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Direccion de Promocion de Ética e Integridad\División de Comisiones de Ética Pública\Seguimiento CEP\Evaluaciones 2018\Evaluadores\Nelson Pérez\"/>
    </mc:Choice>
  </mc:AlternateContent>
  <bookViews>
    <workbookView xWindow="0" yWindow="0" windowWidth="21600" windowHeight="9630"/>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2018'!$A$13:$M$56</definedName>
    <definedName name="_xlnm._FilterDatabase" localSheetId="1" hidden="1">'[1]PRELIMINAR POA'!#REF!</definedName>
    <definedName name="_xlnm._FilterDatabase" hidden="1">'[1]PRELIMINAR POA'!#REF!</definedName>
    <definedName name="_xlnm.Print_Area" localSheetId="0">'Evaluación PT 2018'!$A$1:$M$60</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6" i="9" l="1"/>
  <c r="K6" i="11" l="1"/>
  <c r="K12" i="11" s="1"/>
  <c r="I9" i="11"/>
  <c r="H9" i="11"/>
  <c r="G9" i="11"/>
  <c r="F9" i="11"/>
  <c r="E9" i="11"/>
  <c r="I8" i="11"/>
  <c r="H8" i="11"/>
  <c r="G8" i="11"/>
  <c r="F8" i="11"/>
  <c r="E8" i="11"/>
  <c r="I7" i="11"/>
  <c r="H7" i="11"/>
  <c r="G7" i="11"/>
  <c r="F7" i="11"/>
  <c r="E7" i="11"/>
  <c r="I6" i="11"/>
  <c r="H6" i="11"/>
  <c r="G6" i="11"/>
  <c r="F6" i="11"/>
  <c r="E6" i="11"/>
  <c r="I10" i="11" l="1"/>
  <c r="H10" i="11"/>
  <c r="G10" i="11"/>
  <c r="F10" i="11"/>
  <c r="E10" i="11"/>
  <c r="J10" i="11" l="1"/>
  <c r="G11" i="11" s="1"/>
  <c r="F11" i="11" l="1"/>
  <c r="E11" i="11"/>
  <c r="H11" i="11"/>
  <c r="I11" i="11"/>
  <c r="J11" i="11" l="1"/>
</calcChain>
</file>

<file path=xl/sharedStrings.xml><?xml version="1.0" encoding="utf-8"?>
<sst xmlns="http://schemas.openxmlformats.org/spreadsheetml/2006/main" count="255" uniqueCount="195">
  <si>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</si>
  <si>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</si>
  <si>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</si>
  <si>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</si>
  <si>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</si>
  <si>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</si>
  <si>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</si>
  <si>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</si>
  <si>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</si>
  <si>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</si>
  <si>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</si>
  <si>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</si>
  <si>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</si>
  <si>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</si>
  <si>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</si>
  <si>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</si>
  <si>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</si>
  <si>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</si>
  <si>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</si>
  <si>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</si>
  <si>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</si>
  <si>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</si>
  <si>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</si>
  <si>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</si>
  <si>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</si>
  <si>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</si>
  <si>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</si>
  <si>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</si>
  <si>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</si>
  <si>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</si>
  <si>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</si>
  <si>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</si>
  <si>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</si>
  <si>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</si>
  <si>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</si>
  <si>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</si>
  <si>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</si>
  <si>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</si>
  <si>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</si>
  <si>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</si>
  <si>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</si>
  <si>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</si>
  <si>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</si>
  <si>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</si>
  <si>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</si>
  <si>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</si>
  <si>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</si>
  <si>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</si>
  <si>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</si>
  <si>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</si>
  <si>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</si>
  <si>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</si>
  <si>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</si>
  <si>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</si>
  <si>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</si>
  <si>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</si>
  <si>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</si>
  <si>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</si>
  <si>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</si>
  <si>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</si>
  <si>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</si>
  <si>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</si>
  <si>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</si>
  <si>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</si>
  <si>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</si>
  <si>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</si>
  <si>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</si>
  <si>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</si>
  <si>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</si>
  <si>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</si>
  <si>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</si>
  <si>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</si>
  <si>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</si>
  <si>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</si>
  <si>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</si>
  <si>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</si>
  <si>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</si>
  <si>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</si>
  <si>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</si>
  <si>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</si>
  <si>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</si>
  <si>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</si>
  <si>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</si>
  <si>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</si>
  <si>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</si>
  <si>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</si>
  <si>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</si>
  <si>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</si>
  <si>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</si>
  <si>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</si>
  <si>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</si>
  <si>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</si>
  <si>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</si>
  <si>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</si>
  <si>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</si>
  <si>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</si>
  <si>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</si>
  <si>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</si>
  <si>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</si>
  <si>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</si>
  <si>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</si>
  <si>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</si>
  <si>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</si>
  <si>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</si>
  <si>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</si>
  <si>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</si>
  <si>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</si>
  <si>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</si>
  <si>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</si>
  <si>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</si>
  <si>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</si>
  <si>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</si>
  <si>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</si>
  <si>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</si>
  <si>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</si>
  <si>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</si>
  <si>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</si>
  <si>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</si>
  <si>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</si>
  <si>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Instituto Nacional de Estabilizacion de Precios (INESPRE)</t>
  </si>
  <si>
    <t>T1,T4</t>
  </si>
  <si>
    <t>T1,T2,T3,T4</t>
  </si>
  <si>
    <t>T2</t>
  </si>
  <si>
    <t>T1</t>
  </si>
  <si>
    <t>T2,T3,T4</t>
  </si>
  <si>
    <t>T2,T3</t>
  </si>
  <si>
    <t>T2,T4</t>
  </si>
  <si>
    <t>pendiente</t>
  </si>
  <si>
    <t>T3</t>
  </si>
  <si>
    <t>T4</t>
  </si>
  <si>
    <t xml:space="preserve">Leyenda </t>
  </si>
  <si>
    <t>Trimestre 1 (enero, febrero, marzo)</t>
  </si>
  <si>
    <t>Trimestre 2 (abril, mayo, junio)</t>
  </si>
  <si>
    <t>Trimestre 3 (julio, agosto, septiembre)</t>
  </si>
  <si>
    <t>Trimestre 4 (octubre, noviembre, diciembre)</t>
  </si>
  <si>
    <t>Nelson Pérez Ubiera</t>
  </si>
  <si>
    <t>Se creó un correo de la comisión de ética . Con el fin de que los servidores puedan solicitar respuestas a sus inquietudes y se le dio promoción junto al buzón de denuncias, a través de afiches colocados en los murales de la institución.</t>
  </si>
  <si>
    <t>Creación de un brochure informativo explicando todo lo referente a la comisión de etica de la institución, el cual se les entregó a diversos servidores y se le hizo promción en los murales de la institución.</t>
  </si>
  <si>
    <t>enero-2018/marzo-2018</t>
  </si>
  <si>
    <r>
      <rPr>
        <b/>
        <sz val="14"/>
        <rFont val="Arial"/>
        <family val="2"/>
      </rPr>
      <t>a)</t>
    </r>
    <r>
      <rPr>
        <sz val="14"/>
        <rFont val="Arial"/>
        <family val="2"/>
      </rPr>
      <t>Se estan cumpliento los pasos de lugar a la hora de seleccionar el personal de ingreso,</t>
    </r>
    <r>
      <rPr>
        <b/>
        <sz val="14"/>
        <rFont val="Arial"/>
        <family val="2"/>
      </rPr>
      <t/>
    </r>
  </si>
  <si>
    <t>Queda pendiente la segunda encuesta para completar estos puntos.</t>
  </si>
  <si>
    <t>Esta actividad es contínua, por lo que Deben crear un cuadro control en excel sobre este registro de casos y recomiendo diferenciar en ese brochure informativo lo que es un conflictos de una denuncia para una mejor efectividad</t>
  </si>
  <si>
    <t>Estuve revisando en sus evidencias y en su brochure informativo especifican que el correo está habilitado para recibir denuncias, lo que quiere decir que obtuvieron estos puntos antes de lo previsto. Muy bueno.</t>
  </si>
  <si>
    <t>Se promovió la exitencia de el buzón de denuncias a través de afiches en los murales de la institución, recalcando la importancia de la opinión del servidor público para una gestión transparente y que tenemos habilitado un formulario para denuncias que instruye al denunciante.</t>
  </si>
  <si>
    <t>Deberán crear un cuadro control de registro de asesorías y tenerlo actualizado todo el año.</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</si>
  <si>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</si>
  <si>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</si>
  <si>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</si>
  <si>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</si>
  <si>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</si>
  <si>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</si>
  <si>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</si>
  <si>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</si>
  <si>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</si>
  <si>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</si>
  <si>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</si>
  <si>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</si>
  <si>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</si>
  <si>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</si>
  <si>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</si>
  <si>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</si>
  <si>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</si>
  <si>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</si>
  <si>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</si>
  <si>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Matriz para evaluación del Plan de trabajo 2018</t>
  </si>
  <si>
    <t>Les coloqué el punto completo por el arduo trabajo que reealizaron. Sugiero mandar en el T4 un correo a los funcionarios nombrados por decreto para fines de recordatorio.</t>
  </si>
  <si>
    <t>Una buena iniciativa de la RAI al exponer este tema. Realicen la 2da. Sensibilización en el T3 y así obtendrán los puntos completos.</t>
  </si>
  <si>
    <t xml:space="preserve"> La primera encuesta se hizo en el primer trimestre y la segunda esta pautada para noviembre 2018, (ver plan)</t>
  </si>
  <si>
    <t>Se realizo una sensibilizacion general para 170 empleados el 28 de junio donde se abarcaron varios temas (ver adjunto programa)</t>
  </si>
  <si>
    <t>solamente falta una declaracion jurada y se han realizado varios intentos por lograrlo (ver adjunto)</t>
  </si>
  <si>
    <t>la evaluacion no esta pautado para este trimestre</t>
  </si>
  <si>
    <r>
      <t xml:space="preserve">Para el T3 </t>
    </r>
    <r>
      <rPr>
        <u/>
        <sz val="14"/>
        <rFont val="Arial"/>
        <family val="2"/>
      </rPr>
      <t>recomiendo</t>
    </r>
    <r>
      <rPr>
        <sz val="14"/>
        <rFont val="Arial"/>
        <family val="2"/>
      </rPr>
      <t xml:space="preserve"> que realicen otra charla pero exclusivamente de estos temas referentes a la ley de función pública que no hayan tocado: régimen ético y disciplinario, etc.. Buen trabajo</t>
    </r>
  </si>
  <si>
    <t>REALIZADO</t>
  </si>
  <si>
    <t>Luego de ver las evidencias presentadas: fotos, lista de asistencia, programa de la sensibilización, etc. No pude verificar que este tema se impartió en sí en este encuentro que se realizó el 28 de junio, por lo que se quedará como no cumplida, Tener esto pendiente para los demás temas que deseen sensibilizar.</t>
  </si>
  <si>
    <t xml:space="preserve">socialización sobre ética, impartida por el Lic. José David Nuñez representante de la DIGEIG </t>
  </si>
  <si>
    <t>Socialización sobre Deberes y Derechos del servidor publico impartido por representantes del MAP incluido en charla ley 41-08</t>
  </si>
  <si>
    <t>Socialización sobre Transparencia Gubernamental.</t>
  </si>
  <si>
    <t>Se movió para el período T4</t>
  </si>
  <si>
    <t>socialización sobre Conflicto de Intereses</t>
  </si>
  <si>
    <t>No ha Transcurrido un conflicto de interés</t>
  </si>
  <si>
    <t>23/08/2018  19/09/2018</t>
  </si>
  <si>
    <t xml:space="preserve">Medios disponibles </t>
  </si>
  <si>
    <t>ver cuadro anexo</t>
  </si>
  <si>
    <t>Ver Informe anexo</t>
  </si>
  <si>
    <t>Ver adjunto</t>
  </si>
  <si>
    <t>se distribuyó código de Etica Institucional a personal</t>
  </si>
  <si>
    <t>ver anexo</t>
  </si>
  <si>
    <t>Reuniones oridinarias del CEP ver adjunto</t>
  </si>
  <si>
    <t xml:space="preserve">ver adjunto </t>
  </si>
  <si>
    <t>Muy buen buzón.</t>
  </si>
  <si>
    <t>Muy buen informe, por favor enviarselo a la Licda. Arturina Brito para fines de seguimiento.</t>
  </si>
  <si>
    <t>En cuanto tengan su plan debidamente validado, me mandan una captura de pantalla con la validación de la Licda. Arturina, y así en el T4 completarán este punto. Agradeciendo la acostumbrada puntualidad.</t>
  </si>
  <si>
    <t>Excelente trabajo, para compeltar los 7 puntos, pueden enviar un correo masivo tipo cápsula informativa sobre este tema. Los felicito por el empeño.</t>
  </si>
  <si>
    <r>
      <t xml:space="preserve">T2: No pude visualizar el acta de reunión del mes de abril. Por favor mandarla. </t>
    </r>
    <r>
      <rPr>
        <sz val="14"/>
        <color theme="1"/>
        <rFont val="Arial"/>
        <family val="2"/>
      </rPr>
      <t>T3: Solamente pude visualizar la minuta de agosto. En la apelación evniaron las restantes</t>
    </r>
  </si>
  <si>
    <t>T3: mandaron este informe en la apelación, Deben comunicarse con la Licda. Arturina Brito para que ella les explique la manera correcta de realizar este informe y algunas consideraciones que deben tomar en cuenta.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</si>
</sst>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00_);_(* \(#,##0.00\);_(* &quot;-&quot;??_);_(@_)"/>
    <numFmt numFmtId="166" formatCode="_(&quot;$&quot;* #,##0.00_);_(&quot;$&quot;* \(#,##0.00\);_(&quot;$&quot;* &quot;-&quot;??_);_(@_)"/>
    <numFmt numFmtId="167" formatCode="_([$€]* #,##0.00_);_([$€]* \(#,##0.00\);_([$€]* &quot;-&quot;??_);_(@_)"/>
    <numFmt numFmtId="168" formatCode="[$-C0A]mmmm\-yy;@"/>
    <numFmt numFmtId="169" formatCode="[$-C0A]d\-mmm\-yyyy;@"/>
  </numFmts>
  <fonts count="49">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color theme="1"/>
      <name val="Arial"/>
      <family val="2"/>
    </font>
    <font>
      <b/>
      <sz val="11"/>
      <color theme="1"/>
      <name val="Arial"/>
      <family val="2"/>
    </font>
    <font>
      <b/>
      <sz val="14"/>
      <color rgb="FF006600"/>
      <name val="Arial"/>
      <family val="2"/>
    </font>
    <font>
      <b/>
      <sz val="11"/>
      <color theme="1"/>
      <name val="Calibri"/>
      <family val="2"/>
      <scheme val="minor"/>
    </font>
    <font>
      <sz val="12"/>
      <name val="Arial"/>
      <family val="2"/>
    </font>
    <font>
      <sz val="16"/>
      <name val="Arial"/>
      <family val="2"/>
    </font>
    <font>
      <sz val="16"/>
      <name val="Calibri"/>
      <family val="2"/>
      <scheme val="minor"/>
    </font>
    <font>
      <sz val="14"/>
      <color theme="0"/>
      <name val="Arial"/>
      <family val="2"/>
    </font>
    <font>
      <sz val="20"/>
      <name val="Arial"/>
      <family val="2"/>
    </font>
    <font>
      <b/>
      <sz val="16"/>
      <color theme="1"/>
      <name val="Calibri"/>
      <family val="2"/>
      <scheme val="minor"/>
    </font>
    <font>
      <b/>
      <sz val="10"/>
      <name val="Arial"/>
      <family val="2"/>
    </font>
    <font>
      <u/>
      <sz val="14"/>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diagonalUp="1" diagonalDown="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s>
  <cellStyleXfs count="85">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0" fontId="5" fillId="0" borderId="0"/>
    <xf numFmtId="9" fontId="5" fillId="0" borderId="0" applyFont="0" applyFill="0" applyBorder="0" applyAlignment="0" applyProtection="0"/>
  </cellStyleXfs>
  <cellXfs count="394">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8"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 xfId="0" applyFont="1" applyBorder="1" applyAlignment="1" applyProtection="1">
      <alignment horizontal="center" vertical="top"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7" fillId="0" borderId="8" xfId="0" applyFont="1" applyBorder="1" applyAlignment="1" applyProtection="1">
      <alignment horizontal="center" vertical="top" wrapText="1"/>
    </xf>
    <xf numFmtId="0" fontId="27"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3" xfId="0" applyFont="1" applyFill="1" applyBorder="1" applyAlignment="1">
      <alignment horizontal="center" vertical="top"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34"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4" fillId="14" borderId="3"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vertical="center"/>
      <protection locked="0"/>
    </xf>
    <xf numFmtId="0" fontId="4" fillId="14" borderId="33" xfId="0" applyFont="1" applyFill="1" applyBorder="1" applyAlignment="1" applyProtection="1">
      <alignment horizontal="center" vertical="center"/>
      <protection locked="0"/>
    </xf>
    <xf numFmtId="0" fontId="4" fillId="14" borderId="33" xfId="0" applyFont="1" applyFill="1" applyBorder="1" applyAlignment="1">
      <alignment vertical="center"/>
    </xf>
    <xf numFmtId="0" fontId="27" fillId="14" borderId="33" xfId="0" applyFont="1" applyFill="1" applyBorder="1" applyAlignment="1">
      <alignment vertical="top" wrapText="1"/>
    </xf>
    <xf numFmtId="0" fontId="27" fillId="14" borderId="3" xfId="0" applyFont="1" applyFill="1" applyBorder="1" applyAlignment="1">
      <alignment horizontal="center" vertical="center" wrapText="1"/>
    </xf>
    <xf numFmtId="0" fontId="27" fillId="14" borderId="3" xfId="0" applyFont="1" applyFill="1" applyBorder="1" applyAlignment="1">
      <alignment vertical="top" wrapText="1"/>
    </xf>
    <xf numFmtId="0" fontId="27" fillId="14" borderId="1" xfId="0" applyFont="1" applyFill="1" applyBorder="1" applyAlignment="1">
      <alignment horizontal="center" vertical="center" wrapText="1"/>
    </xf>
    <xf numFmtId="0" fontId="27" fillId="14" borderId="1" xfId="0" applyFont="1" applyFill="1" applyBorder="1" applyAlignment="1">
      <alignment vertical="top" wrapText="1"/>
    </xf>
    <xf numFmtId="0" fontId="27" fillId="14" borderId="4" xfId="0" applyFont="1" applyFill="1" applyBorder="1" applyAlignment="1">
      <alignment vertical="top" wrapText="1"/>
    </xf>
    <xf numFmtId="0" fontId="15" fillId="14" borderId="1" xfId="0" applyFont="1" applyFill="1" applyBorder="1" applyAlignment="1">
      <alignment horizontal="center" vertical="center" wrapText="1"/>
    </xf>
    <xf numFmtId="0" fontId="27" fillId="15" borderId="2" xfId="0" applyFont="1" applyFill="1" applyBorder="1" applyAlignment="1" applyProtection="1">
      <alignment vertical="center" wrapText="1"/>
      <protection locked="0"/>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6" fillId="15" borderId="3" xfId="0" applyFont="1" applyFill="1" applyBorder="1" applyAlignment="1" applyProtection="1">
      <alignment horizontal="justify" vertical="top"/>
      <protection locked="0"/>
    </xf>
    <xf numFmtId="0" fontId="26" fillId="15" borderId="1" xfId="0" applyFont="1" applyFill="1" applyBorder="1" applyAlignment="1" applyProtection="1">
      <alignment horizontal="justify" vertical="top"/>
      <protection locked="0"/>
    </xf>
    <xf numFmtId="0" fontId="27" fillId="15" borderId="8"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15" borderId="33" xfId="0" applyFont="1" applyFill="1" applyBorder="1" applyAlignment="1" applyProtection="1">
      <alignment horizontal="center" vertical="top" wrapText="1"/>
    </xf>
    <xf numFmtId="0" fontId="27" fillId="15" borderId="3" xfId="0" applyFont="1" applyFill="1" applyBorder="1" applyAlignment="1">
      <alignment vertical="top" wrapText="1"/>
    </xf>
    <xf numFmtId="0" fontId="27" fillId="15" borderId="1" xfId="0" applyFont="1" applyFill="1" applyBorder="1" applyAlignment="1">
      <alignment vertical="top" wrapText="1"/>
    </xf>
    <xf numFmtId="0" fontId="27" fillId="15" borderId="4" xfId="0" applyFont="1" applyFill="1" applyBorder="1" applyAlignment="1">
      <alignment vertical="top"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4" fillId="14" borderId="28" xfId="0" applyFont="1" applyFill="1" applyBorder="1" applyAlignment="1" applyProtection="1">
      <alignment horizontal="center" vertical="center"/>
      <protection locked="0"/>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60" xfId="82" applyFont="1" applyBorder="1" applyAlignment="1">
      <alignment horizontal="center" vertical="center" wrapText="1"/>
    </xf>
    <xf numFmtId="0" fontId="36" fillId="0" borderId="61" xfId="82" applyFont="1" applyBorder="1" applyAlignment="1">
      <alignment horizontal="center" vertical="top" wrapText="1"/>
    </xf>
    <xf numFmtId="0" fontId="36" fillId="0" borderId="62" xfId="82" applyFont="1" applyBorder="1" applyAlignment="1">
      <alignment horizontal="center" vertical="center" wrapText="1"/>
    </xf>
    <xf numFmtId="0" fontId="36" fillId="0" borderId="61" xfId="82" applyFont="1" applyBorder="1" applyAlignment="1">
      <alignment horizontal="center" vertical="center" wrapText="1"/>
    </xf>
    <xf numFmtId="0" fontId="36" fillId="0" borderId="63" xfId="82" applyFont="1" applyBorder="1" applyAlignment="1">
      <alignment horizontal="center" vertical="center" wrapText="1"/>
    </xf>
    <xf numFmtId="0" fontId="27" fillId="0" borderId="3" xfId="0" applyFont="1" applyBorder="1" applyAlignment="1" applyProtection="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14" xfId="0" applyFont="1" applyBorder="1" applyAlignment="1">
      <alignment horizontal="center" vertical="center"/>
    </xf>
    <xf numFmtId="0" fontId="25" fillId="0" borderId="56" xfId="0" applyFont="1" applyBorder="1" applyAlignment="1">
      <alignment horizontal="center" vertical="center"/>
    </xf>
    <xf numFmtId="0" fontId="25" fillId="0" borderId="9" xfId="0" applyFont="1" applyBorder="1" applyAlignment="1">
      <alignment horizontal="center" vertical="center"/>
    </xf>
    <xf numFmtId="0" fontId="25" fillId="0" borderId="58" xfId="0" applyFont="1" applyBorder="1" applyAlignment="1">
      <alignment horizontal="center" vertical="center"/>
    </xf>
    <xf numFmtId="0" fontId="9" fillId="0" borderId="12" xfId="0" applyFont="1" applyBorder="1" applyAlignment="1">
      <alignment horizontal="center" vertical="center"/>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7"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8" fillId="0" borderId="2" xfId="0" applyFont="1" applyBorder="1" applyAlignment="1">
      <alignment horizontal="left" vertical="center" wrapText="1"/>
    </xf>
    <xf numFmtId="0" fontId="8" fillId="8" borderId="1" xfId="0" applyFont="1" applyFill="1" applyBorder="1" applyAlignment="1">
      <alignment horizontal="left" vertical="center"/>
    </xf>
    <xf numFmtId="0" fontId="6" fillId="16" borderId="1" xfId="0" applyFont="1" applyFill="1" applyBorder="1" applyAlignment="1">
      <alignment horizontal="center" vertical="center" wrapText="1"/>
    </xf>
    <xf numFmtId="0" fontId="8" fillId="13" borderId="1" xfId="0" applyFont="1" applyFill="1" applyBorder="1" applyAlignment="1">
      <alignment horizontal="left" vertical="center"/>
    </xf>
    <xf numFmtId="0" fontId="8" fillId="16" borderId="1" xfId="0" applyFont="1" applyFill="1" applyBorder="1" applyAlignment="1">
      <alignment horizontal="center"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25" fillId="15" borderId="13" xfId="0" applyFont="1" applyFill="1" applyBorder="1" applyAlignment="1">
      <alignment horizontal="center" vertical="center" wrapText="1"/>
    </xf>
    <xf numFmtId="17" fontId="27" fillId="15" borderId="28" xfId="0" applyNumberFormat="1" applyFont="1" applyFill="1" applyBorder="1" applyAlignment="1" applyProtection="1">
      <alignment horizontal="center" vertical="center" wrapText="1"/>
      <protection locked="0"/>
    </xf>
    <xf numFmtId="0" fontId="25" fillId="15" borderId="12" xfId="0" applyFont="1" applyFill="1" applyBorder="1" applyAlignment="1">
      <alignment horizontal="center" vertical="center" wrapText="1"/>
    </xf>
    <xf numFmtId="0" fontId="25" fillId="0" borderId="59" xfId="0" applyFont="1" applyBorder="1" applyAlignment="1">
      <alignment horizontal="center" vertical="center"/>
    </xf>
    <xf numFmtId="17" fontId="27" fillId="15" borderId="1" xfId="0" applyNumberFormat="1" applyFont="1" applyFill="1" applyBorder="1" applyAlignment="1">
      <alignment horizontal="center" vertical="center" wrapText="1"/>
    </xf>
    <xf numFmtId="0" fontId="26" fillId="15" borderId="33" xfId="0" applyFont="1" applyFill="1" applyBorder="1" applyAlignment="1" applyProtection="1">
      <alignment horizontal="center" vertical="center"/>
      <protection locked="0"/>
    </xf>
    <xf numFmtId="0" fontId="27" fillId="15" borderId="33" xfId="0" applyFont="1" applyFill="1" applyBorder="1" applyAlignment="1">
      <alignment vertical="center" wrapText="1"/>
    </xf>
    <xf numFmtId="0" fontId="27" fillId="15" borderId="33" xfId="0" applyFont="1" applyFill="1" applyBorder="1" applyAlignment="1">
      <alignment horizontal="center" vertical="center" wrapText="1"/>
    </xf>
    <xf numFmtId="0" fontId="26" fillId="15" borderId="33" xfId="0" applyFont="1" applyFill="1" applyBorder="1" applyAlignment="1" applyProtection="1">
      <alignment horizontal="center" vertical="center" wrapText="1"/>
      <protection locked="0"/>
    </xf>
    <xf numFmtId="17" fontId="27" fillId="15" borderId="33" xfId="0" applyNumberFormat="1" applyFont="1" applyFill="1" applyBorder="1" applyAlignment="1">
      <alignment horizontal="center" vertical="center" wrapText="1"/>
    </xf>
    <xf numFmtId="0" fontId="25" fillId="15" borderId="44" xfId="0" applyFont="1" applyFill="1" applyBorder="1" applyAlignment="1">
      <alignment vertical="center" wrapText="1"/>
    </xf>
    <xf numFmtId="0" fontId="25" fillId="15" borderId="14" xfId="0" applyFont="1" applyFill="1" applyBorder="1" applyAlignment="1">
      <alignment horizontal="left" vertical="center" wrapText="1"/>
    </xf>
    <xf numFmtId="0" fontId="27" fillId="15" borderId="39" xfId="0" applyFont="1" applyFill="1" applyBorder="1" applyAlignment="1" applyProtection="1">
      <alignment horizontal="left" vertical="center" wrapText="1"/>
      <protection locked="0"/>
    </xf>
    <xf numFmtId="0" fontId="25" fillId="15" borderId="43" xfId="0" applyFont="1" applyFill="1" applyBorder="1" applyAlignment="1">
      <alignment horizontal="left" vertical="center" wrapText="1"/>
    </xf>
    <xf numFmtId="0" fontId="27" fillId="15" borderId="4" xfId="0" applyFont="1" applyFill="1" applyBorder="1" applyAlignment="1" applyProtection="1">
      <alignment horizontal="left" vertical="top" wrapText="1"/>
    </xf>
    <xf numFmtId="0" fontId="27" fillId="15" borderId="3" xfId="0" applyFont="1" applyFill="1" applyBorder="1" applyAlignment="1">
      <alignment horizontal="left" vertical="center" wrapText="1"/>
    </xf>
    <xf numFmtId="0" fontId="27" fillId="15" borderId="33" xfId="0" applyFont="1" applyFill="1" applyBorder="1" applyAlignment="1">
      <alignment horizontal="left" vertical="center" wrapText="1"/>
    </xf>
    <xf numFmtId="0" fontId="27" fillId="0"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5" fillId="14" borderId="33" xfId="0" applyFont="1" applyFill="1" applyBorder="1" applyAlignment="1">
      <alignment vertical="center" wrapText="1"/>
    </xf>
    <xf numFmtId="0" fontId="27" fillId="14" borderId="39" xfId="0" applyFont="1" applyFill="1" applyBorder="1" applyAlignment="1">
      <alignment vertical="center" wrapText="1"/>
    </xf>
    <xf numFmtId="0" fontId="25" fillId="14" borderId="11" xfId="0" applyFont="1" applyFill="1" applyBorder="1" applyAlignment="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0" fontId="27" fillId="15" borderId="8" xfId="0" applyFont="1" applyFill="1" applyBorder="1" applyAlignment="1" applyProtection="1">
      <alignment vertical="top" wrapText="1"/>
    </xf>
    <xf numFmtId="0" fontId="27" fillId="15" borderId="4" xfId="0" applyFont="1" applyFill="1" applyBorder="1" applyAlignment="1" applyProtection="1">
      <alignment vertical="top" wrapText="1"/>
    </xf>
    <xf numFmtId="0" fontId="27" fillId="15" borderId="3" xfId="0" applyFont="1" applyFill="1" applyBorder="1" applyAlignment="1" applyProtection="1">
      <alignment vertical="top" wrapText="1"/>
    </xf>
    <xf numFmtId="0" fontId="27" fillId="14" borderId="4" xfId="0" applyFont="1" applyFill="1" applyBorder="1" applyAlignment="1" applyProtection="1">
      <alignment horizontal="center" vertical="center" wrapText="1"/>
    </xf>
    <xf numFmtId="0" fontId="27" fillId="14" borderId="8" xfId="0" applyFont="1" applyFill="1" applyBorder="1" applyAlignment="1" applyProtection="1">
      <alignment vertical="top" wrapText="1"/>
    </xf>
    <xf numFmtId="0" fontId="27" fillId="14" borderId="4" xfId="0" applyFont="1" applyFill="1" applyBorder="1" applyAlignment="1" applyProtection="1">
      <alignment vertical="top" wrapText="1"/>
    </xf>
    <xf numFmtId="2" fontId="18" fillId="4" borderId="17" xfId="1" applyNumberFormat="1"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5" fillId="14" borderId="14" xfId="0" applyFont="1" applyFill="1" applyBorder="1" applyAlignment="1">
      <alignment vertical="center" wrapText="1"/>
    </xf>
    <xf numFmtId="168" fontId="43" fillId="2" borderId="0" xfId="0" applyNumberFormat="1" applyFont="1" applyFill="1" applyBorder="1" applyAlignment="1" applyProtection="1">
      <alignment horizontal="center" vertical="center"/>
    </xf>
    <xf numFmtId="0" fontId="27" fillId="14" borderId="27" xfId="0" applyFont="1" applyFill="1" applyBorder="1" applyAlignment="1" applyProtection="1">
      <alignment horizontal="center" vertical="center"/>
      <protection locked="0"/>
    </xf>
    <xf numFmtId="0" fontId="27" fillId="14" borderId="7" xfId="0" applyFont="1" applyFill="1" applyBorder="1" applyAlignment="1" applyProtection="1">
      <alignment horizontal="center" vertical="center"/>
      <protection locked="0"/>
    </xf>
    <xf numFmtId="0" fontId="27" fillId="14" borderId="3"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7" fillId="0" borderId="0" xfId="0" applyFont="1" applyAlignment="1">
      <alignment horizontal="center"/>
    </xf>
    <xf numFmtId="0" fontId="25" fillId="14" borderId="1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25" fillId="15" borderId="65"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5" fillId="14" borderId="64" xfId="0" applyFont="1" applyFill="1" applyBorder="1" applyAlignment="1">
      <alignment horizontal="center" vertical="center" wrapText="1"/>
    </xf>
    <xf numFmtId="0" fontId="5" fillId="0" borderId="0" xfId="83"/>
    <xf numFmtId="0" fontId="5" fillId="2" borderId="0" xfId="83" applyFill="1"/>
    <xf numFmtId="0" fontId="47" fillId="6" borderId="67" xfId="4" applyFont="1" applyFill="1" applyBorder="1" applyAlignment="1">
      <alignment horizontal="center" vertical="center" wrapText="1"/>
    </xf>
    <xf numFmtId="0" fontId="47" fillId="7" borderId="9" xfId="4" applyFont="1" applyFill="1" applyBorder="1" applyAlignment="1">
      <alignment horizontal="center" vertical="center" wrapText="1"/>
    </xf>
    <xf numFmtId="0" fontId="47" fillId="17" borderId="9" xfId="4" applyFont="1" applyFill="1" applyBorder="1" applyAlignment="1">
      <alignment horizontal="center" vertical="center" wrapText="1"/>
    </xf>
    <xf numFmtId="0" fontId="47" fillId="8" borderId="23" xfId="4" applyFont="1" applyFill="1" applyBorder="1" applyAlignment="1">
      <alignment horizontal="center" vertical="center" wrapText="1"/>
    </xf>
    <xf numFmtId="0" fontId="47" fillId="0" borderId="58"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7" xfId="4" applyFont="1" applyBorder="1" applyAlignment="1">
      <alignment horizontal="center" vertical="center"/>
    </xf>
    <xf numFmtId="0" fontId="2" fillId="0" borderId="25" xfId="4" applyFont="1" applyBorder="1" applyAlignment="1">
      <alignment horizontal="center" vertical="center" wrapText="1"/>
    </xf>
    <xf numFmtId="0" fontId="2" fillId="0" borderId="1" xfId="4" applyFont="1" applyBorder="1" applyAlignment="1">
      <alignment horizontal="center" vertical="center" wrapText="1"/>
    </xf>
    <xf numFmtId="0" fontId="47" fillId="3" borderId="22" xfId="4" applyFont="1" applyFill="1" applyBorder="1" applyAlignment="1">
      <alignment horizontal="center" vertical="center"/>
    </xf>
    <xf numFmtId="0" fontId="47" fillId="3" borderId="1" xfId="4" applyFont="1" applyFill="1" applyBorder="1" applyAlignment="1">
      <alignment horizontal="center" vertical="center" wrapText="1"/>
    </xf>
    <xf numFmtId="9" fontId="47" fillId="18" borderId="30" xfId="84" applyFont="1" applyFill="1" applyBorder="1" applyAlignment="1">
      <alignment horizontal="center" vertical="center"/>
    </xf>
    <xf numFmtId="9" fontId="47" fillId="18" borderId="3" xfId="84" applyFont="1" applyFill="1" applyBorder="1" applyAlignment="1">
      <alignment horizontal="center" vertical="center"/>
    </xf>
    <xf numFmtId="9" fontId="47" fillId="18" borderId="32" xfId="84" applyFont="1" applyFill="1" applyBorder="1" applyAlignment="1">
      <alignment horizontal="center" vertical="center" wrapText="1"/>
    </xf>
    <xf numFmtId="9" fontId="47" fillId="18" borderId="3" xfId="84" applyFont="1" applyFill="1" applyBorder="1" applyAlignment="1">
      <alignment horizontal="center" vertical="center" wrapText="1"/>
    </xf>
    <xf numFmtId="9" fontId="47" fillId="18" borderId="3" xfId="4" applyNumberFormat="1" applyFont="1" applyFill="1" applyBorder="1" applyAlignment="1">
      <alignment horizontal="center" vertical="center" wrapText="1"/>
    </xf>
    <xf numFmtId="2" fontId="47" fillId="18" borderId="54" xfId="84" applyNumberFormat="1" applyFont="1" applyFill="1" applyBorder="1" applyAlignment="1">
      <alignment horizontal="center" vertical="center"/>
    </xf>
    <xf numFmtId="0" fontId="27" fillId="14" borderId="3" xfId="0" applyFont="1" applyFill="1" applyBorder="1" applyAlignment="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top"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1" xfId="0" applyFont="1" applyFill="1" applyBorder="1" applyAlignment="1">
      <alignment vertical="center" wrapText="1"/>
    </xf>
    <xf numFmtId="0" fontId="28" fillId="14" borderId="1" xfId="0" applyFont="1" applyFill="1" applyBorder="1" applyAlignment="1">
      <alignment horizontal="center" vertical="center" wrapText="1"/>
    </xf>
    <xf numFmtId="0" fontId="28" fillId="14" borderId="1" xfId="0" applyFont="1" applyFill="1" applyBorder="1" applyAlignment="1">
      <alignment vertical="top" wrapText="1"/>
    </xf>
    <xf numFmtId="0" fontId="27" fillId="14" borderId="2" xfId="0" applyFont="1" applyFill="1" applyBorder="1" applyAlignment="1">
      <alignment vertical="center" wrapText="1"/>
    </xf>
    <xf numFmtId="0" fontId="27" fillId="14" borderId="33" xfId="0" applyFont="1" applyFill="1" applyBorder="1" applyAlignment="1" applyProtection="1">
      <alignment horizontal="center" vertical="center" wrapText="1"/>
    </xf>
    <xf numFmtId="0" fontId="28" fillId="14" borderId="3" xfId="0" applyFont="1" applyFill="1" applyBorder="1" applyAlignment="1" applyProtection="1">
      <alignment horizontal="center" vertical="center" wrapText="1"/>
    </xf>
    <xf numFmtId="0" fontId="25" fillId="15" borderId="13" xfId="0" applyFont="1" applyFill="1" applyBorder="1" applyAlignment="1">
      <alignment horizontal="center" vertical="center" wrapText="1"/>
    </xf>
    <xf numFmtId="0" fontId="27" fillId="14" borderId="33" xfId="0" applyFont="1" applyFill="1" applyBorder="1" applyAlignment="1">
      <alignment horizontal="center" vertical="center" wrapText="1"/>
    </xf>
    <xf numFmtId="14" fontId="27" fillId="15" borderId="1" xfId="0" applyNumberFormat="1" applyFont="1" applyFill="1" applyBorder="1" applyAlignment="1" applyProtection="1">
      <alignment vertical="center" wrapText="1"/>
      <protection locked="0"/>
    </xf>
    <xf numFmtId="0" fontId="26" fillId="15" borderId="1" xfId="0" applyFont="1" applyFill="1" applyBorder="1" applyAlignment="1" applyProtection="1">
      <alignment horizontal="center" vertical="top"/>
      <protection locked="0"/>
    </xf>
    <xf numFmtId="0" fontId="27" fillId="15" borderId="33" xfId="0" applyFont="1" applyFill="1" applyBorder="1" applyAlignment="1">
      <alignment horizontal="center" vertical="top" wrapText="1"/>
    </xf>
    <xf numFmtId="14" fontId="27" fillId="15" borderId="33" xfId="0" applyNumberFormat="1" applyFont="1" applyFill="1" applyBorder="1" applyAlignment="1">
      <alignment horizontal="center" vertical="top" wrapText="1"/>
    </xf>
    <xf numFmtId="14" fontId="26" fillId="15" borderId="1" xfId="0" applyNumberFormat="1" applyFont="1" applyFill="1" applyBorder="1" applyAlignment="1" applyProtection="1">
      <alignment horizontal="center" vertical="top"/>
      <protection locked="0"/>
    </xf>
    <xf numFmtId="0" fontId="15" fillId="2" borderId="0" xfId="0" applyFont="1" applyFill="1" applyBorder="1" applyAlignment="1">
      <alignment vertical="top" wrapText="1"/>
    </xf>
    <xf numFmtId="0" fontId="26" fillId="15" borderId="3" xfId="0" applyFont="1" applyFill="1" applyBorder="1" applyAlignment="1" applyProtection="1">
      <alignment horizontal="center" vertical="top"/>
      <protection locked="0"/>
    </xf>
    <xf numFmtId="14" fontId="26" fillId="15" borderId="3" xfId="0" applyNumberFormat="1" applyFont="1" applyFill="1" applyBorder="1" applyAlignment="1" applyProtection="1">
      <alignment horizontal="center" vertical="top"/>
      <protection locked="0"/>
    </xf>
    <xf numFmtId="0" fontId="27" fillId="15" borderId="1" xfId="0" applyFont="1" applyFill="1" applyBorder="1" applyAlignment="1">
      <alignment horizontal="center" vertical="top" wrapText="1"/>
    </xf>
    <xf numFmtId="0" fontId="26" fillId="14" borderId="1" xfId="0" applyFont="1" applyFill="1" applyBorder="1" applyAlignment="1">
      <alignment vertical="top" wrapText="1"/>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9" fillId="0" borderId="27" xfId="0" applyFont="1" applyBorder="1" applyAlignment="1">
      <alignment horizontal="left"/>
    </xf>
    <xf numFmtId="0" fontId="9" fillId="0" borderId="28" xfId="0" applyFont="1" applyBorder="1" applyAlignment="1">
      <alignment horizontal="left"/>
    </xf>
    <xf numFmtId="0" fontId="26" fillId="0" borderId="39" xfId="0" applyFont="1" applyBorder="1" applyAlignment="1">
      <alignment horizontal="center"/>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42" xfId="0" applyFont="1" applyFill="1" applyBorder="1" applyAlignment="1" applyProtection="1">
      <alignment horizontal="left" vertical="center"/>
    </xf>
    <xf numFmtId="0" fontId="18" fillId="13" borderId="18" xfId="1" applyFont="1" applyFill="1" applyBorder="1" applyAlignment="1">
      <alignment horizontal="center" vertical="center" wrapText="1"/>
    </xf>
    <xf numFmtId="0" fontId="18" fillId="13" borderId="19" xfId="1" applyFont="1" applyFill="1" applyBorder="1" applyAlignment="1">
      <alignment horizontal="center" vertical="center" wrapText="1"/>
    </xf>
    <xf numFmtId="0" fontId="18"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4" fillId="2" borderId="5"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45" fillId="9" borderId="18" xfId="1" applyFont="1" applyFill="1" applyBorder="1" applyAlignment="1">
      <alignment horizontal="center" vertical="center" wrapText="1"/>
    </xf>
    <xf numFmtId="0" fontId="18" fillId="9" borderId="19" xfId="1" applyFont="1" applyFill="1" applyBorder="1" applyAlignment="1">
      <alignment horizontal="center" vertical="center" wrapText="1"/>
    </xf>
    <xf numFmtId="0" fontId="18" fillId="9" borderId="42"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8" fillId="0" borderId="26" xfId="0" applyFont="1" applyBorder="1" applyAlignment="1">
      <alignment horizontal="center"/>
    </xf>
    <xf numFmtId="0" fontId="38" fillId="0" borderId="54" xfId="0" applyFont="1" applyBorder="1" applyAlignment="1">
      <alignment horizontal="center"/>
    </xf>
    <xf numFmtId="168" fontId="4" fillId="2" borderId="35" xfId="0" applyNumberFormat="1" applyFont="1" applyFill="1" applyBorder="1" applyAlignment="1" applyProtection="1">
      <alignment horizontal="left" vertical="center"/>
    </xf>
    <xf numFmtId="168" fontId="4" fillId="2" borderId="39" xfId="0" applyNumberFormat="1" applyFont="1" applyFill="1" applyBorder="1" applyAlignment="1" applyProtection="1">
      <alignment horizontal="left" vertical="center"/>
    </xf>
    <xf numFmtId="168" fontId="39" fillId="2" borderId="41" xfId="0" applyNumberFormat="1" applyFont="1" applyFill="1" applyBorder="1" applyAlignment="1" applyProtection="1">
      <alignment horizontal="center" vertical="center"/>
    </xf>
    <xf numFmtId="168" fontId="39" fillId="2" borderId="40" xfId="0" applyNumberFormat="1" applyFont="1" applyFill="1" applyBorder="1" applyAlignment="1" applyProtection="1">
      <alignment horizontal="center" vertical="center"/>
    </xf>
    <xf numFmtId="169" fontId="4" fillId="2" borderId="5" xfId="0" applyNumberFormat="1" applyFont="1" applyFill="1" applyBorder="1" applyAlignment="1" applyProtection="1">
      <alignment horizontal="center" vertical="center"/>
    </xf>
    <xf numFmtId="169" fontId="4" fillId="2" borderId="6" xfId="0" applyNumberFormat="1" applyFont="1" applyFill="1" applyBorder="1" applyAlignment="1" applyProtection="1">
      <alignment horizontal="center" vertical="center"/>
    </xf>
    <xf numFmtId="169" fontId="4" fillId="2" borderId="40" xfId="0" applyNumberFormat="1" applyFont="1" applyFill="1" applyBorder="1" applyAlignment="1" applyProtection="1">
      <alignment horizontal="center" vertical="center"/>
    </xf>
    <xf numFmtId="0" fontId="21" fillId="2" borderId="0" xfId="0" applyFont="1" applyFill="1" applyBorder="1" applyAlignment="1" applyProtection="1">
      <alignment horizontal="center"/>
    </xf>
    <xf numFmtId="0" fontId="19"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 fillId="2" borderId="0"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2" fillId="2" borderId="0" xfId="0" applyFont="1" applyFill="1" applyBorder="1" applyAlignment="1" applyProtection="1">
      <alignment horizontal="center" vertical="top"/>
    </xf>
    <xf numFmtId="0" fontId="4" fillId="2" borderId="27" xfId="0" applyFont="1" applyFill="1" applyBorder="1" applyAlignment="1" applyProtection="1">
      <alignment horizontal="left" vertical="top"/>
    </xf>
    <xf numFmtId="0" fontId="4" fillId="2" borderId="28" xfId="0" applyFont="1" applyFill="1" applyBorder="1" applyAlignment="1" applyProtection="1">
      <alignment horizontal="left" vertical="top"/>
    </xf>
    <xf numFmtId="0" fontId="4" fillId="2" borderId="39" xfId="0" applyFont="1" applyFill="1" applyBorder="1" applyAlignment="1" applyProtection="1">
      <alignment horizontal="left" vertical="top"/>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44" fillId="9" borderId="29"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8" fillId="4" borderId="17" xfId="1" applyFont="1" applyFill="1" applyBorder="1" applyAlignment="1">
      <alignment horizontal="center" vertical="center" wrapText="1"/>
    </xf>
    <xf numFmtId="0" fontId="45" fillId="4" borderId="17" xfId="1" applyFont="1" applyFill="1" applyBorder="1" applyAlignment="1">
      <alignment horizontal="center" vertical="center" wrapText="1"/>
    </xf>
    <xf numFmtId="0" fontId="25" fillId="0" borderId="9" xfId="0" applyFont="1" applyBorder="1" applyAlignment="1">
      <alignment horizontal="left" vertical="center" wrapText="1"/>
    </xf>
    <xf numFmtId="0" fontId="15" fillId="4" borderId="17" xfId="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5" borderId="33"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15" borderId="3" xfId="0" applyFont="1" applyFill="1" applyBorder="1" applyAlignment="1" applyProtection="1">
      <alignment horizontal="center" vertical="top"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37" fillId="0" borderId="36" xfId="0" applyFont="1" applyBorder="1" applyAlignment="1">
      <alignment horizontal="center"/>
    </xf>
    <xf numFmtId="0" fontId="37" fillId="0" borderId="31" xfId="0" applyFont="1" applyBorder="1" applyAlignment="1">
      <alignment horizontal="center"/>
    </xf>
    <xf numFmtId="0" fontId="37" fillId="0" borderId="54" xfId="0" applyFont="1" applyBorder="1" applyAlignment="1">
      <alignment horizontal="center"/>
    </xf>
    <xf numFmtId="17" fontId="25" fillId="15" borderId="33"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3" fillId="4" borderId="15" xfId="1" applyFont="1" applyFill="1" applyBorder="1" applyAlignment="1">
      <alignment horizontal="center" vertical="center" wrapText="1"/>
    </xf>
    <xf numFmtId="0" fontId="15" fillId="4" borderId="29" xfId="1" applyFont="1" applyFill="1" applyBorder="1" applyAlignment="1">
      <alignment horizontal="center" vertical="center" wrapText="1"/>
    </xf>
    <xf numFmtId="0" fontId="3" fillId="4" borderId="55" xfId="1" applyFont="1" applyFill="1" applyBorder="1" applyAlignment="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3" fillId="4" borderId="57" xfId="1" applyFont="1" applyFill="1" applyBorder="1" applyAlignment="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7" fillId="15" borderId="8" xfId="0" applyFont="1" applyFill="1" applyBorder="1" applyAlignment="1" applyProtection="1">
      <alignment horizontal="center" vertical="top" wrapText="1"/>
    </xf>
    <xf numFmtId="0" fontId="46" fillId="2" borderId="0" xfId="83" applyFont="1" applyFill="1" applyAlignment="1">
      <alignment horizontal="center"/>
    </xf>
    <xf numFmtId="0" fontId="47" fillId="4" borderId="27" xfId="1" applyFont="1" applyFill="1" applyBorder="1" applyAlignment="1">
      <alignment horizontal="center" vertical="center"/>
    </xf>
    <xf numFmtId="0" fontId="47" fillId="4" borderId="5" xfId="1" applyFont="1" applyFill="1" applyBorder="1" applyAlignment="1">
      <alignment horizontal="center" vertical="center"/>
    </xf>
    <xf numFmtId="0" fontId="47" fillId="3" borderId="59" xfId="4" applyFont="1" applyFill="1" applyBorder="1" applyAlignment="1">
      <alignment horizontal="center" vertical="center" wrapText="1"/>
    </xf>
    <xf numFmtId="0" fontId="47" fillId="3" borderId="42" xfId="4" applyFont="1" applyFill="1" applyBorder="1" applyAlignment="1">
      <alignment horizontal="center" vertical="center" wrapText="1"/>
    </xf>
    <xf numFmtId="0" fontId="47" fillId="3" borderId="19" xfId="4" applyFont="1" applyFill="1" applyBorder="1" applyAlignment="1">
      <alignment horizontal="center" vertical="center" wrapText="1"/>
    </xf>
    <xf numFmtId="1" fontId="2" fillId="0" borderId="66" xfId="4" applyNumberFormat="1" applyFont="1" applyBorder="1" applyAlignment="1">
      <alignment horizontal="center" vertical="center" wrapText="1"/>
    </xf>
    <xf numFmtId="1" fontId="2" fillId="0" borderId="68" xfId="4" applyNumberFormat="1" applyFont="1" applyBorder="1" applyAlignment="1">
      <alignment horizontal="center" vertical="center" wrapText="1"/>
    </xf>
    <xf numFmtId="0" fontId="47" fillId="3" borderId="39" xfId="4" applyFont="1" applyFill="1" applyBorder="1" applyAlignment="1">
      <alignment horizontal="center" vertical="center" wrapText="1"/>
    </xf>
    <xf numFmtId="0" fontId="47" fillId="3" borderId="2" xfId="4" applyFont="1" applyFill="1" applyBorder="1" applyAlignment="1">
      <alignment horizontal="center" vertical="center" wrapText="1"/>
    </xf>
    <xf numFmtId="0" fontId="47" fillId="2" borderId="26" xfId="4" applyFont="1" applyFill="1" applyBorder="1" applyAlignment="1">
      <alignment horizontal="center" vertical="center"/>
    </xf>
    <xf numFmtId="0" fontId="47" fillId="2" borderId="54" xfId="4" applyFont="1" applyFill="1" applyBorder="1" applyAlignment="1">
      <alignment horizontal="center" vertical="center"/>
    </xf>
    <xf numFmtId="49" fontId="2" fillId="0" borderId="32" xfId="4" applyNumberFormat="1" applyFont="1" applyBorder="1" applyAlignment="1">
      <alignment horizontal="center" vertical="center" wrapText="1"/>
    </xf>
    <xf numFmtId="49" fontId="2" fillId="0" borderId="69"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xf numFmtId="49" fontId="2" fillId="0" borderId="25" xfId="4" applyNumberFormat="1" applyFont="1" applyBorder="1" applyAlignment="1">
      <alignment horizontal="center" vertical="center" wrapText="1"/>
    </xf>
    <xf numFmtId="49" fontId="2" fillId="0" borderId="70" xfId="4" applyNumberFormat="1" applyFont="1" applyBorder="1" applyAlignment="1">
      <alignment horizontal="center" vertical="center" wrapText="1"/>
    </xf>
    <xf numFmtId="0" fontId="47" fillId="4" borderId="24" xfId="4" applyFont="1" applyFill="1" applyBorder="1" applyAlignment="1">
      <alignment horizontal="center" vertical="center"/>
    </xf>
    <xf numFmtId="0" fontId="47" fillId="4" borderId="9" xfId="4" applyFont="1" applyFill="1" applyBorder="1" applyAlignment="1">
      <alignment horizontal="center" vertical="center"/>
    </xf>
    <xf numFmtId="0" fontId="47" fillId="4" borderId="44" xfId="4" applyFont="1" applyFill="1" applyBorder="1" applyAlignment="1">
      <alignment horizontal="center" vertical="center"/>
    </xf>
    <xf numFmtId="0" fontId="5" fillId="18" borderId="57" xfId="83" applyFill="1" applyBorder="1" applyAlignment="1">
      <alignment horizontal="center"/>
    </xf>
    <xf numFmtId="0" fontId="40" fillId="2" borderId="29" xfId="83" applyFont="1" applyFill="1" applyBorder="1" applyAlignment="1">
      <alignment horizontal="center"/>
    </xf>
    <xf numFmtId="0" fontId="47" fillId="3" borderId="11" xfId="4" applyFont="1" applyFill="1" applyBorder="1" applyAlignment="1">
      <alignment horizontal="center" vertical="center" wrapText="1"/>
    </xf>
    <xf numFmtId="0" fontId="47" fillId="3" borderId="14" xfId="4" applyFont="1" applyFill="1" applyBorder="1" applyAlignment="1">
      <alignment horizontal="center" vertical="center" wrapText="1"/>
    </xf>
    <xf numFmtId="0" fontId="47" fillId="4" borderId="71" xfId="4" applyFont="1" applyFill="1" applyBorder="1" applyAlignment="1">
      <alignment horizontal="center" vertical="center"/>
    </xf>
    <xf numFmtId="0" fontId="47" fillId="4" borderId="72" xfId="4" applyFont="1" applyFill="1" applyBorder="1" applyAlignment="1">
      <alignment horizontal="center" vertical="center"/>
    </xf>
    <xf numFmtId="0" fontId="47" fillId="4" borderId="70" xfId="4" applyFont="1" applyFill="1" applyBorder="1" applyAlignment="1">
      <alignment horizontal="center" vertical="center"/>
    </xf>
    <xf numFmtId="1" fontId="2" fillId="0" borderId="2" xfId="4" applyNumberFormat="1" applyFont="1" applyBorder="1" applyAlignment="1">
      <alignment horizontal="center" vertical="center" wrapText="1"/>
    </xf>
    <xf numFmtId="1" fontId="2" fillId="0" borderId="11" xfId="4" applyNumberFormat="1" applyFont="1" applyBorder="1" applyAlignment="1">
      <alignment horizontal="center" vertical="center" wrapText="1"/>
    </xf>
    <xf numFmtId="0" fontId="26" fillId="14" borderId="3" xfId="0" applyFont="1" applyFill="1" applyBorder="1" applyAlignment="1">
      <alignment horizontal="center" vertical="center" wrapText="1"/>
    </xf>
  </cellXfs>
  <cellStyles count="85">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 5" xfId="83"/>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2" xfId="8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53">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6600"/>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0"/>
  <sheetViews>
    <sheetView showGridLines="0" tabSelected="1" topLeftCell="A13" zoomScale="46" zoomScaleNormal="46" zoomScaleSheetLayoutView="25" zoomScalePageLayoutView="70" workbookViewId="0">
      <pane ySplit="1035" topLeftCell="A2" activePane="bottomLeft"/>
      <selection activeCell="K13" sqref="K1:K1048576"/>
      <selection pane="bottomLeft" activeCell="B15" sqref="B15"/>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5.7109375" style="2" customWidth="1"/>
    <col min="9" max="9" width="25.7109375" style="1" customWidth="1"/>
    <col min="10" max="10" width="59" style="1" customWidth="1"/>
    <col min="11" max="11" width="26" style="205" customWidth="1"/>
    <col min="12" max="12" width="21.85546875" style="1" customWidth="1"/>
    <col min="13" max="13" width="73.28515625" style="1" customWidth="1"/>
    <col min="14" max="14" width="6.85546875" style="1" customWidth="1"/>
    <col min="15" max="15" width="10.5703125" style="1" customWidth="1"/>
    <col min="16" max="16" width="39.5703125" style="1" customWidth="1"/>
    <col min="17" max="17" width="29.28515625" style="1" customWidth="1"/>
    <col min="18" max="18" width="82.85546875" style="1" customWidth="1"/>
    <col min="19" max="16384" width="20.7109375" style="1"/>
  </cols>
  <sheetData>
    <row r="1" spans="1:18" ht="15">
      <c r="A1" s="295"/>
      <c r="B1" s="295"/>
      <c r="C1" s="295"/>
      <c r="D1" s="295"/>
      <c r="E1" s="295"/>
      <c r="F1" s="295"/>
      <c r="G1" s="295"/>
      <c r="H1" s="295"/>
      <c r="I1" s="295"/>
      <c r="J1" s="295"/>
      <c r="K1" s="295"/>
      <c r="L1" s="295"/>
      <c r="M1" s="295"/>
      <c r="N1" s="295"/>
      <c r="O1" s="295"/>
      <c r="P1" s="295"/>
      <c r="Q1" s="12"/>
    </row>
    <row r="2" spans="1:18" ht="15.75">
      <c r="A2" s="298" t="s">
        <v>12</v>
      </c>
      <c r="B2" s="298"/>
      <c r="C2" s="298"/>
      <c r="D2" s="298"/>
      <c r="E2" s="298"/>
      <c r="F2" s="298"/>
      <c r="G2" s="298"/>
      <c r="H2" s="298"/>
      <c r="I2" s="298"/>
      <c r="J2" s="298"/>
      <c r="K2" s="299"/>
      <c r="L2" s="298"/>
      <c r="M2" s="298"/>
      <c r="N2" s="20"/>
      <c r="O2" s="20"/>
      <c r="P2" s="20"/>
      <c r="Q2" s="20"/>
    </row>
    <row r="3" spans="1:18">
      <c r="A3" s="300" t="s">
        <v>13</v>
      </c>
      <c r="B3" s="300"/>
      <c r="C3" s="300"/>
      <c r="D3" s="300"/>
      <c r="E3" s="300"/>
      <c r="F3" s="300"/>
      <c r="G3" s="300"/>
      <c r="H3" s="300"/>
      <c r="I3" s="300"/>
      <c r="J3" s="300"/>
      <c r="K3" s="300"/>
      <c r="L3" s="300"/>
      <c r="M3" s="300"/>
      <c r="N3" s="21"/>
      <c r="O3" s="21"/>
      <c r="P3" s="21"/>
      <c r="Q3" s="21"/>
    </row>
    <row r="4" spans="1:18" ht="20.25">
      <c r="A4" s="301" t="s">
        <v>164</v>
      </c>
      <c r="B4" s="301"/>
      <c r="C4" s="301"/>
      <c r="D4" s="301"/>
      <c r="E4" s="301"/>
      <c r="F4" s="301"/>
      <c r="G4" s="301"/>
      <c r="H4" s="301"/>
      <c r="I4" s="301"/>
      <c r="J4" s="301"/>
      <c r="K4" s="302"/>
      <c r="L4" s="301"/>
      <c r="M4" s="301"/>
      <c r="N4" s="22"/>
      <c r="O4" s="22"/>
      <c r="P4" s="22"/>
      <c r="Q4" s="22"/>
    </row>
    <row r="5" spans="1:18" ht="20.25">
      <c r="A5" s="301" t="s">
        <v>14</v>
      </c>
      <c r="B5" s="301"/>
      <c r="C5" s="301"/>
      <c r="D5" s="301"/>
      <c r="E5" s="301"/>
      <c r="F5" s="301"/>
      <c r="G5" s="301"/>
      <c r="H5" s="301"/>
      <c r="I5" s="301"/>
      <c r="J5" s="301"/>
      <c r="K5" s="302"/>
      <c r="L5" s="301"/>
      <c r="M5" s="301"/>
      <c r="N5" s="22"/>
      <c r="O5" s="22"/>
      <c r="P5" s="22"/>
      <c r="Q5" s="22"/>
    </row>
    <row r="6" spans="1:18" ht="21.75" thickBot="1">
      <c r="A6" s="13"/>
      <c r="B6" s="14"/>
      <c r="C6" s="14"/>
      <c r="D6" s="15"/>
      <c r="E6" s="15"/>
      <c r="F6" s="15"/>
      <c r="G6" s="15"/>
      <c r="H6" s="15"/>
      <c r="I6" s="16"/>
      <c r="J6" s="16"/>
      <c r="K6" s="199"/>
      <c r="L6" s="16"/>
      <c r="M6" s="17"/>
      <c r="N6" s="17"/>
      <c r="O6" s="17"/>
      <c r="P6" s="15"/>
      <c r="Q6" s="12"/>
    </row>
    <row r="7" spans="1:18" ht="33" customHeight="1" thickBot="1">
      <c r="A7" s="306" t="s">
        <v>15</v>
      </c>
      <c r="B7" s="307"/>
      <c r="C7" s="307"/>
      <c r="D7" s="307"/>
      <c r="E7" s="307"/>
      <c r="F7" s="307"/>
      <c r="G7" s="307"/>
      <c r="H7" s="307"/>
      <c r="I7" s="307"/>
      <c r="J7" s="307"/>
      <c r="K7" s="308"/>
      <c r="L7" s="307"/>
      <c r="M7" s="309"/>
      <c r="N7" s="19"/>
      <c r="O7" s="313" t="s">
        <v>130</v>
      </c>
      <c r="P7" s="314"/>
      <c r="Q7" s="314"/>
      <c r="R7" s="315"/>
    </row>
    <row r="8" spans="1:18" ht="24" customHeight="1">
      <c r="A8" s="303" t="s">
        <v>16</v>
      </c>
      <c r="B8" s="304"/>
      <c r="C8" s="304"/>
      <c r="D8" s="305"/>
      <c r="E8" s="264" t="s">
        <v>114</v>
      </c>
      <c r="F8" s="265"/>
      <c r="G8" s="265"/>
      <c r="H8" s="266"/>
      <c r="I8" s="261" t="s">
        <v>108</v>
      </c>
      <c r="J8" s="262"/>
      <c r="K8" s="263"/>
      <c r="L8" s="288" t="s">
        <v>32</v>
      </c>
      <c r="M8" s="289"/>
      <c r="N8" s="18"/>
      <c r="O8" s="147" t="s">
        <v>7</v>
      </c>
      <c r="P8" s="148" t="s">
        <v>3</v>
      </c>
      <c r="Q8" s="149" t="s">
        <v>123</v>
      </c>
      <c r="R8" s="150" t="s">
        <v>131</v>
      </c>
    </row>
    <row r="9" spans="1:18" ht="27" customHeight="1" thickBot="1">
      <c r="A9" s="335" t="s">
        <v>119</v>
      </c>
      <c r="B9" s="336"/>
      <c r="C9" s="336"/>
      <c r="D9" s="337"/>
      <c r="E9" s="292">
        <v>43076</v>
      </c>
      <c r="F9" s="293"/>
      <c r="G9" s="293"/>
      <c r="H9" s="294"/>
      <c r="I9" s="273">
        <v>800</v>
      </c>
      <c r="J9" s="274"/>
      <c r="K9" s="275"/>
      <c r="L9" s="290" t="s">
        <v>135</v>
      </c>
      <c r="M9" s="291"/>
      <c r="N9" s="18"/>
      <c r="O9" s="151" t="s">
        <v>8</v>
      </c>
      <c r="P9" s="152" t="s">
        <v>2</v>
      </c>
      <c r="Q9" s="153" t="s">
        <v>122</v>
      </c>
      <c r="R9" s="154" t="s">
        <v>132</v>
      </c>
    </row>
    <row r="10" spans="1:18" ht="26.25" customHeight="1">
      <c r="A10" s="296"/>
      <c r="B10" s="296"/>
      <c r="C10" s="296"/>
      <c r="D10" s="296"/>
      <c r="E10" s="296"/>
      <c r="F10" s="296"/>
      <c r="G10" s="296"/>
      <c r="H10" s="296"/>
      <c r="I10" s="296"/>
      <c r="J10" s="296"/>
      <c r="K10" s="297"/>
      <c r="L10" s="296"/>
      <c r="M10" s="296"/>
      <c r="N10" s="296"/>
      <c r="O10" s="151" t="s">
        <v>10</v>
      </c>
      <c r="P10" s="155" t="s">
        <v>9</v>
      </c>
      <c r="Q10" s="156" t="s">
        <v>128</v>
      </c>
      <c r="R10" s="154" t="s">
        <v>133</v>
      </c>
    </row>
    <row r="11" spans="1:18" ht="29.25" customHeight="1" thickBot="1">
      <c r="A11" s="3"/>
      <c r="B11" s="5"/>
      <c r="C11" s="5"/>
      <c r="D11" s="3"/>
      <c r="E11" s="3"/>
      <c r="F11" s="3"/>
      <c r="G11" s="3"/>
      <c r="O11" s="151" t="s">
        <v>116</v>
      </c>
      <c r="P11" s="157" t="s">
        <v>110</v>
      </c>
      <c r="Q11" s="158" t="s">
        <v>129</v>
      </c>
      <c r="R11" s="154" t="s">
        <v>134</v>
      </c>
    </row>
    <row r="12" spans="1:18" ht="30.75" customHeight="1" thickBot="1">
      <c r="A12" s="270" t="s">
        <v>66</v>
      </c>
      <c r="B12" s="271"/>
      <c r="C12" s="271"/>
      <c r="D12" s="271"/>
      <c r="E12" s="271"/>
      <c r="F12" s="271"/>
      <c r="G12" s="272"/>
      <c r="H12" s="267" t="s">
        <v>28</v>
      </c>
      <c r="I12" s="268"/>
      <c r="J12" s="269"/>
      <c r="K12" s="279" t="s">
        <v>26</v>
      </c>
      <c r="L12" s="280"/>
      <c r="M12" s="281"/>
      <c r="N12" s="8"/>
      <c r="O12" s="159" t="s">
        <v>112</v>
      </c>
      <c r="P12" s="160" t="s">
        <v>117</v>
      </c>
      <c r="Q12" s="286"/>
      <c r="R12" s="287"/>
    </row>
    <row r="13" spans="1:18" ht="87" customHeight="1" thickBot="1">
      <c r="A13" s="69" t="s">
        <v>0</v>
      </c>
      <c r="B13" s="70" t="s">
        <v>29</v>
      </c>
      <c r="C13" s="70" t="s">
        <v>1</v>
      </c>
      <c r="D13" s="70" t="s">
        <v>31</v>
      </c>
      <c r="E13" s="24" t="s">
        <v>33</v>
      </c>
      <c r="F13" s="70" t="s">
        <v>30</v>
      </c>
      <c r="G13" s="71" t="s">
        <v>64</v>
      </c>
      <c r="H13" s="66" t="s">
        <v>65</v>
      </c>
      <c r="I13" s="67" t="s">
        <v>5</v>
      </c>
      <c r="J13" s="68" t="s">
        <v>6</v>
      </c>
      <c r="K13" s="64" t="s">
        <v>27</v>
      </c>
      <c r="L13" s="74" t="s">
        <v>67</v>
      </c>
      <c r="M13" s="65" t="s">
        <v>11</v>
      </c>
      <c r="N13" s="8"/>
    </row>
    <row r="14" spans="1:18" ht="24" customHeight="1" thickBot="1">
      <c r="A14" s="282" t="s">
        <v>34</v>
      </c>
      <c r="B14" s="283"/>
      <c r="C14" s="284"/>
      <c r="D14" s="283"/>
      <c r="E14" s="283"/>
      <c r="F14" s="284"/>
      <c r="G14" s="283"/>
      <c r="H14" s="284"/>
      <c r="I14" s="283"/>
      <c r="J14" s="283"/>
      <c r="K14" s="283"/>
      <c r="L14" s="283"/>
      <c r="M14" s="285"/>
      <c r="N14" s="8"/>
    </row>
    <row r="15" spans="1:18" ht="75">
      <c r="A15" s="75">
        <v>1</v>
      </c>
      <c r="B15" s="76" t="s">
        <v>17</v>
      </c>
      <c r="C15" s="28" t="s">
        <v>68</v>
      </c>
      <c r="D15" s="85" t="s">
        <v>86</v>
      </c>
      <c r="E15" s="124">
        <v>3</v>
      </c>
      <c r="F15" s="136" t="s">
        <v>120</v>
      </c>
      <c r="G15" s="164">
        <v>2</v>
      </c>
      <c r="H15" s="164"/>
      <c r="I15" s="162"/>
      <c r="J15" s="173" t="s">
        <v>167</v>
      </c>
      <c r="K15" s="200" t="s">
        <v>2</v>
      </c>
      <c r="L15" s="120">
        <v>1.5</v>
      </c>
      <c r="M15" s="183" t="s">
        <v>140</v>
      </c>
      <c r="N15" s="8"/>
    </row>
    <row r="16" spans="1:18" ht="131.25">
      <c r="A16" s="77">
        <v>2</v>
      </c>
      <c r="B16" s="28" t="s">
        <v>18</v>
      </c>
      <c r="C16" s="28" t="s">
        <v>69</v>
      </c>
      <c r="D16" s="86" t="s">
        <v>91</v>
      </c>
      <c r="E16" s="125">
        <v>7</v>
      </c>
      <c r="F16" s="136" t="s">
        <v>124</v>
      </c>
      <c r="G16" s="137">
        <v>6</v>
      </c>
      <c r="H16" s="137">
        <v>1</v>
      </c>
      <c r="I16" s="248">
        <v>43335</v>
      </c>
      <c r="J16" s="106" t="s">
        <v>174</v>
      </c>
      <c r="K16" s="201" t="s">
        <v>2</v>
      </c>
      <c r="L16" s="96">
        <v>6</v>
      </c>
      <c r="M16" s="243" t="s">
        <v>192</v>
      </c>
      <c r="N16" s="23"/>
    </row>
    <row r="17" spans="1:16" s="6" customFormat="1" ht="126">
      <c r="A17" s="77">
        <v>3</v>
      </c>
      <c r="B17" s="29" t="s">
        <v>118</v>
      </c>
      <c r="C17" s="28" t="s">
        <v>70</v>
      </c>
      <c r="D17" s="87" t="s">
        <v>87</v>
      </c>
      <c r="E17" s="126">
        <v>7</v>
      </c>
      <c r="F17" s="136" t="s">
        <v>125</v>
      </c>
      <c r="G17" s="138">
        <v>4</v>
      </c>
      <c r="H17" s="137">
        <v>1</v>
      </c>
      <c r="I17" s="248">
        <v>43348</v>
      </c>
      <c r="J17" s="106" t="s">
        <v>175</v>
      </c>
      <c r="K17" s="201" t="s">
        <v>109</v>
      </c>
      <c r="L17" s="96">
        <v>7</v>
      </c>
      <c r="M17" s="243" t="s">
        <v>171</v>
      </c>
      <c r="N17" s="9"/>
    </row>
    <row r="18" spans="1:16" s="6" customFormat="1" ht="37.5">
      <c r="A18" s="258">
        <v>4</v>
      </c>
      <c r="B18" s="29" t="s">
        <v>19</v>
      </c>
      <c r="C18" s="276" t="s">
        <v>90</v>
      </c>
      <c r="D18" s="276" t="s">
        <v>89</v>
      </c>
      <c r="E18" s="127">
        <v>3</v>
      </c>
      <c r="F18" s="139"/>
      <c r="G18" s="140"/>
      <c r="H18" s="246">
        <v>3</v>
      </c>
      <c r="I18" s="338"/>
      <c r="J18" s="208" t="s">
        <v>181</v>
      </c>
      <c r="K18" s="210"/>
      <c r="L18" s="182"/>
      <c r="M18" s="184"/>
      <c r="N18" s="9"/>
    </row>
    <row r="19" spans="1:16" s="6" customFormat="1" ht="93.75">
      <c r="A19" s="259"/>
      <c r="B19" s="30" t="s">
        <v>20</v>
      </c>
      <c r="C19" s="277"/>
      <c r="D19" s="277"/>
      <c r="E19" s="128">
        <v>1</v>
      </c>
      <c r="F19" s="141" t="s">
        <v>123</v>
      </c>
      <c r="G19" s="138">
        <v>1</v>
      </c>
      <c r="H19" s="161">
        <v>1</v>
      </c>
      <c r="I19" s="339"/>
      <c r="J19" s="174" t="s">
        <v>136</v>
      </c>
      <c r="K19" s="209" t="s">
        <v>109</v>
      </c>
      <c r="L19" s="179">
        <v>1</v>
      </c>
      <c r="M19" s="185" t="s">
        <v>144</v>
      </c>
      <c r="N19" s="9"/>
    </row>
    <row r="20" spans="1:16" s="6" customFormat="1" ht="93.75">
      <c r="A20" s="260"/>
      <c r="B20" s="31" t="s">
        <v>21</v>
      </c>
      <c r="C20" s="278"/>
      <c r="D20" s="278"/>
      <c r="E20" s="129">
        <v>2</v>
      </c>
      <c r="F20" s="142" t="s">
        <v>123</v>
      </c>
      <c r="G20" s="143">
        <v>2</v>
      </c>
      <c r="H20" s="163">
        <v>2</v>
      </c>
      <c r="I20" s="340"/>
      <c r="J20" s="172" t="s">
        <v>137</v>
      </c>
      <c r="K20" s="206" t="s">
        <v>109</v>
      </c>
      <c r="L20" s="180">
        <v>2</v>
      </c>
      <c r="M20" s="198"/>
      <c r="N20" s="9"/>
    </row>
    <row r="21" spans="1:16" s="6" customFormat="1" ht="23.25">
      <c r="A21" s="258">
        <v>5</v>
      </c>
      <c r="B21" s="32" t="s">
        <v>22</v>
      </c>
      <c r="C21" s="276" t="s">
        <v>71</v>
      </c>
      <c r="D21" s="276" t="s">
        <v>88</v>
      </c>
      <c r="E21" s="127">
        <v>10</v>
      </c>
      <c r="F21" s="139"/>
      <c r="G21" s="144"/>
      <c r="H21" s="344">
        <v>1</v>
      </c>
      <c r="I21" s="338"/>
      <c r="J21" s="107"/>
      <c r="K21" s="210"/>
      <c r="L21" s="182"/>
      <c r="M21" s="184"/>
      <c r="N21" s="9"/>
    </row>
    <row r="22" spans="1:16" s="6" customFormat="1" ht="68.25" customHeight="1">
      <c r="A22" s="259"/>
      <c r="B22" s="33" t="s">
        <v>23</v>
      </c>
      <c r="C22" s="277"/>
      <c r="D22" s="277"/>
      <c r="E22" s="130">
        <v>5</v>
      </c>
      <c r="F22" s="141" t="s">
        <v>121</v>
      </c>
      <c r="G22" s="144">
        <v>1</v>
      </c>
      <c r="H22" s="345"/>
      <c r="I22" s="339"/>
      <c r="J22" s="108" t="s">
        <v>182</v>
      </c>
      <c r="K22" s="206" t="s">
        <v>2</v>
      </c>
      <c r="L22" s="179">
        <v>4</v>
      </c>
      <c r="M22" s="185" t="s">
        <v>189</v>
      </c>
      <c r="N22" s="9"/>
    </row>
    <row r="23" spans="1:16" s="6" customFormat="1" ht="116.25" customHeight="1">
      <c r="A23" s="259"/>
      <c r="B23" s="34" t="s">
        <v>24</v>
      </c>
      <c r="C23" s="277"/>
      <c r="D23" s="277"/>
      <c r="E23" s="130">
        <v>2</v>
      </c>
      <c r="F23" s="141" t="s">
        <v>122</v>
      </c>
      <c r="G23" s="144">
        <v>1</v>
      </c>
      <c r="H23" s="345"/>
      <c r="I23" s="339"/>
      <c r="J23" s="108"/>
      <c r="K23" s="206" t="s">
        <v>109</v>
      </c>
      <c r="L23" s="179">
        <v>2</v>
      </c>
      <c r="M23" s="185" t="s">
        <v>142</v>
      </c>
      <c r="N23" s="9"/>
    </row>
    <row r="24" spans="1:16" s="6" customFormat="1" ht="147.75" customHeight="1" thickBot="1">
      <c r="A24" s="331"/>
      <c r="B24" s="78" t="s">
        <v>25</v>
      </c>
      <c r="C24" s="318"/>
      <c r="D24" s="318"/>
      <c r="E24" s="131">
        <v>3</v>
      </c>
      <c r="F24" s="145" t="s">
        <v>123</v>
      </c>
      <c r="G24" s="146">
        <v>1</v>
      </c>
      <c r="H24" s="346"/>
      <c r="I24" s="347"/>
      <c r="J24" s="171" t="s">
        <v>143</v>
      </c>
      <c r="K24" s="206" t="s">
        <v>109</v>
      </c>
      <c r="L24" s="181">
        <v>3</v>
      </c>
      <c r="M24" s="186"/>
      <c r="N24" s="9"/>
    </row>
    <row r="25" spans="1:16" s="6" customFormat="1" ht="28.5" thickBot="1">
      <c r="A25" s="282" t="s">
        <v>35</v>
      </c>
      <c r="B25" s="283"/>
      <c r="C25" s="283"/>
      <c r="D25" s="283"/>
      <c r="E25" s="283"/>
      <c r="F25" s="356"/>
      <c r="G25" s="283"/>
      <c r="H25" s="283"/>
      <c r="I25" s="283"/>
      <c r="J25" s="283"/>
      <c r="K25" s="319"/>
      <c r="L25" s="283"/>
      <c r="M25" s="285"/>
      <c r="N25" s="10"/>
      <c r="O25" s="7"/>
      <c r="P25" s="7"/>
    </row>
    <row r="26" spans="1:16" s="6" customFormat="1" ht="221.25" customHeight="1">
      <c r="A26" s="47">
        <v>6</v>
      </c>
      <c r="B26" s="31" t="s">
        <v>36</v>
      </c>
      <c r="C26" s="31" t="s">
        <v>72</v>
      </c>
      <c r="D26" s="46" t="s">
        <v>92</v>
      </c>
      <c r="E26" s="47">
        <v>8</v>
      </c>
      <c r="F26" s="132" t="s">
        <v>124</v>
      </c>
      <c r="G26" s="132">
        <v>4</v>
      </c>
      <c r="H26" s="254">
        <v>1</v>
      </c>
      <c r="I26" s="255">
        <v>43375</v>
      </c>
      <c r="J26" s="109" t="s">
        <v>183</v>
      </c>
      <c r="K26" s="202" t="s">
        <v>2</v>
      </c>
      <c r="L26" s="95">
        <v>4</v>
      </c>
      <c r="M26" s="393" t="s">
        <v>194</v>
      </c>
      <c r="N26" s="10"/>
    </row>
    <row r="27" spans="1:16" s="7" customFormat="1" ht="144">
      <c r="A27" s="36">
        <v>7</v>
      </c>
      <c r="B27" s="35" t="s">
        <v>37</v>
      </c>
      <c r="C27" s="35" t="s">
        <v>73</v>
      </c>
      <c r="D27" s="87" t="s">
        <v>93</v>
      </c>
      <c r="E27" s="36">
        <v>5</v>
      </c>
      <c r="F27" s="36" t="s">
        <v>125</v>
      </c>
      <c r="G27" s="36">
        <v>2</v>
      </c>
      <c r="H27" s="249">
        <v>1</v>
      </c>
      <c r="I27" s="252">
        <v>43371</v>
      </c>
      <c r="J27" s="110" t="s">
        <v>176</v>
      </c>
      <c r="K27" s="203" t="s">
        <v>109</v>
      </c>
      <c r="L27" s="96">
        <v>5</v>
      </c>
      <c r="M27" s="240" t="s">
        <v>166</v>
      </c>
      <c r="N27" s="10"/>
      <c r="O27" s="6"/>
      <c r="P27" s="6"/>
    </row>
    <row r="28" spans="1:16" s="6" customFormat="1" ht="264.75" customHeight="1" thickBot="1">
      <c r="A28" s="37">
        <v>8</v>
      </c>
      <c r="B28" s="29" t="s">
        <v>38</v>
      </c>
      <c r="C28" s="79" t="s">
        <v>74</v>
      </c>
      <c r="D28" s="88" t="s">
        <v>94</v>
      </c>
      <c r="E28" s="37">
        <v>2</v>
      </c>
      <c r="F28" s="37" t="s">
        <v>120</v>
      </c>
      <c r="G28" s="37">
        <v>2</v>
      </c>
      <c r="H28" s="166"/>
      <c r="I28" s="166"/>
      <c r="J28" s="169" t="s">
        <v>169</v>
      </c>
      <c r="K28" s="204" t="s">
        <v>2</v>
      </c>
      <c r="L28" s="97">
        <v>1</v>
      </c>
      <c r="M28" s="98"/>
      <c r="N28" s="11"/>
    </row>
    <row r="29" spans="1:16" s="6" customFormat="1" ht="24" thickBot="1">
      <c r="A29" s="341" t="s">
        <v>39</v>
      </c>
      <c r="B29" s="284"/>
      <c r="C29" s="284"/>
      <c r="D29" s="284"/>
      <c r="E29" s="284"/>
      <c r="F29" s="284"/>
      <c r="G29" s="284"/>
      <c r="H29" s="284"/>
      <c r="I29" s="284"/>
      <c r="J29" s="284"/>
      <c r="K29" s="342"/>
      <c r="L29" s="284"/>
      <c r="M29" s="343"/>
      <c r="N29" s="11"/>
    </row>
    <row r="30" spans="1:16" s="6" customFormat="1" ht="23.25">
      <c r="A30" s="332">
        <v>9</v>
      </c>
      <c r="B30" s="80" t="s">
        <v>40</v>
      </c>
      <c r="C30" s="352" t="s">
        <v>75</v>
      </c>
      <c r="D30" s="355" t="s">
        <v>115</v>
      </c>
      <c r="E30" s="45">
        <v>7</v>
      </c>
      <c r="F30" s="43"/>
      <c r="G30" s="43"/>
      <c r="H30" s="362">
        <v>1</v>
      </c>
      <c r="I30" s="187"/>
      <c r="J30" s="111" t="s">
        <v>184</v>
      </c>
      <c r="K30" s="210"/>
      <c r="L30" s="191"/>
      <c r="M30" s="191"/>
      <c r="N30" s="11"/>
    </row>
    <row r="31" spans="1:16" s="6" customFormat="1" ht="37.5">
      <c r="A31" s="333"/>
      <c r="B31" s="81" t="s">
        <v>51</v>
      </c>
      <c r="C31" s="353"/>
      <c r="D31" s="329"/>
      <c r="E31" s="122">
        <v>2</v>
      </c>
      <c r="F31" s="44" t="s">
        <v>123</v>
      </c>
      <c r="G31" s="44">
        <v>1</v>
      </c>
      <c r="H31" s="324"/>
      <c r="I31" s="188"/>
      <c r="J31" s="175"/>
      <c r="K31" s="194" t="s">
        <v>109</v>
      </c>
      <c r="L31" s="190">
        <v>2</v>
      </c>
      <c r="M31" s="192"/>
      <c r="N31" s="10"/>
    </row>
    <row r="32" spans="1:16" s="6" customFormat="1" ht="103.5" customHeight="1">
      <c r="A32" s="333"/>
      <c r="B32" s="81" t="s">
        <v>52</v>
      </c>
      <c r="C32" s="353"/>
      <c r="D32" s="329"/>
      <c r="E32" s="122">
        <v>1</v>
      </c>
      <c r="F32" s="44" t="s">
        <v>126</v>
      </c>
      <c r="G32" s="44">
        <v>2</v>
      </c>
      <c r="H32" s="324"/>
      <c r="I32" s="188"/>
      <c r="J32" s="175"/>
      <c r="K32" s="194" t="s">
        <v>109</v>
      </c>
      <c r="L32" s="235">
        <v>1</v>
      </c>
      <c r="M32" s="192" t="s">
        <v>165</v>
      </c>
      <c r="N32" s="11"/>
    </row>
    <row r="33" spans="1:49" s="6" customFormat="1" ht="23.25">
      <c r="A33" s="333"/>
      <c r="B33" s="360" t="s">
        <v>53</v>
      </c>
      <c r="C33" s="353"/>
      <c r="D33" s="329"/>
      <c r="E33" s="348">
        <v>4</v>
      </c>
      <c r="F33" s="44"/>
      <c r="G33" s="44"/>
      <c r="H33" s="324"/>
      <c r="I33" s="188"/>
      <c r="J33" s="112"/>
      <c r="K33" s="349" t="s">
        <v>2</v>
      </c>
      <c r="L33" s="192"/>
      <c r="M33" s="192"/>
      <c r="N33" s="11"/>
    </row>
    <row r="34" spans="1:49" s="6" customFormat="1" ht="98.25" customHeight="1">
      <c r="A34" s="334"/>
      <c r="B34" s="361"/>
      <c r="C34" s="354"/>
      <c r="D34" s="330"/>
      <c r="E34" s="351"/>
      <c r="F34" s="38" t="s">
        <v>126</v>
      </c>
      <c r="G34" s="38">
        <v>2</v>
      </c>
      <c r="H34" s="325"/>
      <c r="I34" s="189"/>
      <c r="J34" s="237" t="s">
        <v>170</v>
      </c>
      <c r="K34" s="350"/>
      <c r="L34" s="236">
        <v>2</v>
      </c>
      <c r="M34" s="257" t="s">
        <v>190</v>
      </c>
      <c r="N34" s="10"/>
    </row>
    <row r="35" spans="1:49" s="6" customFormat="1" ht="27.75">
      <c r="A35" s="326">
        <v>10</v>
      </c>
      <c r="B35" s="54" t="s">
        <v>41</v>
      </c>
      <c r="C35" s="328" t="s">
        <v>76</v>
      </c>
      <c r="D35" s="328" t="s">
        <v>96</v>
      </c>
      <c r="E35" s="49">
        <v>8</v>
      </c>
      <c r="F35" s="48"/>
      <c r="G35" s="48"/>
      <c r="H35" s="323">
        <v>1</v>
      </c>
      <c r="I35" s="323"/>
      <c r="J35" s="113"/>
      <c r="K35" s="210"/>
      <c r="L35" s="244">
        <v>0</v>
      </c>
      <c r="M35" s="244"/>
      <c r="N35" s="10"/>
      <c r="O35" s="7"/>
      <c r="P35" s="7"/>
    </row>
    <row r="36" spans="1:49" s="6" customFormat="1" ht="37.5">
      <c r="A36" s="326"/>
      <c r="B36" s="41" t="s">
        <v>57</v>
      </c>
      <c r="C36" s="329"/>
      <c r="D36" s="329"/>
      <c r="E36" s="348">
        <v>3</v>
      </c>
      <c r="F36" s="44"/>
      <c r="G36" s="44"/>
      <c r="H36" s="324"/>
      <c r="I36" s="324"/>
      <c r="J36" s="112"/>
      <c r="K36" s="194" t="s">
        <v>112</v>
      </c>
      <c r="L36" s="238"/>
      <c r="M36" s="238"/>
      <c r="N36" s="11"/>
      <c r="O36" s="7"/>
      <c r="P36" s="7"/>
    </row>
    <row r="37" spans="1:49" s="7" customFormat="1" ht="37.5">
      <c r="A37" s="326"/>
      <c r="B37" s="42" t="s">
        <v>56</v>
      </c>
      <c r="C37" s="329"/>
      <c r="D37" s="329"/>
      <c r="E37" s="348"/>
      <c r="F37" s="44" t="s">
        <v>128</v>
      </c>
      <c r="G37" s="44">
        <v>1</v>
      </c>
      <c r="H37" s="324"/>
      <c r="I37" s="324"/>
      <c r="J37" s="112" t="s">
        <v>177</v>
      </c>
      <c r="K37" s="194" t="s">
        <v>110</v>
      </c>
      <c r="L37" s="238"/>
      <c r="M37" s="238"/>
      <c r="N37" s="11"/>
      <c r="O37" s="6"/>
      <c r="P37" s="6"/>
    </row>
    <row r="38" spans="1:49" s="7" customFormat="1" ht="37.5">
      <c r="A38" s="326"/>
      <c r="B38" s="40" t="s">
        <v>54</v>
      </c>
      <c r="C38" s="329"/>
      <c r="D38" s="329"/>
      <c r="E38" s="122">
        <v>2</v>
      </c>
      <c r="F38" s="44" t="s">
        <v>128</v>
      </c>
      <c r="G38" s="44">
        <v>1</v>
      </c>
      <c r="H38" s="324"/>
      <c r="I38" s="324"/>
      <c r="J38" s="112" t="s">
        <v>185</v>
      </c>
      <c r="K38" s="194" t="s">
        <v>110</v>
      </c>
      <c r="L38" s="238"/>
      <c r="M38" s="238"/>
      <c r="N38" s="10"/>
      <c r="O38" s="6"/>
      <c r="P38" s="6"/>
    </row>
    <row r="39" spans="1:49" s="6" customFormat="1" ht="150" customHeight="1">
      <c r="A39" s="327"/>
      <c r="B39" s="31" t="s">
        <v>55</v>
      </c>
      <c r="C39" s="330"/>
      <c r="D39" s="330"/>
      <c r="E39" s="123">
        <v>3</v>
      </c>
      <c r="F39" s="44" t="s">
        <v>122</v>
      </c>
      <c r="G39" s="38">
        <v>1</v>
      </c>
      <c r="H39" s="325"/>
      <c r="I39" s="325"/>
      <c r="J39" s="106" t="s">
        <v>168</v>
      </c>
      <c r="K39" s="195" t="s">
        <v>111</v>
      </c>
      <c r="L39" s="239">
        <v>0</v>
      </c>
      <c r="M39" s="245" t="s">
        <v>173</v>
      </c>
      <c r="N39" s="10"/>
    </row>
    <row r="40" spans="1:49" s="6" customFormat="1" ht="93.75">
      <c r="A40" s="320">
        <v>11</v>
      </c>
      <c r="B40" s="50" t="s">
        <v>58</v>
      </c>
      <c r="C40" s="357" t="s">
        <v>77</v>
      </c>
      <c r="D40" s="82" t="s">
        <v>97</v>
      </c>
      <c r="E40" s="121">
        <v>4</v>
      </c>
      <c r="F40" s="133" t="s">
        <v>128</v>
      </c>
      <c r="G40" s="133">
        <v>1</v>
      </c>
      <c r="H40" s="250">
        <v>1</v>
      </c>
      <c r="I40" s="251">
        <v>43341</v>
      </c>
      <c r="J40" s="106" t="s">
        <v>178</v>
      </c>
      <c r="K40" s="196" t="s">
        <v>109</v>
      </c>
      <c r="L40" s="247">
        <v>4</v>
      </c>
      <c r="M40" s="99"/>
      <c r="N40" s="10"/>
    </row>
    <row r="41" spans="1:49" s="6" customFormat="1" ht="90">
      <c r="A41" s="321"/>
      <c r="B41" s="51" t="s">
        <v>42</v>
      </c>
      <c r="C41" s="359"/>
      <c r="D41" s="84" t="s">
        <v>98</v>
      </c>
      <c r="E41" s="52">
        <v>3</v>
      </c>
      <c r="F41" s="134" t="s">
        <v>121</v>
      </c>
      <c r="G41" s="134">
        <v>1</v>
      </c>
      <c r="H41" s="117"/>
      <c r="I41" s="114"/>
      <c r="J41" s="176" t="s">
        <v>179</v>
      </c>
      <c r="K41" s="197" t="s">
        <v>2</v>
      </c>
      <c r="L41" s="233">
        <v>2.25</v>
      </c>
      <c r="M41" s="101" t="s">
        <v>141</v>
      </c>
      <c r="N41" s="10"/>
    </row>
    <row r="42" spans="1:49" s="26" customFormat="1" ht="126">
      <c r="A42" s="53">
        <v>12</v>
      </c>
      <c r="B42" s="27" t="s">
        <v>43</v>
      </c>
      <c r="C42" s="73" t="s">
        <v>78</v>
      </c>
      <c r="D42" s="73" t="s">
        <v>100</v>
      </c>
      <c r="E42" s="53">
        <v>3</v>
      </c>
      <c r="F42" s="53" t="s">
        <v>122</v>
      </c>
      <c r="G42" s="53">
        <v>1</v>
      </c>
      <c r="H42" s="115"/>
      <c r="I42" s="115"/>
      <c r="J42" s="106" t="s">
        <v>168</v>
      </c>
      <c r="K42" s="102" t="s">
        <v>109</v>
      </c>
      <c r="L42" s="102">
        <v>3</v>
      </c>
      <c r="M42" s="242"/>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row>
    <row r="43" spans="1:49" s="26" customFormat="1" ht="90">
      <c r="A43" s="53">
        <v>13</v>
      </c>
      <c r="B43" s="29" t="s">
        <v>44</v>
      </c>
      <c r="C43" s="82" t="s">
        <v>95</v>
      </c>
      <c r="D43" s="73" t="s">
        <v>99</v>
      </c>
      <c r="E43" s="53">
        <v>3</v>
      </c>
      <c r="F43" s="53" t="s">
        <v>128</v>
      </c>
      <c r="G43" s="53">
        <v>1</v>
      </c>
      <c r="H43" s="256">
        <v>1</v>
      </c>
      <c r="I43" s="115"/>
      <c r="J43" s="115" t="s">
        <v>186</v>
      </c>
      <c r="K43" s="102" t="s">
        <v>109</v>
      </c>
      <c r="L43" s="102">
        <v>3</v>
      </c>
      <c r="M43" s="103"/>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row>
    <row r="44" spans="1:49" s="26" customFormat="1" ht="75">
      <c r="A44" s="320">
        <v>14</v>
      </c>
      <c r="B44" s="39" t="s">
        <v>45</v>
      </c>
      <c r="C44" s="357" t="s">
        <v>79</v>
      </c>
      <c r="D44" s="357" t="s">
        <v>101</v>
      </c>
      <c r="E44" s="57">
        <v>7</v>
      </c>
      <c r="F44" s="133" t="s">
        <v>123</v>
      </c>
      <c r="G44" s="133">
        <v>1</v>
      </c>
      <c r="H44" s="168">
        <v>1</v>
      </c>
      <c r="I44" s="169" t="s">
        <v>138</v>
      </c>
      <c r="J44" s="177" t="s">
        <v>139</v>
      </c>
      <c r="K44" s="310" t="s">
        <v>109</v>
      </c>
      <c r="L44" s="310">
        <v>7</v>
      </c>
      <c r="M44" s="99"/>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row>
    <row r="45" spans="1:49" s="26" customFormat="1" ht="23.25">
      <c r="A45" s="322"/>
      <c r="B45" s="54" t="s">
        <v>46</v>
      </c>
      <c r="C45" s="358"/>
      <c r="D45" s="358"/>
      <c r="E45" s="58">
        <v>2</v>
      </c>
      <c r="F45" s="135"/>
      <c r="G45" s="135"/>
      <c r="H45" s="116"/>
      <c r="I45" s="116"/>
      <c r="J45" s="116"/>
      <c r="K45" s="311"/>
      <c r="L45" s="311"/>
      <c r="M45" s="104"/>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49" s="26" customFormat="1" ht="37.5">
      <c r="A46" s="322"/>
      <c r="B46" s="55" t="s">
        <v>47</v>
      </c>
      <c r="C46" s="358"/>
      <c r="D46" s="358"/>
      <c r="E46" s="58">
        <v>2</v>
      </c>
      <c r="F46" s="135"/>
      <c r="G46" s="135"/>
      <c r="H46" s="116"/>
      <c r="I46" s="116"/>
      <c r="J46" s="116"/>
      <c r="K46" s="311"/>
      <c r="L46" s="311"/>
      <c r="M46" s="104"/>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23.25">
      <c r="A47" s="322"/>
      <c r="B47" s="55" t="s">
        <v>48</v>
      </c>
      <c r="C47" s="358"/>
      <c r="D47" s="358"/>
      <c r="E47" s="58">
        <v>1</v>
      </c>
      <c r="F47" s="135"/>
      <c r="G47" s="135"/>
      <c r="H47" s="116"/>
      <c r="I47" s="116"/>
      <c r="J47" s="116"/>
      <c r="K47" s="311"/>
      <c r="L47" s="311"/>
      <c r="M47" s="104"/>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23.25">
      <c r="A48" s="321"/>
      <c r="B48" s="56" t="s">
        <v>49</v>
      </c>
      <c r="C48" s="359"/>
      <c r="D48" s="359"/>
      <c r="E48" s="59">
        <v>2</v>
      </c>
      <c r="F48" s="134"/>
      <c r="G48" s="134"/>
      <c r="H48" s="114"/>
      <c r="I48" s="114"/>
      <c r="J48" s="114"/>
      <c r="K48" s="312"/>
      <c r="L48" s="312"/>
      <c r="M48" s="101"/>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26" customFormat="1" ht="108.75" thickBot="1">
      <c r="A49" s="57">
        <v>15</v>
      </c>
      <c r="B49" s="30" t="s">
        <v>50</v>
      </c>
      <c r="C49" s="89" t="s">
        <v>80</v>
      </c>
      <c r="D49" s="82" t="s">
        <v>102</v>
      </c>
      <c r="E49" s="57">
        <v>5</v>
      </c>
      <c r="F49" s="133" t="s">
        <v>122</v>
      </c>
      <c r="G49" s="133">
        <v>1</v>
      </c>
      <c r="H49" s="178" t="s">
        <v>112</v>
      </c>
      <c r="I49" s="170"/>
      <c r="J49" s="167" t="s">
        <v>172</v>
      </c>
      <c r="K49" s="196" t="s">
        <v>109</v>
      </c>
      <c r="L49" s="234">
        <v>5</v>
      </c>
      <c r="M49" s="99"/>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1:49" s="26" customFormat="1" ht="24" thickBot="1">
      <c r="A50" s="282" t="s">
        <v>63</v>
      </c>
      <c r="B50" s="283"/>
      <c r="C50" s="283"/>
      <c r="D50" s="283"/>
      <c r="E50" s="283"/>
      <c r="F50" s="283"/>
      <c r="G50" s="283"/>
      <c r="H50" s="283"/>
      <c r="I50" s="283"/>
      <c r="J50" s="283"/>
      <c r="K50" s="319"/>
      <c r="L50" s="283"/>
      <c r="M50" s="28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row>
    <row r="51" spans="1:49" s="26" customFormat="1" ht="72">
      <c r="A51" s="63">
        <v>16</v>
      </c>
      <c r="B51" s="31" t="s">
        <v>59</v>
      </c>
      <c r="C51" s="31" t="s">
        <v>81</v>
      </c>
      <c r="D51" s="91" t="s">
        <v>103</v>
      </c>
      <c r="E51" s="63">
        <v>4</v>
      </c>
      <c r="F51" s="63" t="s">
        <v>128</v>
      </c>
      <c r="G51" s="90">
        <v>1</v>
      </c>
      <c r="H51" s="117">
        <v>1</v>
      </c>
      <c r="I51" s="117"/>
      <c r="J51" s="117" t="s">
        <v>184</v>
      </c>
      <c r="K51" s="197" t="s">
        <v>2</v>
      </c>
      <c r="L51" s="100">
        <v>2</v>
      </c>
      <c r="M51" s="100" t="s">
        <v>191</v>
      </c>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row>
    <row r="52" spans="1:49" s="26" customFormat="1" ht="56.25">
      <c r="A52" s="53">
        <v>17</v>
      </c>
      <c r="B52" s="35" t="s">
        <v>60</v>
      </c>
      <c r="C52" s="35" t="s">
        <v>82</v>
      </c>
      <c r="D52" s="92" t="s">
        <v>104</v>
      </c>
      <c r="E52" s="53">
        <v>6</v>
      </c>
      <c r="F52" s="53" t="s">
        <v>121</v>
      </c>
      <c r="G52" s="72">
        <v>12</v>
      </c>
      <c r="H52" s="118">
        <v>3</v>
      </c>
      <c r="I52" s="118" t="s">
        <v>180</v>
      </c>
      <c r="J52" s="118" t="s">
        <v>187</v>
      </c>
      <c r="K52" s="102" t="s">
        <v>2</v>
      </c>
      <c r="L52" s="102">
        <v>4</v>
      </c>
      <c r="M52" s="241" t="s">
        <v>193</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row>
    <row r="53" spans="1:49" s="26" customFormat="1" ht="75">
      <c r="A53" s="53">
        <v>18</v>
      </c>
      <c r="B53" s="35" t="s">
        <v>61</v>
      </c>
      <c r="C53" s="83" t="s">
        <v>83</v>
      </c>
      <c r="D53" s="92" t="s">
        <v>105</v>
      </c>
      <c r="E53" s="53">
        <v>1</v>
      </c>
      <c r="F53" s="53" t="s">
        <v>121</v>
      </c>
      <c r="G53" s="72" t="s">
        <v>112</v>
      </c>
      <c r="H53" s="118"/>
      <c r="I53" s="118"/>
      <c r="J53" s="118" t="s">
        <v>188</v>
      </c>
      <c r="K53" s="102" t="s">
        <v>2</v>
      </c>
      <c r="L53" s="102">
        <v>1</v>
      </c>
      <c r="M53" s="102"/>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row>
    <row r="54" spans="1:49" s="26" customFormat="1" ht="75">
      <c r="A54" s="53">
        <v>19</v>
      </c>
      <c r="B54" s="35" t="s">
        <v>62</v>
      </c>
      <c r="C54" s="35" t="s">
        <v>84</v>
      </c>
      <c r="D54" s="92" t="s">
        <v>106</v>
      </c>
      <c r="E54" s="53">
        <v>2</v>
      </c>
      <c r="F54" s="53" t="s">
        <v>121</v>
      </c>
      <c r="G54" s="72" t="s">
        <v>112</v>
      </c>
      <c r="H54" s="118"/>
      <c r="I54" s="165"/>
      <c r="J54" s="253"/>
      <c r="K54" s="102" t="s">
        <v>2</v>
      </c>
      <c r="L54" s="102">
        <v>1.5</v>
      </c>
      <c r="M54" s="102"/>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row>
    <row r="55" spans="1:49" s="26" customFormat="1" ht="113.25" thickBot="1">
      <c r="A55" s="53">
        <v>20</v>
      </c>
      <c r="B55" s="35" t="s">
        <v>4</v>
      </c>
      <c r="C55" s="35" t="s">
        <v>85</v>
      </c>
      <c r="D55" s="93" t="s">
        <v>107</v>
      </c>
      <c r="E55" s="53">
        <v>2</v>
      </c>
      <c r="F55" s="72" t="s">
        <v>129</v>
      </c>
      <c r="G55" s="72">
        <v>1</v>
      </c>
      <c r="H55" s="119"/>
      <c r="I55" s="119"/>
      <c r="J55" s="119"/>
      <c r="K55" s="105" t="s">
        <v>127</v>
      </c>
      <c r="L55" s="105"/>
      <c r="M55" s="10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row>
    <row r="56" spans="1:49" s="26" customFormat="1" ht="27" thickBot="1">
      <c r="A56" s="60"/>
      <c r="B56" s="61"/>
      <c r="C56" s="61"/>
      <c r="D56" s="61"/>
      <c r="E56" s="61"/>
      <c r="F56" s="61"/>
      <c r="G56" s="61"/>
      <c r="H56" s="316" t="s">
        <v>113</v>
      </c>
      <c r="I56" s="316"/>
      <c r="J56" s="316"/>
      <c r="K56" s="317"/>
      <c r="L56" s="193">
        <f>L15+L16+L17+L18+L21++L26+L27+L28+L30+L35+L40+L42+L43+L44+L49+L51+L52+L53+L54+L55+L33+L32+L31+L24+L23+L22+L20+L19+L41+L39+L38+L37+L34</f>
        <v>74.25</v>
      </c>
      <c r="M56" s="62"/>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row>
    <row r="57" spans="1:49" s="26" customFormat="1" ht="23.25">
      <c r="A57" s="25"/>
      <c r="B57" s="25"/>
      <c r="C57" s="25"/>
      <c r="D57" s="25"/>
      <c r="E57" s="25"/>
      <c r="F57" s="25"/>
      <c r="G57" s="25"/>
      <c r="H57" s="25"/>
      <c r="I57" s="25"/>
      <c r="J57" s="25"/>
      <c r="K57" s="207"/>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row>
    <row r="58" spans="1:49" s="26" customFormat="1" ht="23.25">
      <c r="A58" s="25"/>
      <c r="B58" s="25"/>
      <c r="C58" s="25"/>
      <c r="D58" s="25"/>
      <c r="E58" s="25"/>
      <c r="F58" s="25"/>
      <c r="G58" s="25"/>
      <c r="H58" s="25"/>
      <c r="I58" s="25"/>
      <c r="J58" s="25"/>
      <c r="K58" s="207"/>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row>
    <row r="59" spans="1:49" s="26" customFormat="1" ht="153" customHeight="1">
      <c r="A59" s="25"/>
      <c r="B59" s="25"/>
      <c r="C59" s="25"/>
      <c r="D59" s="25"/>
      <c r="E59" s="25"/>
      <c r="F59" s="25"/>
      <c r="G59" s="25"/>
      <c r="H59" s="25"/>
      <c r="I59" s="25"/>
      <c r="J59" s="25"/>
      <c r="K59" s="207"/>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s="26" customFormat="1" ht="166.5" customHeight="1">
      <c r="A60" s="25"/>
      <c r="B60" s="25"/>
      <c r="C60" s="25"/>
      <c r="D60" s="25"/>
      <c r="E60" s="25"/>
      <c r="F60" s="25"/>
      <c r="G60" s="25"/>
      <c r="H60" s="25"/>
      <c r="I60" s="25"/>
      <c r="J60" s="25"/>
      <c r="K60" s="207"/>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row>
  </sheetData>
  <protectedRanges>
    <protectedRange sqref="D51:F51" name="Actividad 13_4"/>
    <protectedRange sqref="D42:G43" name="Actividad 11_4"/>
    <protectedRange sqref="B39:E39 G39:I39 K39:M39" name="Actividad 10_4"/>
    <protectedRange sqref="B23:J23 L23:M23 K22:K24" name="Actividad 2_4"/>
    <protectedRange sqref="B26:C28" name="Actividad 4_4"/>
    <protectedRange sqref="B32:M32" name="Actividad 6_4"/>
    <protectedRange sqref="B33:M33 B35:J35 L35:M35 B34:I34 K34:L34" name="actividad 7_4"/>
    <protectedRange sqref="B31:M31 B30:J30 L30:M30" name="Actividad 5_4"/>
    <protectedRange sqref="B24:J24 L24:M24" name="Actividad 3_4"/>
    <protectedRange sqref="B15:C22 L18:M22 D18:K21 K30 K35 D22:I22" name="Actividad 1_4"/>
    <protectedRange sqref="M54 J53 I54:I55 K54:L55 J55" name="Actividad 16_2_1"/>
    <protectedRange sqref="K53:L53" name="Actividad 15_2_1"/>
    <protectedRange sqref="K51:L51" name="Actividad 13_2_1"/>
    <protectedRange sqref="M34 I42:I43 K42:M43" name="Actividad 11_2_1"/>
    <protectedRange sqref="H27:L27 H26:I26 K26:L26 H28:I28 K28:L28" name="Actividad 4_2_1"/>
    <protectedRange sqref="H16 K15:L17 I15:I17" name="Actividad 1_2_1"/>
    <protectedRange sqref="K52:M52 M53" name="Actividad 14_2_1"/>
    <protectedRange sqref="K57:M60" name="Actividad 17_2_1"/>
    <protectedRange sqref="N56:O56" name="Actividad 16_3_1"/>
    <protectedRange sqref="N55:O55" name="Actividad 15_3_1"/>
    <protectedRange sqref="N52:O52" name="Actividad 13_3_1"/>
    <protectedRange sqref="N43:O47" name="Actividad 11_3_1"/>
    <protectedRange sqref="N41"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0" name="Actividad 9_3_1"/>
    <protectedRange sqref="N48:O50" name="Actividad 12_3_1"/>
    <protectedRange sqref="N54:O54" name="Actividad 14_3_1"/>
    <protectedRange sqref="N58:O60" name="Actividad 17_3_1"/>
    <protectedRange sqref="L8 H2:H8 J2:J8 I2:I7" name="logo_2"/>
    <protectedRange sqref="A10:N10" name="nombre institucion_2"/>
    <protectedRange sqref="J15" name="Actividad 1_2_1_1"/>
    <protectedRange sqref="J16" name="Actividad 1_2_1_2"/>
    <protectedRange sqref="J17" name="Actividad 1_2_1_3"/>
    <protectedRange sqref="J22" name="Actividad 1_4_1"/>
    <protectedRange sqref="J26" name="Actividad 4_2_1_1"/>
    <protectedRange sqref="J28" name="Actividad 4_2_1_2"/>
    <protectedRange sqref="J34" name="actividad 7_4_1"/>
    <protectedRange sqref="J39" name="Actividad 1_2_1_4"/>
    <protectedRange sqref="J40" name="Actividad 1_2_1_5"/>
    <protectedRange sqref="J42" name="Actividad 1_2_1_6"/>
    <protectedRange sqref="J43" name="Actividad 11_2_1_1"/>
  </protectedRanges>
  <autoFilter ref="A13:M56"/>
  <mergeCells count="54">
    <mergeCell ref="K44:K48"/>
    <mergeCell ref="C44:C48"/>
    <mergeCell ref="D44:D48"/>
    <mergeCell ref="B33:B34"/>
    <mergeCell ref="H30:H34"/>
    <mergeCell ref="C40:C41"/>
    <mergeCell ref="A29:M29"/>
    <mergeCell ref="H21:H24"/>
    <mergeCell ref="I21:I24"/>
    <mergeCell ref="C21:C24"/>
    <mergeCell ref="E36:E37"/>
    <mergeCell ref="K33:K34"/>
    <mergeCell ref="E33:E34"/>
    <mergeCell ref="C30:C34"/>
    <mergeCell ref="D30:D34"/>
    <mergeCell ref="A25:M25"/>
    <mergeCell ref="L44:L48"/>
    <mergeCell ref="O7:R7"/>
    <mergeCell ref="H56:K56"/>
    <mergeCell ref="D21:D24"/>
    <mergeCell ref="A50:M50"/>
    <mergeCell ref="A40:A41"/>
    <mergeCell ref="A44:A48"/>
    <mergeCell ref="H35:H39"/>
    <mergeCell ref="I35:I39"/>
    <mergeCell ref="A35:A39"/>
    <mergeCell ref="C35:C39"/>
    <mergeCell ref="D35:D39"/>
    <mergeCell ref="A21:A24"/>
    <mergeCell ref="A30:A34"/>
    <mergeCell ref="A9:D9"/>
    <mergeCell ref="I18:I20"/>
    <mergeCell ref="Q12:R12"/>
    <mergeCell ref="L8:M8"/>
    <mergeCell ref="L9:M9"/>
    <mergeCell ref="E9:H9"/>
    <mergeCell ref="A1:P1"/>
    <mergeCell ref="A10:N10"/>
    <mergeCell ref="A2:M2"/>
    <mergeCell ref="A3:M3"/>
    <mergeCell ref="A4:M4"/>
    <mergeCell ref="A5:M5"/>
    <mergeCell ref="A8:D8"/>
    <mergeCell ref="A7:M7"/>
    <mergeCell ref="A18:A20"/>
    <mergeCell ref="I8:K8"/>
    <mergeCell ref="E8:H8"/>
    <mergeCell ref="H12:J12"/>
    <mergeCell ref="A12:G12"/>
    <mergeCell ref="I9:K9"/>
    <mergeCell ref="C18:C20"/>
    <mergeCell ref="D18:D20"/>
    <mergeCell ref="K12:M12"/>
    <mergeCell ref="A14:M14"/>
  </mergeCells>
  <conditionalFormatting sqref="K28:L28">
    <cfRule type="expression" dxfId="52" priority="135" stopIfTrue="1">
      <formula>K28="NC"</formula>
    </cfRule>
    <cfRule type="expression" dxfId="51" priority="136" stopIfTrue="1">
      <formula>K28="PE"</formula>
    </cfRule>
    <cfRule type="expression" dxfId="50" priority="137" stopIfTrue="1">
      <formula>K28="PA"</formula>
    </cfRule>
    <cfRule type="expression" dxfId="49" priority="138" stopIfTrue="1">
      <formula>K28="C"</formula>
    </cfRule>
  </conditionalFormatting>
  <conditionalFormatting sqref="L15">
    <cfRule type="expression" dxfId="48" priority="107" stopIfTrue="1">
      <formula>L15:L23="NC"</formula>
    </cfRule>
    <cfRule type="expression" dxfId="47" priority="108" stopIfTrue="1">
      <formula>L15:L23="PE"</formula>
    </cfRule>
    <cfRule type="expression" dxfId="46" priority="109" stopIfTrue="1">
      <formula>L15:L23="PA"</formula>
    </cfRule>
    <cfRule type="expression" dxfId="45" priority="110" stopIfTrue="1">
      <formula>L15:L23="C"</formula>
    </cfRule>
  </conditionalFormatting>
  <conditionalFormatting sqref="K26:L26">
    <cfRule type="expression" dxfId="44" priority="103" stopIfTrue="1">
      <formula>K26="NC"</formula>
    </cfRule>
    <cfRule type="expression" dxfId="43" priority="104" stopIfTrue="1">
      <formula>K26="PE"</formula>
    </cfRule>
    <cfRule type="expression" dxfId="42" priority="105" stopIfTrue="1">
      <formula>K26="PA"</formula>
    </cfRule>
    <cfRule type="expression" dxfId="41" priority="106" stopIfTrue="1">
      <formula>K26="C"</formula>
    </cfRule>
  </conditionalFormatting>
  <conditionalFormatting sqref="K27:L27">
    <cfRule type="expression" dxfId="40" priority="95" stopIfTrue="1">
      <formula>K27="NC"</formula>
    </cfRule>
    <cfRule type="expression" dxfId="39" priority="96" stopIfTrue="1">
      <formula>K27="PE"</formula>
    </cfRule>
    <cfRule type="expression" dxfId="38" priority="97" stopIfTrue="1">
      <formula>K27="PA"</formula>
    </cfRule>
    <cfRule type="expression" dxfId="37" priority="98" stopIfTrue="1">
      <formula>K27="C"</formula>
    </cfRule>
  </conditionalFormatting>
  <conditionalFormatting sqref="H1 H6">
    <cfRule type="containsText" dxfId="36" priority="31" operator="containsText" text="Sin empezar">
      <formula>NOT(ISERROR(SEARCH("Sin empezar",H1)))</formula>
    </cfRule>
    <cfRule type="containsText" dxfId="35" priority="32" stopIfTrue="1" operator="containsText" text="En progreso">
      <formula>NOT(ISERROR(SEARCH("En progreso",H1)))</formula>
    </cfRule>
    <cfRule type="containsText" dxfId="34" priority="33" stopIfTrue="1" operator="containsText" text="Completado">
      <formula>NOT(ISERROR(SEARCH("Completado",H1)))</formula>
    </cfRule>
    <cfRule type="iconSet" priority="34">
      <iconSet iconSet="3Symbols2">
        <cfvo type="percent" val="0"/>
        <cfvo type="percent" val="33"/>
        <cfvo type="percent" val="67"/>
      </iconSet>
    </cfRule>
  </conditionalFormatting>
  <conditionalFormatting sqref="K15:K18 K26:K28 K51:K55 K49 K21 K30:K33 K35:K44">
    <cfRule type="containsText" dxfId="33" priority="30" operator="containsText" text="Cumplido">
      <formula>NOT(ISERROR(SEARCH("Cumplido",K15)))</formula>
    </cfRule>
  </conditionalFormatting>
  <conditionalFormatting sqref="K15:K18 K26:K28 K51:K55 K49 K21 K30:K33 K35:K44">
    <cfRule type="containsText" dxfId="32" priority="26" operator="containsText" text="N/A">
      <formula>NOT(ISERROR(SEARCH("N/A",K15)))</formula>
    </cfRule>
    <cfRule type="containsText" dxfId="31" priority="27" operator="containsText" text="No Cumplido">
      <formula>NOT(ISERROR(SEARCH("No Cumplido",K15)))</formula>
    </cfRule>
    <cfRule type="containsText" dxfId="30" priority="28" operator="containsText" text="Pendiente">
      <formula>NOT(ISERROR(SEARCH("Pendiente",K15)))</formula>
    </cfRule>
    <cfRule type="containsText" dxfId="29" priority="29" operator="containsText" text="Parcial">
      <formula>NOT(ISERROR(SEARCH("Parcial",K15)))</formula>
    </cfRule>
  </conditionalFormatting>
  <conditionalFormatting sqref="K15">
    <cfRule type="expression" dxfId="28" priority="143" stopIfTrue="1">
      <formula>K15:K22="NC"</formula>
    </cfRule>
    <cfRule type="expression" dxfId="27" priority="144" stopIfTrue="1">
      <formula>K15:K22="PE"</formula>
    </cfRule>
    <cfRule type="expression" dxfId="26" priority="145" stopIfTrue="1">
      <formula>K15:K22="PA"</formula>
    </cfRule>
    <cfRule type="expression" dxfId="25" priority="146" stopIfTrue="1">
      <formula>K15:K22="C"</formula>
    </cfRule>
  </conditionalFormatting>
  <conditionalFormatting sqref="K19">
    <cfRule type="containsText" dxfId="24" priority="25" operator="containsText" text="Cumplido">
      <formula>NOT(ISERROR(SEARCH("Cumplido",K19)))</formula>
    </cfRule>
  </conditionalFormatting>
  <conditionalFormatting sqref="K19">
    <cfRule type="containsText" dxfId="23" priority="21" operator="containsText" text="N/A">
      <formula>NOT(ISERROR(SEARCH("N/A",K19)))</formula>
    </cfRule>
    <cfRule type="containsText" dxfId="22" priority="22" operator="containsText" text="No Cumplido">
      <formula>NOT(ISERROR(SEARCH("No Cumplido",K19)))</formula>
    </cfRule>
    <cfRule type="containsText" dxfId="21" priority="23" operator="containsText" text="Pendiente">
      <formula>NOT(ISERROR(SEARCH("Pendiente",K19)))</formula>
    </cfRule>
    <cfRule type="containsText" dxfId="20" priority="24" operator="containsText" text="Parcial">
      <formula>NOT(ISERROR(SEARCH("Parcial",K19)))</formula>
    </cfRule>
  </conditionalFormatting>
  <conditionalFormatting sqref="K20">
    <cfRule type="containsText" dxfId="19" priority="20" operator="containsText" text="Cumplido">
      <formula>NOT(ISERROR(SEARCH("Cumplido",K20)))</formula>
    </cfRule>
  </conditionalFormatting>
  <conditionalFormatting sqref="K20">
    <cfRule type="containsText" dxfId="18" priority="16" operator="containsText" text="N/A">
      <formula>NOT(ISERROR(SEARCH("N/A",K20)))</formula>
    </cfRule>
    <cfRule type="containsText" dxfId="17" priority="17" operator="containsText" text="No Cumplido">
      <formula>NOT(ISERROR(SEARCH("No Cumplido",K20)))</formula>
    </cfRule>
    <cfRule type="containsText" dxfId="16" priority="18" operator="containsText" text="Pendiente">
      <formula>NOT(ISERROR(SEARCH("Pendiente",K20)))</formula>
    </cfRule>
    <cfRule type="containsText" dxfId="15" priority="19" operator="containsText" text="Parcial">
      <formula>NOT(ISERROR(SEARCH("Parcial",K20)))</formula>
    </cfRule>
  </conditionalFormatting>
  <conditionalFormatting sqref="K22">
    <cfRule type="containsText" dxfId="14" priority="15" operator="containsText" text="Cumplido">
      <formula>NOT(ISERROR(SEARCH("Cumplido",K22)))</formula>
    </cfRule>
  </conditionalFormatting>
  <conditionalFormatting sqref="K22">
    <cfRule type="containsText" dxfId="13" priority="11" operator="containsText" text="N/A">
      <formula>NOT(ISERROR(SEARCH("N/A",K22)))</formula>
    </cfRule>
    <cfRule type="containsText" dxfId="12" priority="12" operator="containsText" text="No Cumplido">
      <formula>NOT(ISERROR(SEARCH("No Cumplido",K22)))</formula>
    </cfRule>
    <cfRule type="containsText" dxfId="11" priority="13" operator="containsText" text="Pendiente">
      <formula>NOT(ISERROR(SEARCH("Pendiente",K22)))</formula>
    </cfRule>
    <cfRule type="containsText" dxfId="10" priority="14" operator="containsText" text="Parcial">
      <formula>NOT(ISERROR(SEARCH("Parcial",K22)))</formula>
    </cfRule>
  </conditionalFormatting>
  <conditionalFormatting sqref="K23">
    <cfRule type="containsText" dxfId="9" priority="10" operator="containsText" text="Cumplido">
      <formula>NOT(ISERROR(SEARCH("Cumplido",K23)))</formula>
    </cfRule>
  </conditionalFormatting>
  <conditionalFormatting sqref="K23">
    <cfRule type="containsText" dxfId="8" priority="6" operator="containsText" text="N/A">
      <formula>NOT(ISERROR(SEARCH("N/A",K23)))</formula>
    </cfRule>
    <cfRule type="containsText" dxfId="7" priority="7" operator="containsText" text="No Cumplido">
      <formula>NOT(ISERROR(SEARCH("No Cumplido",K23)))</formula>
    </cfRule>
    <cfRule type="containsText" dxfId="6" priority="8" operator="containsText" text="Pendiente">
      <formula>NOT(ISERROR(SEARCH("Pendiente",K23)))</formula>
    </cfRule>
    <cfRule type="containsText" dxfId="5" priority="9" operator="containsText" text="Parcial">
      <formula>NOT(ISERROR(SEARCH("Parcial",K23)))</formula>
    </cfRule>
  </conditionalFormatting>
  <conditionalFormatting sqref="K24">
    <cfRule type="containsText" dxfId="4" priority="5" operator="containsText" text="Cumplido">
      <formula>NOT(ISERROR(SEARCH("Cumplido",K24)))</formula>
    </cfRule>
  </conditionalFormatting>
  <conditionalFormatting sqref="K24">
    <cfRule type="containsText" dxfId="3" priority="1" operator="containsText" text="N/A">
      <formula>NOT(ISERROR(SEARCH("N/A",K24)))</formula>
    </cfRule>
    <cfRule type="containsText" dxfId="2" priority="2" operator="containsText" text="No Cumplido">
      <formula>NOT(ISERROR(SEARCH("No Cumplido",K24)))</formula>
    </cfRule>
    <cfRule type="containsText" dxfId="1" priority="3" operator="containsText" text="Pendiente">
      <formula>NOT(ISERROR(SEARCH("Pendiente",K24)))</formula>
    </cfRule>
    <cfRule type="containsText" dxfId="0" priority="4" operator="containsText" text="Parcial">
      <formula>NOT(ISERROR(SEARCH("Parcial",K24)))</formula>
    </cfRule>
  </conditionalFormatting>
  <dataValidations count="46">
    <dataValidation type="list" allowBlank="1" showInputMessage="1" showErrorMessage="1" sqref="N40:N41 N25:N38">
      <formula1>$Q$13:$Q$15</formula1>
    </dataValidation>
    <dataValidation type="custom" allowBlank="1" showInputMessage="1" showErrorMessage="1" error="Estos datos no deben modificarse." sqref="C55 C53">
      <formula1>C53</formula1>
    </dataValidation>
    <dataValidation type="custom" allowBlank="1" showInputMessage="1" showErrorMessage="1" error="Estos datos no deben ser modificados." sqref="C52">
      <formula1>C51</formula1>
    </dataValidation>
    <dataValidation type="custom" showInputMessage="1" showErrorMessage="1" error="Estos datos no deben modificarse." sqref="D51:D54">
      <formula1>D51</formula1>
    </dataValidation>
    <dataValidation type="custom" allowBlank="1" showInputMessage="1" showErrorMessage="1" error="Esta información no puede modificarse._x000a_" sqref="B28 B35 C15 C35:C41 D30:D34 C44:D48">
      <formula1>B15</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2:C43">
      <formula1>SUM(B27:B28)</formula1>
    </dataValidation>
    <dataValidation type="custom" allowBlank="1" showInputMessage="1" showErrorMessage="1" error="Esta información no puede modificarse._x000a_" sqref="B30:B34 B51:B55">
      <formula1>SUM(B30:B34)</formula1>
    </dataValidation>
    <dataValidation type="custom" allowBlank="1" showInputMessage="1" showErrorMessage="1" error="Esta información no puede modificarse._x000a_" sqref="B36:B49">
      <formula1>SUM(B35:B49)</formula1>
    </dataValidation>
    <dataValidation type="custom" allowBlank="1" showInputMessage="1" showErrorMessage="1" error="Esta información no puede modificarse._x000a_" sqref="C16:C17 C21:C24">
      <formula1>SUM(C16:C24)</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4">
      <formula1>7</formula1>
      <formula2>7</formula2>
    </dataValidation>
    <dataValidation type="whole" allowBlank="1" showInputMessage="1" showErrorMessage="1" sqref="E18 E24 E36:E37 E39 E41:E43">
      <formula1>3</formula1>
      <formula2>3</formula2>
    </dataValidation>
    <dataValidation type="whole" allowBlank="1" showInputMessage="1" showErrorMessage="1" sqref="E19 E32 E47 E53">
      <formula1>1</formula1>
      <formula2>1</formula2>
    </dataValidation>
    <dataValidation type="whole" allowBlank="1" showInputMessage="1" showErrorMessage="1" sqref="E20 E23 E28 E31 E38 E45:E46 E48 E54:E55">
      <formula1>2</formula1>
      <formula2>2</formula2>
    </dataValidation>
    <dataValidation type="whole" allowBlank="1" showInputMessage="1" showErrorMessage="1" sqref="E21">
      <formula1>10</formula1>
      <formula2>10</formula2>
    </dataValidation>
    <dataValidation type="whole" allowBlank="1" showInputMessage="1" showErrorMessage="1" sqref="E22 E27 E49">
      <formula1>5</formula1>
      <formula2>5</formula2>
    </dataValidation>
    <dataValidation type="custom" showInputMessage="1" showErrorMessage="1" error="Esta información no puede modificarse._x000a_"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_x000a_" sqref="C30:C34">
      <formula1>SUM(C30:C49)</formula1>
    </dataValidation>
    <dataValidation type="custom" allowBlank="1" showInputMessage="1" showErrorMessage="1" error="Esta información no puede modificarse._x000a_" sqref="C49 C51 C54 D55">
      <formula1>SUM(B43,B45,B48,C49)</formula1>
    </dataValidation>
    <dataValidation type="custom" showInputMessage="1" showErrorMessage="1" error="Esta información no puede modificarse._x000a_" sqref="D35:D39">
      <formula1>D35</formula1>
    </dataValidation>
    <dataValidation type="custom" allowBlank="1" showInputMessage="1" showErrorMessage="1" error="Esta información no puede modificarse._x000a_" sqref="D49 D40:D43">
      <formula1>SUM(D43,D42,D41,D40,D49)</formula1>
    </dataValidation>
    <dataValidation type="whole" allowBlank="1" showInputMessage="1" showErrorMessage="1" sqref="E33:E34 E40 E51">
      <formula1>4</formula1>
      <formula2>4</formula2>
    </dataValidation>
    <dataValidation type="whole" allowBlank="1" showInputMessage="1" showErrorMessage="1" sqref="E52">
      <formula1>6</formula1>
      <formula2>6</formula2>
    </dataValidation>
    <dataValidation type="decimal" operator="lessThanOrEqual" allowBlank="1" showInputMessage="1" showErrorMessage="1" sqref="L53">
      <formula1>1</formula1>
    </dataValidation>
    <dataValidation type="whole" operator="lessThanOrEqual" allowBlank="1" showInputMessage="1" showErrorMessage="1" sqref="L28 L55">
      <formula1>2</formula1>
    </dataValidation>
    <dataValidation type="whole" operator="lessThanOrEqual" allowBlank="1" showInputMessage="1" showErrorMessage="1" sqref="L18:L20 L42:L43">
      <formula1>3</formula1>
    </dataValidation>
    <dataValidation type="whole" operator="lessThanOrEqual" allowBlank="1" showInputMessage="1" showErrorMessage="1" sqref="L51 L40">
      <formula1>4</formula1>
    </dataValidation>
    <dataValidation type="whole" operator="lessThanOrEqual" allowBlank="1" showInputMessage="1" showErrorMessage="1" sqref="L49">
      <formula1>5</formula1>
    </dataValidation>
    <dataValidation type="decimal" operator="lessThanOrEqual" allowBlank="1" showInputMessage="1" showErrorMessage="1" sqref="L52">
      <formula1>6</formula1>
    </dataValidation>
    <dataValidation type="whole" operator="lessThanOrEqual" allowBlank="1" showInputMessage="1" showErrorMessage="1" sqref="L30:L34 L44:L48 L17">
      <formula1>7</formula1>
    </dataValidation>
    <dataValidation type="whole" operator="lessThanOrEqual" allowBlank="1" showInputMessage="1" showErrorMessage="1" sqref="L35:L38">
      <formula1>8</formula1>
    </dataValidation>
    <dataValidation type="whole" operator="lessThanOrEqual" allowBlank="1" showInputMessage="1" showErrorMessage="1" sqref="L26 L21 L23:L24">
      <formula1>10</formula1>
    </dataValidation>
    <dataValidation type="decimal" operator="lessThanOrEqual" allowBlank="1" showInputMessage="1" showErrorMessage="1" sqref="L15">
      <formula1>3</formula1>
    </dataValidation>
    <dataValidation type="decimal" operator="lessThanOrEqual" allowBlank="1" showInputMessage="1" showErrorMessage="1" sqref="L22">
      <formula1>10</formula1>
    </dataValidation>
    <dataValidation type="decimal" operator="lessThanOrEqual" allowBlank="1" showInputMessage="1" showErrorMessage="1" sqref="L54">
      <formula1>2</formula1>
    </dataValidation>
    <dataValidation type="custom" showDropDown="1" showInputMessage="1" showErrorMessage="1" sqref="K18 K21 K30 K35">
      <formula1>$K$18</formula1>
    </dataValidation>
    <dataValidation type="decimal" operator="lessThanOrEqual" allowBlank="1" showInputMessage="1" showErrorMessage="1" sqref="L41">
      <formula1>4</formula1>
    </dataValidation>
    <dataValidation type="decimal" operator="lessThanOrEqual" allowBlank="1" showInputMessage="1" showErrorMessage="1" sqref="L27">
      <formula1>5</formula1>
    </dataValidation>
    <dataValidation type="decimal" operator="lessThanOrEqual" allowBlank="1" showInputMessage="1" showErrorMessage="1" sqref="L16">
      <formula1>7</formula1>
    </dataValidation>
    <dataValidation type="decimal" operator="lessThanOrEqual" allowBlank="1" showInputMessage="1" showErrorMessage="1" sqref="L39">
      <formula1>8</formula1>
    </dataValidation>
  </dataValidations>
  <printOptions horizontalCentered="1" verticalCentered="1"/>
  <pageMargins left="0.23622047244094491" right="0.23622047244094491" top="0.74803149606299213" bottom="0.74803149606299213" header="0.31496062992125984" footer="0.31496062992125984"/>
  <pageSetup scale="37" fitToHeight="0" orientation="landscape" r:id="rId1"/>
  <rowBreaks count="1" manualBreakCount="1">
    <brk id="51"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K51:K55 K26:K28 K49 K22:K24 K31:K33 K15:K17 K19:K20 K36:K44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zoomScale="110" zoomScaleNormal="110" workbookViewId="0">
      <selection activeCell="B2" sqref="B2:K13"/>
    </sheetView>
  </sheetViews>
  <sheetFormatPr baseColWidth="10" defaultRowHeight="15"/>
  <cols>
    <col min="1" max="4" width="11.42578125" style="211"/>
    <col min="5" max="5" width="12.85546875" style="211" customWidth="1"/>
    <col min="6" max="6" width="11.42578125" style="211"/>
    <col min="7" max="7" width="14.42578125" style="211" customWidth="1"/>
    <col min="8" max="8" width="13.42578125" style="211" customWidth="1"/>
    <col min="9" max="9" width="11.42578125" style="211"/>
    <col min="10" max="10" width="11.140625" style="211" customWidth="1"/>
    <col min="11" max="11" width="16.42578125" style="211" customWidth="1"/>
    <col min="12" max="16384" width="11.42578125" style="211"/>
  </cols>
  <sheetData>
    <row r="2" spans="2:11" ht="21">
      <c r="B2" s="363" t="s">
        <v>145</v>
      </c>
      <c r="C2" s="363"/>
      <c r="D2" s="363"/>
      <c r="E2" s="363"/>
      <c r="F2" s="363"/>
      <c r="G2" s="363"/>
      <c r="H2" s="363"/>
      <c r="I2" s="363"/>
      <c r="J2" s="363"/>
      <c r="K2" s="363"/>
    </row>
    <row r="3" spans="2:11" ht="15.75" thickBot="1">
      <c r="B3" s="212"/>
      <c r="C3" s="212"/>
      <c r="D3" s="212"/>
      <c r="E3" s="212"/>
      <c r="F3" s="212"/>
      <c r="G3" s="212"/>
      <c r="H3" s="212"/>
      <c r="I3" s="212"/>
      <c r="J3" s="212"/>
      <c r="K3" s="212"/>
    </row>
    <row r="4" spans="2:11" ht="15" customHeight="1">
      <c r="B4" s="364" t="s">
        <v>146</v>
      </c>
      <c r="C4" s="366" t="s">
        <v>147</v>
      </c>
      <c r="D4" s="367"/>
      <c r="E4" s="368" t="s">
        <v>148</v>
      </c>
      <c r="F4" s="368"/>
      <c r="G4" s="368"/>
      <c r="H4" s="368"/>
      <c r="I4" s="367"/>
      <c r="J4" s="369"/>
      <c r="K4" s="371" t="s">
        <v>149</v>
      </c>
    </row>
    <row r="5" spans="2:11" ht="26.25" thickBot="1">
      <c r="B5" s="365"/>
      <c r="C5" s="373" t="s">
        <v>150</v>
      </c>
      <c r="D5" s="374"/>
      <c r="E5" s="213" t="s">
        <v>151</v>
      </c>
      <c r="F5" s="214" t="s">
        <v>152</v>
      </c>
      <c r="G5" s="215" t="s">
        <v>153</v>
      </c>
      <c r="H5" s="216" t="s">
        <v>154</v>
      </c>
      <c r="I5" s="217" t="s">
        <v>112</v>
      </c>
      <c r="J5" s="370"/>
      <c r="K5" s="372"/>
    </row>
    <row r="6" spans="2:11">
      <c r="B6" s="218">
        <v>1</v>
      </c>
      <c r="C6" s="375" t="s">
        <v>155</v>
      </c>
      <c r="D6" s="376"/>
      <c r="E6" s="219">
        <f>COUNTIF('Evaluación PT 2018'!K15:K24,"Cumplido ")</f>
        <v>5</v>
      </c>
      <c r="F6" s="220">
        <f>+COUNTIF('Evaluación PT 2018'!K15:K24,"Parcial")</f>
        <v>3</v>
      </c>
      <c r="G6" s="220">
        <f>+COUNTIF('Evaluación PT 2018'!K15:K24,"Pendiente")</f>
        <v>0</v>
      </c>
      <c r="H6" s="221">
        <f>+COUNTIF('Evaluación PT 2018'!K15:K24,"No cumplido")</f>
        <v>0</v>
      </c>
      <c r="I6" s="220">
        <f>+COUNTIF('Evaluación PT 2018'!K15:K24,"N/A")</f>
        <v>0</v>
      </c>
      <c r="J6" s="370"/>
      <c r="K6" s="377">
        <f>'Evaluación PT 2018'!L56</f>
        <v>74.25</v>
      </c>
    </row>
    <row r="7" spans="2:11">
      <c r="B7" s="222">
        <v>2</v>
      </c>
      <c r="C7" s="379" t="s">
        <v>156</v>
      </c>
      <c r="D7" s="380"/>
      <c r="E7" s="219">
        <f>COUNTIF('Evaluación PT 2018'!K26:K28,"Cumplido ")</f>
        <v>1</v>
      </c>
      <c r="F7" s="220">
        <f>+COUNTIF('Evaluación PT 2018'!K26:K28,"Parcial")</f>
        <v>2</v>
      </c>
      <c r="G7" s="220">
        <f>+COUNTIF('Evaluación PT 2018'!K26:K28,"Pendiente")</f>
        <v>0</v>
      </c>
      <c r="H7" s="223">
        <f>+COUNTIF('Evaluación PT 2018'!K26:K28,"No cumplido")</f>
        <v>0</v>
      </c>
      <c r="I7" s="224">
        <f>+COUNTIF('Evaluación PT 2018'!K26:K28,"N/A")</f>
        <v>0</v>
      </c>
      <c r="J7" s="370"/>
      <c r="K7" s="378"/>
    </row>
    <row r="8" spans="2:11" ht="15" customHeight="1">
      <c r="B8" s="222">
        <v>3</v>
      </c>
      <c r="C8" s="379" t="s">
        <v>157</v>
      </c>
      <c r="D8" s="380"/>
      <c r="E8" s="219">
        <f>COUNTIF('Evaluación PT 2018'!K30:K49,"Cumplido ")</f>
        <v>7</v>
      </c>
      <c r="F8" s="220">
        <f>+COUNTIF('Evaluación PT 2018'!K30:K49,"Parcial")</f>
        <v>2</v>
      </c>
      <c r="G8" s="220">
        <f>+COUNTIF('Evaluación PT 2018'!K30:K49,"Pendiente")</f>
        <v>2</v>
      </c>
      <c r="H8" s="223">
        <f>+COUNTIF('Evaluación PT 2018'!K30:K49,"No cumplido")</f>
        <v>1</v>
      </c>
      <c r="I8" s="224">
        <f>+COUNTIF('Evaluación PT 2018'!K30:K49,"N/A")</f>
        <v>1</v>
      </c>
      <c r="J8" s="370"/>
      <c r="K8" s="386" t="s">
        <v>158</v>
      </c>
    </row>
    <row r="9" spans="2:11">
      <c r="B9" s="222">
        <v>4</v>
      </c>
      <c r="C9" s="379" t="s">
        <v>159</v>
      </c>
      <c r="D9" s="380"/>
      <c r="E9" s="219">
        <f>COUNTIF('Evaluación PT 2018'!K51:K55,"Cumplido ")</f>
        <v>0</v>
      </c>
      <c r="F9" s="220">
        <f>+COUNTIF('Evaluación PT 2018'!K51:K55,"Parcial")</f>
        <v>4</v>
      </c>
      <c r="G9" s="220">
        <f>+COUNTIF('Evaluación PT 2018'!K51:K55,"Pendiente")</f>
        <v>1</v>
      </c>
      <c r="H9" s="223">
        <f>+COUNTIF('Evaluación PT 2018'!K51:K55,"No cumplido")</f>
        <v>0</v>
      </c>
      <c r="I9" s="224">
        <f>+COUNTIF('Evaluación PT 2018'!K51:K55,"N/A")</f>
        <v>0</v>
      </c>
      <c r="J9" s="370"/>
      <c r="K9" s="387"/>
    </row>
    <row r="10" spans="2:11">
      <c r="B10" s="388" t="s">
        <v>160</v>
      </c>
      <c r="C10" s="389"/>
      <c r="D10" s="390"/>
      <c r="E10" s="225">
        <f>SUM(E6:E9)</f>
        <v>13</v>
      </c>
      <c r="F10" s="225">
        <f t="shared" ref="F10:I10" si="0">SUM(F6:F9)</f>
        <v>11</v>
      </c>
      <c r="G10" s="225">
        <f t="shared" si="0"/>
        <v>3</v>
      </c>
      <c r="H10" s="225">
        <f t="shared" si="0"/>
        <v>1</v>
      </c>
      <c r="I10" s="225">
        <f t="shared" si="0"/>
        <v>1</v>
      </c>
      <c r="J10" s="226">
        <f>SUM(E10:I10)</f>
        <v>29</v>
      </c>
      <c r="K10" s="391">
        <v>0</v>
      </c>
    </row>
    <row r="11" spans="2:11">
      <c r="B11" s="388" t="s">
        <v>161</v>
      </c>
      <c r="C11" s="389"/>
      <c r="D11" s="390"/>
      <c r="E11" s="227">
        <f>+E10/J10</f>
        <v>0.44827586206896552</v>
      </c>
      <c r="F11" s="228">
        <f>+F10/J10</f>
        <v>0.37931034482758619</v>
      </c>
      <c r="G11" s="228">
        <f>+G10/J10</f>
        <v>0.10344827586206896</v>
      </c>
      <c r="H11" s="229">
        <f>+H10/J10</f>
        <v>3.4482758620689655E-2</v>
      </c>
      <c r="I11" s="230">
        <f>+I10/J10</f>
        <v>3.4482758620689655E-2</v>
      </c>
      <c r="J11" s="231">
        <f>SUM(E11:I11)</f>
        <v>0.99999999999999989</v>
      </c>
      <c r="K11" s="392"/>
    </row>
    <row r="12" spans="2:11" ht="15.75" thickBot="1">
      <c r="B12" s="381" t="s">
        <v>162</v>
      </c>
      <c r="C12" s="382"/>
      <c r="D12" s="383"/>
      <c r="E12" s="384"/>
      <c r="F12" s="384"/>
      <c r="G12" s="384"/>
      <c r="H12" s="384"/>
      <c r="I12" s="384"/>
      <c r="J12" s="384"/>
      <c r="K12" s="232">
        <f>K6-K10</f>
        <v>74.25</v>
      </c>
    </row>
    <row r="13" spans="2:11">
      <c r="B13" s="385" t="s">
        <v>163</v>
      </c>
      <c r="C13" s="385"/>
      <c r="D13" s="385"/>
      <c r="E13" s="385"/>
      <c r="F13" s="385"/>
      <c r="G13" s="385"/>
      <c r="H13" s="385"/>
      <c r="I13" s="385"/>
      <c r="J13" s="385"/>
      <c r="K13" s="385"/>
    </row>
  </sheetData>
  <mergeCells count="19">
    <mergeCell ref="B12:D12"/>
    <mergeCell ref="E12:J12"/>
    <mergeCell ref="B13:K13"/>
    <mergeCell ref="C8:D8"/>
    <mergeCell ref="K8:K9"/>
    <mergeCell ref="C9:D9"/>
    <mergeCell ref="B10:D10"/>
    <mergeCell ref="K10:K11"/>
    <mergeCell ref="B11:D11"/>
    <mergeCell ref="B2:K2"/>
    <mergeCell ref="B4:B5"/>
    <mergeCell ref="C4:D4"/>
    <mergeCell ref="E4:I4"/>
    <mergeCell ref="J4:J9"/>
    <mergeCell ref="K4:K5"/>
    <mergeCell ref="C5:D5"/>
    <mergeCell ref="C6:D6"/>
    <mergeCell ref="K6:K7"/>
    <mergeCell ref="C7:D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ColWidth="11.42578125" defaultRowHeight="15"/>
  <cols>
    <col min="2" max="2" width="0" hidden="1" customWidth="1"/>
  </cols>
  <sheetData>
    <row r="2" spans="2:2" ht="18.75">
      <c r="B2" s="94" t="s">
        <v>109</v>
      </c>
    </row>
    <row r="3" spans="2:2" ht="18.75">
      <c r="B3" s="94" t="s">
        <v>2</v>
      </c>
    </row>
    <row r="4" spans="2:2" ht="18.75">
      <c r="B4" s="94" t="s">
        <v>110</v>
      </c>
    </row>
    <row r="5" spans="2:2" ht="18.75">
      <c r="B5" s="94" t="s">
        <v>111</v>
      </c>
    </row>
    <row r="6" spans="2:2" ht="18.75">
      <c r="B6" s="9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Nelson Perez</cp:lastModifiedBy>
  <cp:lastPrinted>2018-04-04T19:44:50Z</cp:lastPrinted>
  <dcterms:created xsi:type="dcterms:W3CDTF">2014-10-03T18:34:35Z</dcterms:created>
  <dcterms:modified xsi:type="dcterms:W3CDTF">2018-10-30T17:14:36Z</dcterms:modified>
</cp:coreProperties>
</file>