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drawings/drawing26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drawings/drawing5.xml" ContentType="application/vnd.openxmlformats-officedocument.drawing+xml"/>
  <Override PartName="/xl/drawings/drawing18.xml" ContentType="application/vnd.openxmlformats-officedocument.drawing+xml"/>
  <Override PartName="/xl/drawings/drawing27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30" windowWidth="11595" windowHeight="5895" tabRatio="763" activeTab="16"/>
  </bookViews>
  <sheets>
    <sheet name="Ingresos II Definitivo" sheetId="30" r:id="rId1"/>
    <sheet name="Resumen Ingresos" sheetId="40" r:id="rId2"/>
    <sheet name="Resumen Gastos" sheetId="41" r:id="rId3"/>
    <sheet name="Direc Ejc y Coor Int" sheetId="36" r:id="rId4"/>
    <sheet name="Gestión Admi y Financiera" sheetId="47" r:id="rId5"/>
    <sheet name="Plazas Agropecuarias" sheetId="48" r:id="rId6"/>
    <sheet name="Cadena de super" sheetId="49" r:id="rId7"/>
    <sheet name="capacitacion y asesoria" sheetId="74" state="hidden" r:id="rId8"/>
    <sheet name="disponible" sheetId="75" state="hidden" r:id="rId9"/>
    <sheet name="reconst y equip almacenes" sheetId="61" state="hidden" r:id="rId10"/>
    <sheet name="reconst y equip almacenes (2)" sheetId="70" state="hidden" r:id="rId11"/>
    <sheet name="reconst y equip almacenes (3)" sheetId="68" state="hidden" r:id="rId12"/>
    <sheet name="reconst y equip almacenes (4)" sheetId="69" state="hidden" r:id="rId13"/>
    <sheet name="contrub. especiales" sheetId="54" r:id="rId14"/>
    <sheet name="rehab. y equip de laboratorios" sheetId="65" state="hidden" r:id="rId15"/>
    <sheet name="centro de acopio reg sur" sheetId="71" state="hidden" r:id="rId16"/>
    <sheet name="TOTAL GENERAL" sheetId="60" r:id="rId17"/>
    <sheet name="Sheet1" sheetId="64" state="hidden" r:id="rId18"/>
    <sheet name="centro de acopio reg Este" sheetId="73" state="hidden" r:id="rId19"/>
    <sheet name="centro de acopio reg norte" sheetId="72" state="hidden" r:id="rId20"/>
    <sheet name="A" sheetId="56" state="hidden" r:id="rId21"/>
    <sheet name="B" sheetId="55" state="hidden" r:id="rId22"/>
    <sheet name="C" sheetId="58" state="hidden" r:id="rId23"/>
    <sheet name="D" sheetId="57" state="hidden" r:id="rId24"/>
    <sheet name="E" sheetId="59" state="hidden" r:id="rId25"/>
    <sheet name="F" sheetId="50" state="hidden" r:id="rId26"/>
    <sheet name="G" sheetId="53" state="hidden" r:id="rId27"/>
    <sheet name="Blanco" sheetId="4" state="hidden" r:id="rId28"/>
    <sheet name="Hoja2" sheetId="2" state="hidden" r:id="rId29"/>
    <sheet name="Capac y Afiliacion Productores" sheetId="63" state="hidden" r:id="rId30"/>
    <sheet name="Rehabilitacion y Equipamientos " sheetId="62" state="hidden" r:id="rId31"/>
    <sheet name="ACTIVIDAD CENTRAL RESUMEN." sheetId="51" state="hidden" r:id="rId32"/>
    <sheet name="Sheet3" sheetId="66" state="hidden" r:id="rId33"/>
  </sheets>
  <definedNames>
    <definedName name="_xlnm.Print_Area" localSheetId="6">'Cadena de super'!$A$1:$T$196</definedName>
    <definedName name="_xlnm.Print_Area" localSheetId="29">'Capac y Afiliacion Productores'!$A$1:$T$210</definedName>
    <definedName name="_xlnm.Print_Area" localSheetId="7">'capacitacion y asesoria'!$A$1:$T$199</definedName>
    <definedName name="_xlnm.Print_Area" localSheetId="3">'Direc Ejc y Coor Int'!$A$1:$T$199</definedName>
    <definedName name="_xlnm.Print_Area" localSheetId="8">disponible!$A$1:$T$199</definedName>
    <definedName name="_xlnm.Print_Area" localSheetId="4">'Gestión Admi y Financiera'!$A$1:$T$198</definedName>
    <definedName name="_xlnm.Print_Area" localSheetId="0">'Ingresos II Definitivo'!$A$2:$P$52</definedName>
    <definedName name="_xlnm.Print_Area" localSheetId="5">'Plazas Agropecuarias'!$A$1:$T$200</definedName>
    <definedName name="_xlnm.Print_Area" localSheetId="2">'Resumen Gastos'!$A$7:$C$39</definedName>
    <definedName name="_xlnm.Print_Area" localSheetId="16">'TOTAL GENERAL'!$A$1:$T$200</definedName>
    <definedName name="_xlnm.Print_Titles" localSheetId="20">A!$1:$17</definedName>
    <definedName name="_xlnm.Print_Titles" localSheetId="31">'ACTIVIDAD CENTRAL RESUMEN.'!$1:$17</definedName>
    <definedName name="_xlnm.Print_Titles" localSheetId="21">B!$1:$17</definedName>
    <definedName name="_xlnm.Print_Titles" localSheetId="22">'C'!$1:$17</definedName>
    <definedName name="_xlnm.Print_Titles" localSheetId="6">'Cadena de super'!$1:$17</definedName>
    <definedName name="_xlnm.Print_Titles" localSheetId="29">'Capac y Afiliacion Productores'!$1:$17</definedName>
    <definedName name="_xlnm.Print_Titles" localSheetId="7">'capacitacion y asesoria'!$1:$17</definedName>
    <definedName name="_xlnm.Print_Titles" localSheetId="18">'centro de acopio reg Este'!$1:$17</definedName>
    <definedName name="_xlnm.Print_Titles" localSheetId="19">'centro de acopio reg norte'!$1:$17</definedName>
    <definedName name="_xlnm.Print_Titles" localSheetId="15">'centro de acopio reg sur'!$1:$17</definedName>
    <definedName name="_xlnm.Print_Titles" localSheetId="13">'contrub. especiales'!$1:$17</definedName>
    <definedName name="_xlnm.Print_Titles" localSheetId="23">D!$1:$17</definedName>
    <definedName name="_xlnm.Print_Titles" localSheetId="3">'Direc Ejc y Coor Int'!$1:$17</definedName>
    <definedName name="_xlnm.Print_Titles" localSheetId="8">disponible!$1:$17</definedName>
    <definedName name="_xlnm.Print_Titles" localSheetId="24">E!$1:$17</definedName>
    <definedName name="_xlnm.Print_Titles" localSheetId="25">F!$1:$17</definedName>
    <definedName name="_xlnm.Print_Titles" localSheetId="26">G!$1:$17</definedName>
    <definedName name="_xlnm.Print_Titles" localSheetId="4">'Gestión Admi y Financiera'!$1:$17</definedName>
    <definedName name="_xlnm.Print_Titles" localSheetId="5">'Plazas Agropecuarias'!$1:$17</definedName>
    <definedName name="_xlnm.Print_Titles" localSheetId="9">'reconst y equip almacenes'!$1:$17</definedName>
    <definedName name="_xlnm.Print_Titles" localSheetId="10">'reconst y equip almacenes (2)'!$1:$17</definedName>
    <definedName name="_xlnm.Print_Titles" localSheetId="11">'reconst y equip almacenes (3)'!$1:$17</definedName>
    <definedName name="_xlnm.Print_Titles" localSheetId="12">'reconst y equip almacenes (4)'!$1:$17</definedName>
    <definedName name="_xlnm.Print_Titles" localSheetId="14">'rehab. y equip de laboratorios'!$1:$17</definedName>
    <definedName name="_xlnm.Print_Titles" localSheetId="30">'Rehabilitacion y Equipamientos '!$1:$17</definedName>
    <definedName name="_xlnm.Print_Titles" localSheetId="16">'TOTAL GENERAL'!$1:$17</definedName>
  </definedNames>
  <calcPr calcId="124519"/>
</workbook>
</file>

<file path=xl/calcChain.xml><?xml version="1.0" encoding="utf-8"?>
<calcChain xmlns="http://schemas.openxmlformats.org/spreadsheetml/2006/main">
  <c r="T190" i="36"/>
  <c r="H34" i="40"/>
  <c r="H32"/>
  <c r="H28"/>
  <c r="H26"/>
  <c r="T18" i="36"/>
  <c r="H17" i="40"/>
  <c r="T100" i="48"/>
  <c r="T76" i="60"/>
  <c r="T175" i="47"/>
  <c r="S100" i="49"/>
  <c r="T49" i="60"/>
  <c r="S20"/>
  <c r="T20"/>
  <c r="P24" i="30"/>
  <c r="T22" i="74"/>
  <c r="T116"/>
  <c r="T37"/>
  <c r="T48" i="47"/>
  <c r="H38" i="40"/>
  <c r="C31" i="41"/>
  <c r="T142" i="60"/>
  <c r="S44" i="74"/>
  <c r="S44" i="49"/>
  <c r="S43" s="1"/>
  <c r="S18" s="1"/>
  <c r="S44" i="48"/>
  <c r="S44" i="47"/>
  <c r="S44" i="36"/>
  <c r="S43" i="51" s="1"/>
  <c r="V44" i="48"/>
  <c r="T43" i="36"/>
  <c r="V43" s="1"/>
  <c r="T165" i="69"/>
  <c r="T153"/>
  <c r="T165" i="68"/>
  <c r="T153"/>
  <c r="T165" i="70"/>
  <c r="T153"/>
  <c r="T118" i="49"/>
  <c r="T188" i="75"/>
  <c r="T187"/>
  <c r="T184"/>
  <c r="T181"/>
  <c r="T180" s="1"/>
  <c r="T174"/>
  <c r="T165"/>
  <c r="T153"/>
  <c r="T147"/>
  <c r="T143"/>
  <c r="T144"/>
  <c r="T133"/>
  <c r="T126"/>
  <c r="T120"/>
  <c r="T116"/>
  <c r="T109"/>
  <c r="T104"/>
  <c r="T100"/>
  <c r="T99" s="1"/>
  <c r="T89"/>
  <c r="T85"/>
  <c r="T74"/>
  <c r="T69"/>
  <c r="T66"/>
  <c r="T63"/>
  <c r="T58"/>
  <c r="T52"/>
  <c r="T51"/>
  <c r="T48"/>
  <c r="T43"/>
  <c r="T40"/>
  <c r="T37"/>
  <c r="T34"/>
  <c r="T27"/>
  <c r="T22"/>
  <c r="T19"/>
  <c r="T18" s="1"/>
  <c r="S190" i="60"/>
  <c r="S189" s="1"/>
  <c r="S188" s="1"/>
  <c r="S187"/>
  <c r="S186"/>
  <c r="S185" s="1"/>
  <c r="S183"/>
  <c r="S182" s="1"/>
  <c r="S180"/>
  <c r="S179"/>
  <c r="S178"/>
  <c r="S177"/>
  <c r="S176"/>
  <c r="S174"/>
  <c r="S173"/>
  <c r="S172"/>
  <c r="S171"/>
  <c r="S170"/>
  <c r="S169"/>
  <c r="S168"/>
  <c r="S167"/>
  <c r="S165"/>
  <c r="S164" s="1"/>
  <c r="S163"/>
  <c r="S162"/>
  <c r="S161"/>
  <c r="S160"/>
  <c r="S159"/>
  <c r="S158"/>
  <c r="S157"/>
  <c r="S156"/>
  <c r="S155"/>
  <c r="S152"/>
  <c r="S151"/>
  <c r="S150"/>
  <c r="S149"/>
  <c r="S147"/>
  <c r="S146"/>
  <c r="S143"/>
  <c r="S142"/>
  <c r="S141"/>
  <c r="S140"/>
  <c r="S139"/>
  <c r="S138"/>
  <c r="S137"/>
  <c r="S136"/>
  <c r="S135"/>
  <c r="S133"/>
  <c r="S132"/>
  <c r="S131"/>
  <c r="S130"/>
  <c r="S129"/>
  <c r="S128"/>
  <c r="S126"/>
  <c r="S125"/>
  <c r="S124"/>
  <c r="S123"/>
  <c r="S122"/>
  <c r="S120"/>
  <c r="S119"/>
  <c r="S118"/>
  <c r="S116"/>
  <c r="S115"/>
  <c r="S114"/>
  <c r="S113"/>
  <c r="S112"/>
  <c r="S111"/>
  <c r="S109"/>
  <c r="S108"/>
  <c r="S107"/>
  <c r="S106"/>
  <c r="S104"/>
  <c r="S103"/>
  <c r="S102"/>
  <c r="S99"/>
  <c r="S98"/>
  <c r="S97"/>
  <c r="S96"/>
  <c r="S95"/>
  <c r="S94"/>
  <c r="S93"/>
  <c r="S92"/>
  <c r="S91"/>
  <c r="S89"/>
  <c r="S88"/>
  <c r="S87"/>
  <c r="S85"/>
  <c r="S84"/>
  <c r="S83"/>
  <c r="S81"/>
  <c r="S80"/>
  <c r="S79"/>
  <c r="S78"/>
  <c r="S77"/>
  <c r="S76"/>
  <c r="S74"/>
  <c r="S73"/>
  <c r="S72"/>
  <c r="S71"/>
  <c r="S69"/>
  <c r="S68"/>
  <c r="S66"/>
  <c r="S65"/>
  <c r="S63"/>
  <c r="S62"/>
  <c r="S61"/>
  <c r="S60"/>
  <c r="S58"/>
  <c r="S57"/>
  <c r="S56"/>
  <c r="S55"/>
  <c r="S54"/>
  <c r="S50"/>
  <c r="S49"/>
  <c r="S47"/>
  <c r="S46"/>
  <c r="S45"/>
  <c r="S42"/>
  <c r="S41"/>
  <c r="S39"/>
  <c r="S38"/>
  <c r="S36"/>
  <c r="S35"/>
  <c r="S33"/>
  <c r="S32"/>
  <c r="S31"/>
  <c r="S30"/>
  <c r="S29"/>
  <c r="S28"/>
  <c r="S26"/>
  <c r="S25"/>
  <c r="S24"/>
  <c r="S23"/>
  <c r="S21"/>
  <c r="T190"/>
  <c r="T189" s="1"/>
  <c r="T188" s="1"/>
  <c r="T187"/>
  <c r="T186"/>
  <c r="T185" s="1"/>
  <c r="T183"/>
  <c r="T182" s="1"/>
  <c r="T180"/>
  <c r="T179"/>
  <c r="T178"/>
  <c r="T177"/>
  <c r="T176"/>
  <c r="T174"/>
  <c r="T173"/>
  <c r="T172"/>
  <c r="T170"/>
  <c r="T169"/>
  <c r="T168"/>
  <c r="T167"/>
  <c r="T165"/>
  <c r="T164" s="1"/>
  <c r="T163"/>
  <c r="T162"/>
  <c r="T160"/>
  <c r="T159"/>
  <c r="T158"/>
  <c r="T156"/>
  <c r="T155"/>
  <c r="T152"/>
  <c r="T151"/>
  <c r="T150"/>
  <c r="T149"/>
  <c r="T147"/>
  <c r="T146"/>
  <c r="T143"/>
  <c r="T141"/>
  <c r="T139"/>
  <c r="T138"/>
  <c r="T137"/>
  <c r="T136"/>
  <c r="T135"/>
  <c r="T133"/>
  <c r="T132"/>
  <c r="T131"/>
  <c r="T130"/>
  <c r="T129"/>
  <c r="T128"/>
  <c r="T126"/>
  <c r="T125"/>
  <c r="T123"/>
  <c r="T122"/>
  <c r="T120"/>
  <c r="T119"/>
  <c r="T116"/>
  <c r="T115"/>
  <c r="T114"/>
  <c r="T113"/>
  <c r="T112"/>
  <c r="T109"/>
  <c r="T108"/>
  <c r="T107"/>
  <c r="T104"/>
  <c r="T103"/>
  <c r="T102"/>
  <c r="T99"/>
  <c r="T98"/>
  <c r="T97"/>
  <c r="T96"/>
  <c r="T95"/>
  <c r="T94"/>
  <c r="T93"/>
  <c r="T92"/>
  <c r="T91"/>
  <c r="T89"/>
  <c r="T88"/>
  <c r="T87"/>
  <c r="T85"/>
  <c r="T84"/>
  <c r="T83"/>
  <c r="T81"/>
  <c r="T80"/>
  <c r="T78"/>
  <c r="T77"/>
  <c r="T74"/>
  <c r="T73"/>
  <c r="T72"/>
  <c r="T71"/>
  <c r="T69"/>
  <c r="T68"/>
  <c r="T66"/>
  <c r="T65"/>
  <c r="T63"/>
  <c r="T62"/>
  <c r="T61"/>
  <c r="T58"/>
  <c r="T57"/>
  <c r="T55"/>
  <c r="T54"/>
  <c r="T50"/>
  <c r="T47"/>
  <c r="T46"/>
  <c r="T45"/>
  <c r="T42"/>
  <c r="T41"/>
  <c r="T39"/>
  <c r="T38"/>
  <c r="T36"/>
  <c r="T35"/>
  <c r="T33"/>
  <c r="T32"/>
  <c r="T31"/>
  <c r="T30"/>
  <c r="T29"/>
  <c r="T28"/>
  <c r="T26"/>
  <c r="T25"/>
  <c r="T24"/>
  <c r="T23"/>
  <c r="T21"/>
  <c r="T152" i="75"/>
  <c r="S19" i="36"/>
  <c r="T19"/>
  <c r="V20"/>
  <c r="V21"/>
  <c r="S22"/>
  <c r="T22"/>
  <c r="V22" s="1"/>
  <c r="V23"/>
  <c r="W23"/>
  <c r="W24" s="1"/>
  <c r="V24"/>
  <c r="V25"/>
  <c r="V26"/>
  <c r="S27"/>
  <c r="T27"/>
  <c r="V28"/>
  <c r="T181" i="48"/>
  <c r="S181"/>
  <c r="V181" s="1"/>
  <c r="T181" i="49"/>
  <c r="S181"/>
  <c r="T181" i="74"/>
  <c r="S181"/>
  <c r="S181" i="75"/>
  <c r="S180" s="1"/>
  <c r="S190" s="1"/>
  <c r="T181" i="61"/>
  <c r="S181"/>
  <c r="T181" i="70"/>
  <c r="S181"/>
  <c r="T181" i="68"/>
  <c r="S181"/>
  <c r="T181" i="69"/>
  <c r="S181"/>
  <c r="T181" i="65"/>
  <c r="S181"/>
  <c r="T181" i="71"/>
  <c r="S181"/>
  <c r="T181" i="73"/>
  <c r="T180" s="1"/>
  <c r="S181"/>
  <c r="T181" i="72"/>
  <c r="S181"/>
  <c r="T181" i="54"/>
  <c r="S181"/>
  <c r="S184" i="36"/>
  <c r="T184"/>
  <c r="T147" i="48"/>
  <c r="S147"/>
  <c r="T44" i="74"/>
  <c r="T43" s="1"/>
  <c r="S188" i="75"/>
  <c r="S187"/>
  <c r="S184"/>
  <c r="S174"/>
  <c r="S165"/>
  <c r="S163"/>
  <c r="S153"/>
  <c r="S147"/>
  <c r="S144"/>
  <c r="S133"/>
  <c r="S126"/>
  <c r="S120"/>
  <c r="S116"/>
  <c r="S109"/>
  <c r="S104"/>
  <c r="S100"/>
  <c r="S89"/>
  <c r="S85"/>
  <c r="S81"/>
  <c r="S74"/>
  <c r="S69"/>
  <c r="S66"/>
  <c r="S63"/>
  <c r="S58"/>
  <c r="S52"/>
  <c r="S48"/>
  <c r="S43"/>
  <c r="S40"/>
  <c r="S37"/>
  <c r="S34"/>
  <c r="S27"/>
  <c r="S22"/>
  <c r="S19"/>
  <c r="T188" i="74"/>
  <c r="T187" s="1"/>
  <c r="S188"/>
  <c r="S187" s="1"/>
  <c r="T184"/>
  <c r="S184"/>
  <c r="T174"/>
  <c r="S174"/>
  <c r="T165"/>
  <c r="S165"/>
  <c r="T163"/>
  <c r="S163"/>
  <c r="T153"/>
  <c r="T152" s="1"/>
  <c r="S153"/>
  <c r="T147"/>
  <c r="S147"/>
  <c r="T144"/>
  <c r="S144"/>
  <c r="T133"/>
  <c r="S133"/>
  <c r="T126"/>
  <c r="S126"/>
  <c r="T120"/>
  <c r="S120"/>
  <c r="S116"/>
  <c r="T109"/>
  <c r="S109"/>
  <c r="T104"/>
  <c r="S104"/>
  <c r="T100"/>
  <c r="S100"/>
  <c r="T89"/>
  <c r="S89"/>
  <c r="T85"/>
  <c r="S85"/>
  <c r="T81"/>
  <c r="S81"/>
  <c r="T74"/>
  <c r="S74"/>
  <c r="T69"/>
  <c r="S69"/>
  <c r="T66"/>
  <c r="S66"/>
  <c r="T63"/>
  <c r="S63"/>
  <c r="T58"/>
  <c r="S58"/>
  <c r="T52"/>
  <c r="T51" s="1"/>
  <c r="S52"/>
  <c r="T48"/>
  <c r="S48"/>
  <c r="S43"/>
  <c r="T40"/>
  <c r="S40"/>
  <c r="S37"/>
  <c r="T34"/>
  <c r="S34"/>
  <c r="T27"/>
  <c r="S27"/>
  <c r="S22"/>
  <c r="S19"/>
  <c r="T171" i="60"/>
  <c r="T161"/>
  <c r="T157"/>
  <c r="T140"/>
  <c r="T124"/>
  <c r="T121" i="47"/>
  <c r="T118" i="60"/>
  <c r="T117" i="47"/>
  <c r="T111"/>
  <c r="T110" s="1"/>
  <c r="T79" i="60"/>
  <c r="T76" i="47"/>
  <c r="T60" i="60"/>
  <c r="T59" i="47"/>
  <c r="T53"/>
  <c r="T188" i="73"/>
  <c r="T187" s="1"/>
  <c r="T190" s="1"/>
  <c r="S188"/>
  <c r="S187" s="1"/>
  <c r="S190" s="1"/>
  <c r="T184"/>
  <c r="S184"/>
  <c r="S180"/>
  <c r="T174"/>
  <c r="S174"/>
  <c r="T165"/>
  <c r="S165"/>
  <c r="T163"/>
  <c r="T153"/>
  <c r="S153"/>
  <c r="T147"/>
  <c r="S147"/>
  <c r="T144"/>
  <c r="S144"/>
  <c r="V133"/>
  <c r="T133"/>
  <c r="S133"/>
  <c r="T126"/>
  <c r="S126"/>
  <c r="T120"/>
  <c r="S120"/>
  <c r="T116"/>
  <c r="S116"/>
  <c r="T109"/>
  <c r="S109"/>
  <c r="T104"/>
  <c r="S104"/>
  <c r="T100"/>
  <c r="S100"/>
  <c r="T89"/>
  <c r="S89"/>
  <c r="T85"/>
  <c r="S85"/>
  <c r="T74"/>
  <c r="S74"/>
  <c r="T69"/>
  <c r="S69"/>
  <c r="T66"/>
  <c r="S66"/>
  <c r="T63"/>
  <c r="S63"/>
  <c r="T58"/>
  <c r="S58"/>
  <c r="T52"/>
  <c r="S52"/>
  <c r="T48"/>
  <c r="S48"/>
  <c r="T43"/>
  <c r="S43"/>
  <c r="T40"/>
  <c r="S40"/>
  <c r="T37"/>
  <c r="S37"/>
  <c r="T34"/>
  <c r="S34"/>
  <c r="T27"/>
  <c r="S27"/>
  <c r="T22"/>
  <c r="S22"/>
  <c r="T19"/>
  <c r="S19"/>
  <c r="T188" i="72"/>
  <c r="T187"/>
  <c r="S188"/>
  <c r="S187"/>
  <c r="T184"/>
  <c r="T180"/>
  <c r="S184"/>
  <c r="S180" s="1"/>
  <c r="S190" s="1"/>
  <c r="T174"/>
  <c r="S174"/>
  <c r="T165"/>
  <c r="S165"/>
  <c r="T163"/>
  <c r="T153"/>
  <c r="S153"/>
  <c r="T147"/>
  <c r="S147"/>
  <c r="T144"/>
  <c r="S144"/>
  <c r="V133"/>
  <c r="T133"/>
  <c r="S133"/>
  <c r="T126"/>
  <c r="S126"/>
  <c r="T120"/>
  <c r="S120"/>
  <c r="T116"/>
  <c r="S116"/>
  <c r="T109"/>
  <c r="S109"/>
  <c r="T104"/>
  <c r="S104"/>
  <c r="T100"/>
  <c r="S100"/>
  <c r="T89"/>
  <c r="S89"/>
  <c r="T85"/>
  <c r="S85"/>
  <c r="T74"/>
  <c r="S74"/>
  <c r="T69"/>
  <c r="S69"/>
  <c r="T66"/>
  <c r="S66"/>
  <c r="T63"/>
  <c r="S63"/>
  <c r="T58"/>
  <c r="S58"/>
  <c r="T52"/>
  <c r="S52"/>
  <c r="T48"/>
  <c r="S48"/>
  <c r="T43"/>
  <c r="S43"/>
  <c r="T40"/>
  <c r="S40"/>
  <c r="T37"/>
  <c r="S37"/>
  <c r="T34"/>
  <c r="S34"/>
  <c r="T27"/>
  <c r="S27"/>
  <c r="T22"/>
  <c r="S22"/>
  <c r="T19"/>
  <c r="S19"/>
  <c r="Q190" i="71"/>
  <c r="T188"/>
  <c r="T187"/>
  <c r="S188"/>
  <c r="S187"/>
  <c r="T184"/>
  <c r="T180"/>
  <c r="S184"/>
  <c r="S180"/>
  <c r="T174"/>
  <c r="S174"/>
  <c r="T165"/>
  <c r="S165"/>
  <c r="T163"/>
  <c r="T153"/>
  <c r="S153"/>
  <c r="T147"/>
  <c r="S147"/>
  <c r="T144"/>
  <c r="S144"/>
  <c r="V133"/>
  <c r="T133"/>
  <c r="S133"/>
  <c r="T126"/>
  <c r="S126"/>
  <c r="T120"/>
  <c r="S120"/>
  <c r="T116"/>
  <c r="S116"/>
  <c r="T109"/>
  <c r="S109"/>
  <c r="T104"/>
  <c r="S104"/>
  <c r="T100"/>
  <c r="S100"/>
  <c r="T89"/>
  <c r="S89"/>
  <c r="T85"/>
  <c r="S85"/>
  <c r="T74"/>
  <c r="S74"/>
  <c r="T69"/>
  <c r="S69"/>
  <c r="T66"/>
  <c r="S66"/>
  <c r="T63"/>
  <c r="S63"/>
  <c r="T58"/>
  <c r="S58"/>
  <c r="T52"/>
  <c r="S52"/>
  <c r="T48"/>
  <c r="S48"/>
  <c r="T43"/>
  <c r="S43"/>
  <c r="T40"/>
  <c r="S40"/>
  <c r="T37"/>
  <c r="S37"/>
  <c r="T34"/>
  <c r="S34"/>
  <c r="T27"/>
  <c r="S27"/>
  <c r="T22"/>
  <c r="S22"/>
  <c r="T19"/>
  <c r="S19"/>
  <c r="T188" i="70"/>
  <c r="T187"/>
  <c r="S188"/>
  <c r="S187"/>
  <c r="T184"/>
  <c r="T180"/>
  <c r="S184"/>
  <c r="S180" s="1"/>
  <c r="T174"/>
  <c r="T152" s="1"/>
  <c r="S174"/>
  <c r="S165"/>
  <c r="S153"/>
  <c r="S152" s="1"/>
  <c r="T147"/>
  <c r="S147"/>
  <c r="S143" s="1"/>
  <c r="T144"/>
  <c r="T143"/>
  <c r="S144"/>
  <c r="V133"/>
  <c r="T133"/>
  <c r="S133"/>
  <c r="T126"/>
  <c r="S126"/>
  <c r="T120"/>
  <c r="S120"/>
  <c r="T116"/>
  <c r="S116"/>
  <c r="T109"/>
  <c r="S109"/>
  <c r="T104"/>
  <c r="S104"/>
  <c r="T100"/>
  <c r="T99"/>
  <c r="S100"/>
  <c r="T89"/>
  <c r="S89"/>
  <c r="T85"/>
  <c r="S85"/>
  <c r="T74"/>
  <c r="S74"/>
  <c r="T69"/>
  <c r="S69"/>
  <c r="T66"/>
  <c r="S66"/>
  <c r="T63"/>
  <c r="S63"/>
  <c r="T58"/>
  <c r="S58"/>
  <c r="T52"/>
  <c r="T51" s="1"/>
  <c r="S52"/>
  <c r="S51" s="1"/>
  <c r="T48"/>
  <c r="S48"/>
  <c r="T43"/>
  <c r="S43"/>
  <c r="T40"/>
  <c r="S40"/>
  <c r="T37"/>
  <c r="S37"/>
  <c r="T34"/>
  <c r="S34"/>
  <c r="T27"/>
  <c r="S27"/>
  <c r="T22"/>
  <c r="S22"/>
  <c r="T19"/>
  <c r="T18" s="1"/>
  <c r="S19"/>
  <c r="S18"/>
  <c r="T188" i="69"/>
  <c r="T187"/>
  <c r="S188"/>
  <c r="S187"/>
  <c r="T184"/>
  <c r="T180"/>
  <c r="S184"/>
  <c r="S180" s="1"/>
  <c r="T174"/>
  <c r="S174"/>
  <c r="S165"/>
  <c r="S153"/>
  <c r="T147"/>
  <c r="S147"/>
  <c r="T144"/>
  <c r="S144"/>
  <c r="V133"/>
  <c r="T133"/>
  <c r="S133"/>
  <c r="T126"/>
  <c r="S126"/>
  <c r="T120"/>
  <c r="S120"/>
  <c r="T116"/>
  <c r="S116"/>
  <c r="T109"/>
  <c r="S109"/>
  <c r="T104"/>
  <c r="S104"/>
  <c r="T100"/>
  <c r="S100"/>
  <c r="T89"/>
  <c r="S89"/>
  <c r="T85"/>
  <c r="S85"/>
  <c r="T74"/>
  <c r="S74"/>
  <c r="T69"/>
  <c r="S69"/>
  <c r="T66"/>
  <c r="S66"/>
  <c r="T63"/>
  <c r="S63"/>
  <c r="T58"/>
  <c r="S58"/>
  <c r="T52"/>
  <c r="S52"/>
  <c r="T48"/>
  <c r="S48"/>
  <c r="T43"/>
  <c r="S43"/>
  <c r="T40"/>
  <c r="S40"/>
  <c r="T37"/>
  <c r="S37"/>
  <c r="T34"/>
  <c r="S34"/>
  <c r="T27"/>
  <c r="S27"/>
  <c r="T22"/>
  <c r="S22"/>
  <c r="T19"/>
  <c r="S19"/>
  <c r="T188" i="68"/>
  <c r="T187" s="1"/>
  <c r="S188"/>
  <c r="S187" s="1"/>
  <c r="T184"/>
  <c r="T180"/>
  <c r="S184"/>
  <c r="S180" s="1"/>
  <c r="T174"/>
  <c r="S174"/>
  <c r="S165"/>
  <c r="S153"/>
  <c r="T147"/>
  <c r="S147"/>
  <c r="T144"/>
  <c r="S144"/>
  <c r="V133"/>
  <c r="T133"/>
  <c r="S133"/>
  <c r="T126"/>
  <c r="S126"/>
  <c r="T120"/>
  <c r="S120"/>
  <c r="T116"/>
  <c r="S116"/>
  <c r="T109"/>
  <c r="S109"/>
  <c r="T104"/>
  <c r="S104"/>
  <c r="T100"/>
  <c r="S100"/>
  <c r="T89"/>
  <c r="S89"/>
  <c r="T85"/>
  <c r="S85"/>
  <c r="T74"/>
  <c r="S74"/>
  <c r="T69"/>
  <c r="S69"/>
  <c r="T66"/>
  <c r="S66"/>
  <c r="T63"/>
  <c r="S63"/>
  <c r="T58"/>
  <c r="S58"/>
  <c r="T52"/>
  <c r="S52"/>
  <c r="T48"/>
  <c r="S48"/>
  <c r="T43"/>
  <c r="S43"/>
  <c r="T40"/>
  <c r="S40"/>
  <c r="T37"/>
  <c r="S37"/>
  <c r="T34"/>
  <c r="S34"/>
  <c r="T27"/>
  <c r="S27"/>
  <c r="T22"/>
  <c r="S22"/>
  <c r="T19"/>
  <c r="S19"/>
  <c r="T34" i="47"/>
  <c r="O35" i="30"/>
  <c r="O32"/>
  <c r="O27"/>
  <c r="O24"/>
  <c r="T163" i="65"/>
  <c r="T188"/>
  <c r="T187"/>
  <c r="S188"/>
  <c r="S187"/>
  <c r="T184"/>
  <c r="T180"/>
  <c r="S184"/>
  <c r="S180" s="1"/>
  <c r="T174"/>
  <c r="S174"/>
  <c r="T165"/>
  <c r="S165"/>
  <c r="S153"/>
  <c r="T147"/>
  <c r="S147"/>
  <c r="T144"/>
  <c r="S144"/>
  <c r="V133"/>
  <c r="T133"/>
  <c r="S133"/>
  <c r="T126"/>
  <c r="S126"/>
  <c r="T120"/>
  <c r="S120"/>
  <c r="T116"/>
  <c r="S116"/>
  <c r="T109"/>
  <c r="S109"/>
  <c r="T104"/>
  <c r="S104"/>
  <c r="T100"/>
  <c r="S100"/>
  <c r="T89"/>
  <c r="S89"/>
  <c r="T85"/>
  <c r="S85"/>
  <c r="T74"/>
  <c r="S74"/>
  <c r="T69"/>
  <c r="S69"/>
  <c r="T66"/>
  <c r="S66"/>
  <c r="T63"/>
  <c r="S63"/>
  <c r="T58"/>
  <c r="S58"/>
  <c r="T52"/>
  <c r="S52"/>
  <c r="T48"/>
  <c r="S48"/>
  <c r="T43"/>
  <c r="S43"/>
  <c r="T40"/>
  <c r="S40"/>
  <c r="T37"/>
  <c r="S37"/>
  <c r="T34"/>
  <c r="S34"/>
  <c r="T27"/>
  <c r="S27"/>
  <c r="T22"/>
  <c r="S22"/>
  <c r="T19"/>
  <c r="S19"/>
  <c r="T188" i="54"/>
  <c r="T187" s="1"/>
  <c r="T184"/>
  <c r="T174"/>
  <c r="T165"/>
  <c r="T163"/>
  <c r="T153"/>
  <c r="T147"/>
  <c r="T144"/>
  <c r="T165" i="61"/>
  <c r="T153"/>
  <c r="T188" i="49"/>
  <c r="T187" s="1"/>
  <c r="T184"/>
  <c r="T174"/>
  <c r="T165"/>
  <c r="T163"/>
  <c r="T153"/>
  <c r="T152" s="1"/>
  <c r="T147"/>
  <c r="T144"/>
  <c r="T133"/>
  <c r="T126"/>
  <c r="T120"/>
  <c r="T116"/>
  <c r="T109"/>
  <c r="T104"/>
  <c r="T100"/>
  <c r="T89"/>
  <c r="T85"/>
  <c r="T81"/>
  <c r="T74"/>
  <c r="T69"/>
  <c r="T66"/>
  <c r="T63"/>
  <c r="T58"/>
  <c r="T52"/>
  <c r="T48"/>
  <c r="T43"/>
  <c r="T40"/>
  <c r="T37"/>
  <c r="T34"/>
  <c r="T27"/>
  <c r="T22"/>
  <c r="T19"/>
  <c r="T188" i="48"/>
  <c r="T187" s="1"/>
  <c r="T184"/>
  <c r="T180" s="1"/>
  <c r="T174"/>
  <c r="T165"/>
  <c r="T163"/>
  <c r="T153"/>
  <c r="T144"/>
  <c r="T133"/>
  <c r="T126"/>
  <c r="T120"/>
  <c r="T116"/>
  <c r="T109"/>
  <c r="T104"/>
  <c r="T89"/>
  <c r="T85"/>
  <c r="T81"/>
  <c r="T74"/>
  <c r="T69"/>
  <c r="T66"/>
  <c r="T63"/>
  <c r="T58"/>
  <c r="T52"/>
  <c r="T48"/>
  <c r="T40"/>
  <c r="T37"/>
  <c r="T34"/>
  <c r="T27"/>
  <c r="T22"/>
  <c r="T19"/>
  <c r="T190" i="47"/>
  <c r="T189" s="1"/>
  <c r="T185"/>
  <c r="T182"/>
  <c r="T164"/>
  <c r="T148"/>
  <c r="T145"/>
  <c r="T127"/>
  <c r="T105"/>
  <c r="T101"/>
  <c r="T90"/>
  <c r="T86"/>
  <c r="T82"/>
  <c r="T70"/>
  <c r="T67"/>
  <c r="T64"/>
  <c r="T43"/>
  <c r="T40"/>
  <c r="T37"/>
  <c r="T27"/>
  <c r="T22"/>
  <c r="T188" i="36"/>
  <c r="T187" s="1"/>
  <c r="T183"/>
  <c r="T184" i="60" s="1"/>
  <c r="T174" i="36"/>
  <c r="T165"/>
  <c r="T163"/>
  <c r="T153"/>
  <c r="T147"/>
  <c r="T143" s="1"/>
  <c r="T144"/>
  <c r="T133"/>
  <c r="T126"/>
  <c r="T120"/>
  <c r="T116"/>
  <c r="T109"/>
  <c r="T104"/>
  <c r="T100"/>
  <c r="V100" s="1"/>
  <c r="T89"/>
  <c r="T85"/>
  <c r="T81"/>
  <c r="T74"/>
  <c r="T69"/>
  <c r="T66"/>
  <c r="T63"/>
  <c r="T58"/>
  <c r="T52"/>
  <c r="T48"/>
  <c r="T40"/>
  <c r="T37"/>
  <c r="T34"/>
  <c r="S27" i="48"/>
  <c r="S22"/>
  <c r="S19"/>
  <c r="V19" s="1"/>
  <c r="S182" i="47"/>
  <c r="S188" i="49"/>
  <c r="S187" s="1"/>
  <c r="S184"/>
  <c r="S174"/>
  <c r="S165"/>
  <c r="S163"/>
  <c r="S153"/>
  <c r="S147"/>
  <c r="S144"/>
  <c r="S143" s="1"/>
  <c r="S133"/>
  <c r="S126"/>
  <c r="S120"/>
  <c r="S116"/>
  <c r="S109"/>
  <c r="S104"/>
  <c r="S99" s="1"/>
  <c r="S89"/>
  <c r="S85"/>
  <c r="S81"/>
  <c r="S74"/>
  <c r="S69"/>
  <c r="S66"/>
  <c r="S63"/>
  <c r="S58"/>
  <c r="S51" s="1"/>
  <c r="S52"/>
  <c r="S48"/>
  <c r="S40"/>
  <c r="S37"/>
  <c r="S34"/>
  <c r="S27"/>
  <c r="S22"/>
  <c r="S19"/>
  <c r="S154" i="47"/>
  <c r="S34" i="36"/>
  <c r="S37"/>
  <c r="S18" s="1"/>
  <c r="S40"/>
  <c r="S43"/>
  <c r="S48"/>
  <c r="S52"/>
  <c r="V52" s="1"/>
  <c r="S58"/>
  <c r="S63"/>
  <c r="S66"/>
  <c r="S69"/>
  <c r="S74"/>
  <c r="S81"/>
  <c r="V81" s="1"/>
  <c r="S85"/>
  <c r="S89"/>
  <c r="S100"/>
  <c r="S104"/>
  <c r="S109"/>
  <c r="S116"/>
  <c r="V116" s="1"/>
  <c r="S120"/>
  <c r="S126"/>
  <c r="V126" s="1"/>
  <c r="S133"/>
  <c r="S144"/>
  <c r="V144" s="1"/>
  <c r="S147"/>
  <c r="S153"/>
  <c r="S163"/>
  <c r="S165"/>
  <c r="V165" s="1"/>
  <c r="S174"/>
  <c r="S183"/>
  <c r="S184" i="60" s="1"/>
  <c r="S181" i="36"/>
  <c r="S180" s="1"/>
  <c r="S188"/>
  <c r="S187" s="1"/>
  <c r="B10" i="64"/>
  <c r="S21" i="51"/>
  <c r="S22"/>
  <c r="S24"/>
  <c r="S25"/>
  <c r="S26"/>
  <c r="S27"/>
  <c r="S29"/>
  <c r="S30"/>
  <c r="S31"/>
  <c r="S32"/>
  <c r="S33"/>
  <c r="S35"/>
  <c r="S36"/>
  <c r="S38"/>
  <c r="S37" s="1"/>
  <c r="S40"/>
  <c r="S41"/>
  <c r="S44"/>
  <c r="S45"/>
  <c r="S46"/>
  <c r="S48"/>
  <c r="S49"/>
  <c r="S54"/>
  <c r="S55"/>
  <c r="S56"/>
  <c r="S57"/>
  <c r="S58"/>
  <c r="S60"/>
  <c r="S61"/>
  <c r="S62"/>
  <c r="S63"/>
  <c r="S65"/>
  <c r="S66"/>
  <c r="S68"/>
  <c r="S69"/>
  <c r="S71"/>
  <c r="S72"/>
  <c r="S73"/>
  <c r="S74"/>
  <c r="S76"/>
  <c r="S77"/>
  <c r="S78"/>
  <c r="S79"/>
  <c r="S80"/>
  <c r="S81"/>
  <c r="S83"/>
  <c r="S84"/>
  <c r="S85"/>
  <c r="S87"/>
  <c r="S88"/>
  <c r="S89"/>
  <c r="S91"/>
  <c r="S92"/>
  <c r="S93"/>
  <c r="S94"/>
  <c r="S95"/>
  <c r="S96"/>
  <c r="S97"/>
  <c r="S98"/>
  <c r="S99"/>
  <c r="S104"/>
  <c r="S105"/>
  <c r="S103" s="1"/>
  <c r="S106"/>
  <c r="S108"/>
  <c r="S109"/>
  <c r="S110"/>
  <c r="S111"/>
  <c r="S113"/>
  <c r="S114"/>
  <c r="S115"/>
  <c r="S116"/>
  <c r="S117"/>
  <c r="S118"/>
  <c r="S120"/>
  <c r="S121"/>
  <c r="S122"/>
  <c r="S125"/>
  <c r="S126"/>
  <c r="S127"/>
  <c r="S128"/>
  <c r="S129"/>
  <c r="S131"/>
  <c r="S132"/>
  <c r="S133"/>
  <c r="S134"/>
  <c r="S135"/>
  <c r="S136"/>
  <c r="S139"/>
  <c r="S140"/>
  <c r="S141"/>
  <c r="S142"/>
  <c r="S143"/>
  <c r="S144"/>
  <c r="S145"/>
  <c r="S146"/>
  <c r="S151"/>
  <c r="S152"/>
  <c r="S154"/>
  <c r="S153" s="1"/>
  <c r="S155"/>
  <c r="S160"/>
  <c r="S161"/>
  <c r="S162"/>
  <c r="S163"/>
  <c r="S164"/>
  <c r="S165"/>
  <c r="S166"/>
  <c r="S167"/>
  <c r="S168"/>
  <c r="S170"/>
  <c r="S169" s="1"/>
  <c r="S172"/>
  <c r="S173"/>
  <c r="S174"/>
  <c r="S175"/>
  <c r="S176"/>
  <c r="S177"/>
  <c r="S178"/>
  <c r="S179"/>
  <c r="S181"/>
  <c r="S182"/>
  <c r="S187"/>
  <c r="S186" s="1"/>
  <c r="S189"/>
  <c r="S188" s="1"/>
  <c r="S195"/>
  <c r="S194" s="1"/>
  <c r="S192" s="1"/>
  <c r="T195"/>
  <c r="T194" s="1"/>
  <c r="T192" s="1"/>
  <c r="Q198"/>
  <c r="T14" i="62"/>
  <c r="S20"/>
  <c r="T20"/>
  <c r="T18" s="1"/>
  <c r="S23"/>
  <c r="T23"/>
  <c r="S28"/>
  <c r="T28"/>
  <c r="S35"/>
  <c r="T35"/>
  <c r="S38"/>
  <c r="T38"/>
  <c r="S41"/>
  <c r="T41"/>
  <c r="S44"/>
  <c r="T44"/>
  <c r="S49"/>
  <c r="T49"/>
  <c r="S55"/>
  <c r="T55"/>
  <c r="S61"/>
  <c r="T61"/>
  <c r="S66"/>
  <c r="T66"/>
  <c r="S69"/>
  <c r="T69"/>
  <c r="S72"/>
  <c r="T72"/>
  <c r="S77"/>
  <c r="T77"/>
  <c r="T53" s="1"/>
  <c r="S88"/>
  <c r="T88"/>
  <c r="S92"/>
  <c r="T92"/>
  <c r="S105"/>
  <c r="T105"/>
  <c r="S109"/>
  <c r="T109"/>
  <c r="S114"/>
  <c r="S103" s="1"/>
  <c r="T114"/>
  <c r="S121"/>
  <c r="T121"/>
  <c r="S126"/>
  <c r="T126"/>
  <c r="S132"/>
  <c r="T132"/>
  <c r="S140"/>
  <c r="T140"/>
  <c r="T103"/>
  <c r="V140"/>
  <c r="S153"/>
  <c r="T153"/>
  <c r="T151"/>
  <c r="S156"/>
  <c r="S151"/>
  <c r="T156"/>
  <c r="S164"/>
  <c r="S162" s="1"/>
  <c r="T164"/>
  <c r="T174"/>
  <c r="S176"/>
  <c r="T176"/>
  <c r="S185"/>
  <c r="T185"/>
  <c r="T162" s="1"/>
  <c r="S194"/>
  <c r="T194"/>
  <c r="S196"/>
  <c r="S192" s="1"/>
  <c r="S206" s="1"/>
  <c r="T196"/>
  <c r="T192" s="1"/>
  <c r="S202"/>
  <c r="S200"/>
  <c r="T202"/>
  <c r="T200"/>
  <c r="T206" s="1"/>
  <c r="Q206"/>
  <c r="S20" i="63"/>
  <c r="T20"/>
  <c r="V22"/>
  <c r="S23"/>
  <c r="T23"/>
  <c r="S28"/>
  <c r="S18" s="1"/>
  <c r="T28"/>
  <c r="S35"/>
  <c r="T35"/>
  <c r="S38"/>
  <c r="T38"/>
  <c r="S41"/>
  <c r="T41"/>
  <c r="S44"/>
  <c r="T44"/>
  <c r="S49"/>
  <c r="T49"/>
  <c r="S55"/>
  <c r="T55"/>
  <c r="S61"/>
  <c r="T61"/>
  <c r="S66"/>
  <c r="T66"/>
  <c r="S69"/>
  <c r="T69"/>
  <c r="S72"/>
  <c r="T72"/>
  <c r="S77"/>
  <c r="T77"/>
  <c r="T53" s="1"/>
  <c r="S84"/>
  <c r="T84"/>
  <c r="S88"/>
  <c r="T88"/>
  <c r="S92"/>
  <c r="T92"/>
  <c r="S105"/>
  <c r="T105"/>
  <c r="S109"/>
  <c r="T109"/>
  <c r="S114"/>
  <c r="T114"/>
  <c r="S121"/>
  <c r="T121"/>
  <c r="S126"/>
  <c r="T126"/>
  <c r="S140"/>
  <c r="T140"/>
  <c r="W140"/>
  <c r="S153"/>
  <c r="T153"/>
  <c r="S156"/>
  <c r="S151"/>
  <c r="T156"/>
  <c r="T151" s="1"/>
  <c r="S164"/>
  <c r="S162" s="1"/>
  <c r="T164"/>
  <c r="T162" s="1"/>
  <c r="T206" s="1"/>
  <c r="S176"/>
  <c r="T176"/>
  <c r="S185"/>
  <c r="T185"/>
  <c r="S194"/>
  <c r="S192" s="1"/>
  <c r="S206" s="1"/>
  <c r="T194"/>
  <c r="S196"/>
  <c r="T196"/>
  <c r="S202"/>
  <c r="S200"/>
  <c r="T202"/>
  <c r="T200"/>
  <c r="Q206"/>
  <c r="S20" i="4"/>
  <c r="T20"/>
  <c r="U20"/>
  <c r="V21"/>
  <c r="W21" s="1"/>
  <c r="V22"/>
  <c r="W22" s="1"/>
  <c r="S23"/>
  <c r="T23"/>
  <c r="U23"/>
  <c r="V24"/>
  <c r="Y25"/>
  <c r="Y26"/>
  <c r="V27"/>
  <c r="S28"/>
  <c r="S18" s="1"/>
  <c r="T28"/>
  <c r="T18" s="1"/>
  <c r="U28"/>
  <c r="V29"/>
  <c r="W29" s="1"/>
  <c r="V30"/>
  <c r="W30" s="1"/>
  <c r="V31"/>
  <c r="V32"/>
  <c r="W32" s="1"/>
  <c r="V33"/>
  <c r="W33" s="1"/>
  <c r="S34"/>
  <c r="T34"/>
  <c r="U34"/>
  <c r="V35"/>
  <c r="V34" s="1"/>
  <c r="V36"/>
  <c r="W36"/>
  <c r="X36" s="1"/>
  <c r="Y36" s="1"/>
  <c r="S37"/>
  <c r="T37"/>
  <c r="U37"/>
  <c r="V38"/>
  <c r="W38" s="1"/>
  <c r="V37"/>
  <c r="S39"/>
  <c r="T39"/>
  <c r="U39"/>
  <c r="V40"/>
  <c r="V41"/>
  <c r="V39" s="1"/>
  <c r="W41"/>
  <c r="S42"/>
  <c r="T42"/>
  <c r="U42"/>
  <c r="V44"/>
  <c r="W44"/>
  <c r="V45"/>
  <c r="W45"/>
  <c r="X45" s="1"/>
  <c r="Y45" s="1"/>
  <c r="V46"/>
  <c r="W46" s="1"/>
  <c r="S47"/>
  <c r="T47"/>
  <c r="U47"/>
  <c r="V47"/>
  <c r="W47"/>
  <c r="X47"/>
  <c r="Y48"/>
  <c r="Y47" s="1"/>
  <c r="Y49"/>
  <c r="S53"/>
  <c r="T53"/>
  <c r="U53"/>
  <c r="V54"/>
  <c r="V55"/>
  <c r="V56"/>
  <c r="W56"/>
  <c r="X56" s="1"/>
  <c r="V57"/>
  <c r="V58"/>
  <c r="S59"/>
  <c r="T59"/>
  <c r="U59"/>
  <c r="V60"/>
  <c r="W60" s="1"/>
  <c r="V61"/>
  <c r="W61" s="1"/>
  <c r="V62"/>
  <c r="W62" s="1"/>
  <c r="V63"/>
  <c r="W63"/>
  <c r="S64"/>
  <c r="T64"/>
  <c r="U64"/>
  <c r="V65"/>
  <c r="V64" s="1"/>
  <c r="W65"/>
  <c r="X65" s="1"/>
  <c r="V66"/>
  <c r="W66"/>
  <c r="S67"/>
  <c r="T67"/>
  <c r="T51" s="1"/>
  <c r="U67"/>
  <c r="V68"/>
  <c r="W68"/>
  <c r="V69"/>
  <c r="W69"/>
  <c r="X69" s="1"/>
  <c r="S70"/>
  <c r="T70"/>
  <c r="U70"/>
  <c r="V71"/>
  <c r="W71"/>
  <c r="X71" s="1"/>
  <c r="V72"/>
  <c r="V73"/>
  <c r="W73"/>
  <c r="X73" s="1"/>
  <c r="Y73" s="1"/>
  <c r="V74"/>
  <c r="W74" s="1"/>
  <c r="S75"/>
  <c r="T75"/>
  <c r="U75"/>
  <c r="V76"/>
  <c r="W76"/>
  <c r="V77"/>
  <c r="W77"/>
  <c r="X77" s="1"/>
  <c r="V78"/>
  <c r="V79"/>
  <c r="V80"/>
  <c r="W80" s="1"/>
  <c r="V81"/>
  <c r="S82"/>
  <c r="T82"/>
  <c r="U82"/>
  <c r="V83"/>
  <c r="V84"/>
  <c r="W84" s="1"/>
  <c r="V85"/>
  <c r="W85"/>
  <c r="S86"/>
  <c r="T86"/>
  <c r="U86"/>
  <c r="V87"/>
  <c r="W87" s="1"/>
  <c r="V88"/>
  <c r="W88"/>
  <c r="X88" s="1"/>
  <c r="Y88" s="1"/>
  <c r="V89"/>
  <c r="V86" s="1"/>
  <c r="W89"/>
  <c r="S90"/>
  <c r="T90"/>
  <c r="U90"/>
  <c r="V91"/>
  <c r="W91"/>
  <c r="V92"/>
  <c r="W92"/>
  <c r="X92" s="1"/>
  <c r="Y92" s="1"/>
  <c r="V93"/>
  <c r="W93"/>
  <c r="V94"/>
  <c r="W94"/>
  <c r="V95"/>
  <c r="W95"/>
  <c r="X95" s="1"/>
  <c r="Y95" s="1"/>
  <c r="V96"/>
  <c r="W96"/>
  <c r="V97"/>
  <c r="W97"/>
  <c r="X97" s="1"/>
  <c r="Y97" s="1"/>
  <c r="V98"/>
  <c r="W98"/>
  <c r="X98" s="1"/>
  <c r="Y98" s="1"/>
  <c r="V99"/>
  <c r="W99" s="1"/>
  <c r="S103"/>
  <c r="T103"/>
  <c r="U103"/>
  <c r="V104"/>
  <c r="W104"/>
  <c r="V105"/>
  <c r="V106"/>
  <c r="S107"/>
  <c r="T107"/>
  <c r="T101" s="1"/>
  <c r="U107"/>
  <c r="U101" s="1"/>
  <c r="V108"/>
  <c r="W108"/>
  <c r="V109"/>
  <c r="W109"/>
  <c r="V110"/>
  <c r="W110"/>
  <c r="X110" s="1"/>
  <c r="Y110" s="1"/>
  <c r="V111"/>
  <c r="W111"/>
  <c r="X111" s="1"/>
  <c r="Y111" s="1"/>
  <c r="S112"/>
  <c r="T112"/>
  <c r="U112"/>
  <c r="V113"/>
  <c r="W113"/>
  <c r="X113" s="1"/>
  <c r="V114"/>
  <c r="V115"/>
  <c r="V116"/>
  <c r="W116"/>
  <c r="X116" s="1"/>
  <c r="Y116" s="1"/>
  <c r="V117"/>
  <c r="V118"/>
  <c r="S119"/>
  <c r="T119"/>
  <c r="U119"/>
  <c r="V120"/>
  <c r="W120"/>
  <c r="V121"/>
  <c r="W121"/>
  <c r="X121" s="1"/>
  <c r="Y121" s="1"/>
  <c r="V122"/>
  <c r="W122" s="1"/>
  <c r="S124"/>
  <c r="T124"/>
  <c r="U124"/>
  <c r="V125"/>
  <c r="V126"/>
  <c r="W126" s="1"/>
  <c r="V127"/>
  <c r="V128"/>
  <c r="V129"/>
  <c r="W129"/>
  <c r="X129" s="1"/>
  <c r="Y129" s="1"/>
  <c r="S130"/>
  <c r="T130"/>
  <c r="U130"/>
  <c r="Y131"/>
  <c r="Y132"/>
  <c r="Y133"/>
  <c r="Y134"/>
  <c r="V135"/>
  <c r="W135"/>
  <c r="Y136"/>
  <c r="S138"/>
  <c r="T138"/>
  <c r="U138"/>
  <c r="V139"/>
  <c r="W139"/>
  <c r="V140"/>
  <c r="W140"/>
  <c r="X140" s="1"/>
  <c r="V141"/>
  <c r="W141"/>
  <c r="X141" s="1"/>
  <c r="Y141" s="1"/>
  <c r="V142"/>
  <c r="W142" s="1"/>
  <c r="V143"/>
  <c r="W143"/>
  <c r="X143" s="1"/>
  <c r="Y143" s="1"/>
  <c r="V144"/>
  <c r="W144"/>
  <c r="X144" s="1"/>
  <c r="Y144" s="1"/>
  <c r="V145"/>
  <c r="W145"/>
  <c r="X145" s="1"/>
  <c r="Y145" s="1"/>
  <c r="V146"/>
  <c r="W146"/>
  <c r="S150"/>
  <c r="T150"/>
  <c r="U150"/>
  <c r="V151"/>
  <c r="V150"/>
  <c r="V148" s="1"/>
  <c r="W151"/>
  <c r="V152"/>
  <c r="W152"/>
  <c r="S153"/>
  <c r="S148"/>
  <c r="T153"/>
  <c r="U153"/>
  <c r="U148" s="1"/>
  <c r="V154"/>
  <c r="V155"/>
  <c r="W155" s="1"/>
  <c r="S159"/>
  <c r="T159"/>
  <c r="U159"/>
  <c r="V160"/>
  <c r="V161"/>
  <c r="W161"/>
  <c r="X161" s="1"/>
  <c r="V162"/>
  <c r="V163"/>
  <c r="V164"/>
  <c r="W164" s="1"/>
  <c r="V165"/>
  <c r="V166"/>
  <c r="V167"/>
  <c r="W167"/>
  <c r="X167" s="1"/>
  <c r="Y167" s="1"/>
  <c r="V168"/>
  <c r="S169"/>
  <c r="T169"/>
  <c r="U169"/>
  <c r="V169"/>
  <c r="W169"/>
  <c r="X169"/>
  <c r="Y170"/>
  <c r="Y169"/>
  <c r="S171"/>
  <c r="S157" s="1"/>
  <c r="T171"/>
  <c r="T157" s="1"/>
  <c r="U171"/>
  <c r="V172"/>
  <c r="W172"/>
  <c r="X172" s="1"/>
  <c r="V173"/>
  <c r="W173" s="1"/>
  <c r="V174"/>
  <c r="W174" s="1"/>
  <c r="S175"/>
  <c r="T175"/>
  <c r="U175"/>
  <c r="U157" s="1"/>
  <c r="V176"/>
  <c r="W176"/>
  <c r="V177"/>
  <c r="S181"/>
  <c r="T181"/>
  <c r="U181"/>
  <c r="U179" s="1"/>
  <c r="U193" s="1"/>
  <c r="V182"/>
  <c r="V181" s="1"/>
  <c r="V179" s="1"/>
  <c r="W182"/>
  <c r="X182" s="1"/>
  <c r="S183"/>
  <c r="S179" s="1"/>
  <c r="S193" s="1"/>
  <c r="T183"/>
  <c r="U183"/>
  <c r="V184"/>
  <c r="W184"/>
  <c r="S189"/>
  <c r="S187"/>
  <c r="T189"/>
  <c r="T187"/>
  <c r="U189"/>
  <c r="U187"/>
  <c r="V190"/>
  <c r="W190"/>
  <c r="R193"/>
  <c r="S21" i="53"/>
  <c r="S22"/>
  <c r="T22"/>
  <c r="S24"/>
  <c r="T24"/>
  <c r="S25"/>
  <c r="T25"/>
  <c r="S26"/>
  <c r="S27"/>
  <c r="S29"/>
  <c r="T29"/>
  <c r="S30"/>
  <c r="T30"/>
  <c r="S31"/>
  <c r="T31"/>
  <c r="S32"/>
  <c r="T32"/>
  <c r="S33"/>
  <c r="T33"/>
  <c r="S35"/>
  <c r="T35"/>
  <c r="S36"/>
  <c r="T36"/>
  <c r="T34" s="1"/>
  <c r="S38"/>
  <c r="S37" s="1"/>
  <c r="S40"/>
  <c r="T40"/>
  <c r="S41"/>
  <c r="T41"/>
  <c r="T43"/>
  <c r="S44"/>
  <c r="T44"/>
  <c r="S45"/>
  <c r="T45"/>
  <c r="S46"/>
  <c r="T46"/>
  <c r="S48"/>
  <c r="S49"/>
  <c r="S54"/>
  <c r="T54"/>
  <c r="S55"/>
  <c r="T55"/>
  <c r="S56"/>
  <c r="T56"/>
  <c r="S57"/>
  <c r="T57"/>
  <c r="S58"/>
  <c r="T58"/>
  <c r="S60"/>
  <c r="T60"/>
  <c r="S61"/>
  <c r="T61"/>
  <c r="S62"/>
  <c r="T62"/>
  <c r="S63"/>
  <c r="T63"/>
  <c r="S65"/>
  <c r="T65"/>
  <c r="S66"/>
  <c r="S68"/>
  <c r="T68"/>
  <c r="S69"/>
  <c r="S71"/>
  <c r="T71"/>
  <c r="S72"/>
  <c r="T72"/>
  <c r="S73"/>
  <c r="T73"/>
  <c r="S74"/>
  <c r="T74"/>
  <c r="S76"/>
  <c r="S77"/>
  <c r="T77"/>
  <c r="S78"/>
  <c r="T78"/>
  <c r="S79"/>
  <c r="S80"/>
  <c r="T80"/>
  <c r="S81"/>
  <c r="T81"/>
  <c r="S83"/>
  <c r="T83"/>
  <c r="S84"/>
  <c r="T84"/>
  <c r="S85"/>
  <c r="T85"/>
  <c r="S87"/>
  <c r="T87"/>
  <c r="S88"/>
  <c r="T88"/>
  <c r="S89"/>
  <c r="S86" s="1"/>
  <c r="T89"/>
  <c r="S91"/>
  <c r="T91"/>
  <c r="S92"/>
  <c r="T92"/>
  <c r="S93"/>
  <c r="T93"/>
  <c r="S94"/>
  <c r="T94"/>
  <c r="S95"/>
  <c r="T95"/>
  <c r="S96"/>
  <c r="T96"/>
  <c r="S97"/>
  <c r="T97"/>
  <c r="S98"/>
  <c r="T98"/>
  <c r="S99"/>
  <c r="T99"/>
  <c r="S105"/>
  <c r="T105"/>
  <c r="S106"/>
  <c r="S108"/>
  <c r="T108"/>
  <c r="S109"/>
  <c r="T109"/>
  <c r="S110"/>
  <c r="S111"/>
  <c r="T111"/>
  <c r="S113"/>
  <c r="T113"/>
  <c r="S114"/>
  <c r="S115"/>
  <c r="T115"/>
  <c r="S116"/>
  <c r="T116"/>
  <c r="S117"/>
  <c r="T117"/>
  <c r="S118"/>
  <c r="T118"/>
  <c r="S120"/>
  <c r="T120"/>
  <c r="S121"/>
  <c r="T121"/>
  <c r="S122"/>
  <c r="T122"/>
  <c r="T119" s="1"/>
  <c r="S125"/>
  <c r="T125"/>
  <c r="S126"/>
  <c r="T126"/>
  <c r="S127"/>
  <c r="T127"/>
  <c r="S128"/>
  <c r="T128"/>
  <c r="S129"/>
  <c r="S131"/>
  <c r="T131"/>
  <c r="S132"/>
  <c r="T132"/>
  <c r="S133"/>
  <c r="T133"/>
  <c r="S134"/>
  <c r="T134"/>
  <c r="S135"/>
  <c r="T135"/>
  <c r="S136"/>
  <c r="T136"/>
  <c r="S139"/>
  <c r="S140"/>
  <c r="T140"/>
  <c r="S141"/>
  <c r="T141"/>
  <c r="S142"/>
  <c r="S143"/>
  <c r="S144"/>
  <c r="S145"/>
  <c r="T145"/>
  <c r="S146"/>
  <c r="S151"/>
  <c r="T151"/>
  <c r="S152"/>
  <c r="T152"/>
  <c r="S154"/>
  <c r="T154"/>
  <c r="S155"/>
  <c r="T155"/>
  <c r="S160"/>
  <c r="S161"/>
  <c r="T161"/>
  <c r="S162"/>
  <c r="T162"/>
  <c r="S163"/>
  <c r="T163"/>
  <c r="S164"/>
  <c r="T164"/>
  <c r="S165"/>
  <c r="T165"/>
  <c r="S166"/>
  <c r="T166"/>
  <c r="S167"/>
  <c r="S168"/>
  <c r="T168"/>
  <c r="S170"/>
  <c r="S169" s="1"/>
  <c r="T170"/>
  <c r="T169" s="1"/>
  <c r="S172"/>
  <c r="T172"/>
  <c r="S173"/>
  <c r="T173"/>
  <c r="S174"/>
  <c r="T174"/>
  <c r="S175"/>
  <c r="T175"/>
  <c r="S176"/>
  <c r="T176"/>
  <c r="S177"/>
  <c r="T177"/>
  <c r="S178"/>
  <c r="T178"/>
  <c r="S179"/>
  <c r="T179"/>
  <c r="S181"/>
  <c r="T181"/>
  <c r="S182"/>
  <c r="T182"/>
  <c r="S187"/>
  <c r="S186" s="1"/>
  <c r="T187"/>
  <c r="T186" s="1"/>
  <c r="S189"/>
  <c r="S188" s="1"/>
  <c r="T189"/>
  <c r="T188" s="1"/>
  <c r="S195"/>
  <c r="S194" s="1"/>
  <c r="S192" s="1"/>
  <c r="T195"/>
  <c r="T194" s="1"/>
  <c r="T192" s="1"/>
  <c r="Q198"/>
  <c r="S20" i="50"/>
  <c r="T20"/>
  <c r="S23"/>
  <c r="T23"/>
  <c r="S28"/>
  <c r="T28"/>
  <c r="S34"/>
  <c r="T34"/>
  <c r="S37"/>
  <c r="T37"/>
  <c r="S39"/>
  <c r="T39"/>
  <c r="S42"/>
  <c r="S18" s="1"/>
  <c r="T42"/>
  <c r="S47"/>
  <c r="T47"/>
  <c r="S53"/>
  <c r="S51" s="1"/>
  <c r="T53"/>
  <c r="T51" s="1"/>
  <c r="S59"/>
  <c r="T59"/>
  <c r="S64"/>
  <c r="T64"/>
  <c r="S67"/>
  <c r="T67"/>
  <c r="S70"/>
  <c r="T70"/>
  <c r="S75"/>
  <c r="T75"/>
  <c r="S82"/>
  <c r="T82"/>
  <c r="S86"/>
  <c r="T86"/>
  <c r="S90"/>
  <c r="T90"/>
  <c r="S103"/>
  <c r="T103"/>
  <c r="S107"/>
  <c r="T107"/>
  <c r="S112"/>
  <c r="T112"/>
  <c r="S119"/>
  <c r="T119"/>
  <c r="S124"/>
  <c r="T124"/>
  <c r="S130"/>
  <c r="T130"/>
  <c r="S138"/>
  <c r="T138"/>
  <c r="S150"/>
  <c r="S148" s="1"/>
  <c r="T150"/>
  <c r="T148" s="1"/>
  <c r="S153"/>
  <c r="T153"/>
  <c r="S159"/>
  <c r="T159"/>
  <c r="S169"/>
  <c r="T169"/>
  <c r="S171"/>
  <c r="T171"/>
  <c r="S180"/>
  <c r="S157" s="1"/>
  <c r="T180"/>
  <c r="T157" s="1"/>
  <c r="S186"/>
  <c r="S184"/>
  <c r="T186"/>
  <c r="S188"/>
  <c r="T188"/>
  <c r="T184" s="1"/>
  <c r="S194"/>
  <c r="S192"/>
  <c r="S198" s="1"/>
  <c r="T194"/>
  <c r="T192" s="1"/>
  <c r="T198" s="1"/>
  <c r="Q198"/>
  <c r="S20" i="59"/>
  <c r="T20"/>
  <c r="S23"/>
  <c r="T23"/>
  <c r="S28"/>
  <c r="T28"/>
  <c r="S34"/>
  <c r="T34"/>
  <c r="S37"/>
  <c r="T37"/>
  <c r="S39"/>
  <c r="T39"/>
  <c r="S42"/>
  <c r="T42"/>
  <c r="S47"/>
  <c r="T47"/>
  <c r="S53"/>
  <c r="T53"/>
  <c r="S59"/>
  <c r="T59"/>
  <c r="S64"/>
  <c r="T64"/>
  <c r="S67"/>
  <c r="T67"/>
  <c r="S70"/>
  <c r="T70"/>
  <c r="S75"/>
  <c r="T75"/>
  <c r="S82"/>
  <c r="T82"/>
  <c r="S86"/>
  <c r="T86"/>
  <c r="S90"/>
  <c r="T90"/>
  <c r="S103"/>
  <c r="T103"/>
  <c r="S107"/>
  <c r="T107"/>
  <c r="S112"/>
  <c r="T112"/>
  <c r="S119"/>
  <c r="T119"/>
  <c r="S124"/>
  <c r="T124"/>
  <c r="S130"/>
  <c r="T130"/>
  <c r="S138"/>
  <c r="T138"/>
  <c r="T101"/>
  <c r="S150"/>
  <c r="T150"/>
  <c r="S153"/>
  <c r="S148" s="1"/>
  <c r="S198" s="1"/>
  <c r="T153"/>
  <c r="S159"/>
  <c r="T159"/>
  <c r="S169"/>
  <c r="T169"/>
  <c r="S171"/>
  <c r="T171"/>
  <c r="S180"/>
  <c r="T180"/>
  <c r="T157" s="1"/>
  <c r="S186"/>
  <c r="T186"/>
  <c r="S188"/>
  <c r="S184"/>
  <c r="T188"/>
  <c r="T184"/>
  <c r="S194"/>
  <c r="S192"/>
  <c r="T194"/>
  <c r="T192"/>
  <c r="T198" s="1"/>
  <c r="Q198"/>
  <c r="S20" i="57"/>
  <c r="T20"/>
  <c r="S23"/>
  <c r="T23"/>
  <c r="S28"/>
  <c r="T28"/>
  <c r="S34"/>
  <c r="T34"/>
  <c r="S37"/>
  <c r="T37"/>
  <c r="S39"/>
  <c r="T39"/>
  <c r="T18" s="1"/>
  <c r="S42"/>
  <c r="T42"/>
  <c r="S47"/>
  <c r="T47"/>
  <c r="S53"/>
  <c r="T53"/>
  <c r="S59"/>
  <c r="T59"/>
  <c r="S64"/>
  <c r="T64"/>
  <c r="S67"/>
  <c r="T67"/>
  <c r="S70"/>
  <c r="T70"/>
  <c r="S75"/>
  <c r="T75"/>
  <c r="T51" s="1"/>
  <c r="S82"/>
  <c r="T82"/>
  <c r="S86"/>
  <c r="T86"/>
  <c r="S90"/>
  <c r="T90"/>
  <c r="S103"/>
  <c r="T103"/>
  <c r="S107"/>
  <c r="S101" s="1"/>
  <c r="T107"/>
  <c r="T101" s="1"/>
  <c r="S112"/>
  <c r="T112"/>
  <c r="S119"/>
  <c r="T119"/>
  <c r="S124"/>
  <c r="T124"/>
  <c r="S130"/>
  <c r="T130"/>
  <c r="S138"/>
  <c r="T138"/>
  <c r="S150"/>
  <c r="S148" s="1"/>
  <c r="T150"/>
  <c r="T148" s="1"/>
  <c r="S153"/>
  <c r="T153"/>
  <c r="S159"/>
  <c r="T159"/>
  <c r="S169"/>
  <c r="T169"/>
  <c r="S171"/>
  <c r="T171"/>
  <c r="S180"/>
  <c r="T180"/>
  <c r="T157"/>
  <c r="S186"/>
  <c r="T186"/>
  <c r="S188"/>
  <c r="S184"/>
  <c r="T188"/>
  <c r="S194"/>
  <c r="S192" s="1"/>
  <c r="S198" s="1"/>
  <c r="T194"/>
  <c r="T192"/>
  <c r="Q198"/>
  <c r="S21" i="58"/>
  <c r="T21"/>
  <c r="S22"/>
  <c r="T22"/>
  <c r="S24"/>
  <c r="T24"/>
  <c r="S25"/>
  <c r="T25"/>
  <c r="S26"/>
  <c r="T26"/>
  <c r="S27"/>
  <c r="T27"/>
  <c r="S29"/>
  <c r="T29"/>
  <c r="S30"/>
  <c r="T30"/>
  <c r="S31"/>
  <c r="T31"/>
  <c r="S32"/>
  <c r="T32"/>
  <c r="S33"/>
  <c r="T33"/>
  <c r="S35"/>
  <c r="T35"/>
  <c r="S36"/>
  <c r="T36"/>
  <c r="S38"/>
  <c r="S37" s="1"/>
  <c r="T38"/>
  <c r="T37" s="1"/>
  <c r="S40"/>
  <c r="T40"/>
  <c r="S41"/>
  <c r="T41"/>
  <c r="S43"/>
  <c r="T43"/>
  <c r="S44"/>
  <c r="T44"/>
  <c r="S45"/>
  <c r="T45"/>
  <c r="S46"/>
  <c r="T46"/>
  <c r="S48"/>
  <c r="T48"/>
  <c r="S49"/>
  <c r="T49"/>
  <c r="S54"/>
  <c r="T54"/>
  <c r="S55"/>
  <c r="T55"/>
  <c r="S56"/>
  <c r="T56"/>
  <c r="S57"/>
  <c r="T57"/>
  <c r="S58"/>
  <c r="T58"/>
  <c r="S60"/>
  <c r="T60"/>
  <c r="S61"/>
  <c r="T61"/>
  <c r="S62"/>
  <c r="T62"/>
  <c r="S63"/>
  <c r="T63"/>
  <c r="S65"/>
  <c r="T65"/>
  <c r="S66"/>
  <c r="T66"/>
  <c r="S68"/>
  <c r="T68"/>
  <c r="S69"/>
  <c r="S67" s="1"/>
  <c r="T69"/>
  <c r="S71"/>
  <c r="T71"/>
  <c r="S72"/>
  <c r="T72"/>
  <c r="S73"/>
  <c r="T73"/>
  <c r="S74"/>
  <c r="T74"/>
  <c r="S76"/>
  <c r="T76"/>
  <c r="S77"/>
  <c r="T77"/>
  <c r="S78"/>
  <c r="T78"/>
  <c r="S79"/>
  <c r="T79"/>
  <c r="S80"/>
  <c r="T80"/>
  <c r="S81"/>
  <c r="T81"/>
  <c r="S83"/>
  <c r="T83"/>
  <c r="S84"/>
  <c r="T84"/>
  <c r="S85"/>
  <c r="T85"/>
  <c r="S87"/>
  <c r="T87"/>
  <c r="S88"/>
  <c r="T88"/>
  <c r="S89"/>
  <c r="S86" s="1"/>
  <c r="T89"/>
  <c r="S91"/>
  <c r="T91"/>
  <c r="S92"/>
  <c r="T92"/>
  <c r="S93"/>
  <c r="T93"/>
  <c r="S94"/>
  <c r="T94"/>
  <c r="S95"/>
  <c r="T95"/>
  <c r="S96"/>
  <c r="T96"/>
  <c r="S97"/>
  <c r="T97"/>
  <c r="S98"/>
  <c r="T98"/>
  <c r="S99"/>
  <c r="T99"/>
  <c r="S104"/>
  <c r="T104"/>
  <c r="S105"/>
  <c r="T105"/>
  <c r="S106"/>
  <c r="T106"/>
  <c r="S108"/>
  <c r="T108"/>
  <c r="S109"/>
  <c r="T109"/>
  <c r="S110"/>
  <c r="T110"/>
  <c r="S111"/>
  <c r="T111"/>
  <c r="S113"/>
  <c r="T113"/>
  <c r="S114"/>
  <c r="T114"/>
  <c r="S115"/>
  <c r="T115"/>
  <c r="S116"/>
  <c r="T116"/>
  <c r="S117"/>
  <c r="T117"/>
  <c r="S118"/>
  <c r="T118"/>
  <c r="S120"/>
  <c r="T120"/>
  <c r="S121"/>
  <c r="T121"/>
  <c r="S122"/>
  <c r="T122"/>
  <c r="T119" s="1"/>
  <c r="S125"/>
  <c r="T125"/>
  <c r="S126"/>
  <c r="T126"/>
  <c r="S127"/>
  <c r="T127"/>
  <c r="S128"/>
  <c r="T128"/>
  <c r="S129"/>
  <c r="T129"/>
  <c r="S131"/>
  <c r="T131"/>
  <c r="S132"/>
  <c r="T132"/>
  <c r="S133"/>
  <c r="T133"/>
  <c r="S134"/>
  <c r="T134"/>
  <c r="S135"/>
  <c r="T135"/>
  <c r="S136"/>
  <c r="T136"/>
  <c r="S139"/>
  <c r="T139"/>
  <c r="S140"/>
  <c r="T140"/>
  <c r="S141"/>
  <c r="T141"/>
  <c r="S142"/>
  <c r="T142"/>
  <c r="S143"/>
  <c r="T143"/>
  <c r="S144"/>
  <c r="T144"/>
  <c r="S145"/>
  <c r="T145"/>
  <c r="S146"/>
  <c r="T146"/>
  <c r="S151"/>
  <c r="T151"/>
  <c r="S152"/>
  <c r="T152"/>
  <c r="S154"/>
  <c r="T154"/>
  <c r="S155"/>
  <c r="T155"/>
  <c r="S160"/>
  <c r="T160"/>
  <c r="S161"/>
  <c r="T161"/>
  <c r="S162"/>
  <c r="T162"/>
  <c r="S163"/>
  <c r="T163"/>
  <c r="S164"/>
  <c r="T164"/>
  <c r="S165"/>
  <c r="T165"/>
  <c r="S166"/>
  <c r="T166"/>
  <c r="S167"/>
  <c r="T167"/>
  <c r="S168"/>
  <c r="T168"/>
  <c r="S170"/>
  <c r="S169" s="1"/>
  <c r="T170"/>
  <c r="T169" s="1"/>
  <c r="S172"/>
  <c r="T172"/>
  <c r="S173"/>
  <c r="T173"/>
  <c r="S174"/>
  <c r="T174"/>
  <c r="S175"/>
  <c r="T175"/>
  <c r="S176"/>
  <c r="T176"/>
  <c r="S177"/>
  <c r="T177"/>
  <c r="S178"/>
  <c r="T178"/>
  <c r="S179"/>
  <c r="T179"/>
  <c r="S181"/>
  <c r="T181"/>
  <c r="S182"/>
  <c r="S180" s="1"/>
  <c r="T182"/>
  <c r="S187"/>
  <c r="S186" s="1"/>
  <c r="T187"/>
  <c r="T186" s="1"/>
  <c r="S189"/>
  <c r="S188" s="1"/>
  <c r="T189"/>
  <c r="T188" s="1"/>
  <c r="S195"/>
  <c r="S194" s="1"/>
  <c r="S192" s="1"/>
  <c r="T195"/>
  <c r="T194" s="1"/>
  <c r="T192" s="1"/>
  <c r="Q198"/>
  <c r="S20" i="55"/>
  <c r="T20"/>
  <c r="S23"/>
  <c r="T23"/>
  <c r="S28"/>
  <c r="T28"/>
  <c r="S34"/>
  <c r="T34"/>
  <c r="S37"/>
  <c r="T37"/>
  <c r="S39"/>
  <c r="T39"/>
  <c r="S42"/>
  <c r="T42"/>
  <c r="S47"/>
  <c r="T47"/>
  <c r="S53"/>
  <c r="T53"/>
  <c r="T51" s="1"/>
  <c r="S59"/>
  <c r="T59"/>
  <c r="S64"/>
  <c r="T64"/>
  <c r="S67"/>
  <c r="T67"/>
  <c r="S70"/>
  <c r="T70"/>
  <c r="S75"/>
  <c r="T75"/>
  <c r="S82"/>
  <c r="T82"/>
  <c r="S86"/>
  <c r="T86"/>
  <c r="S90"/>
  <c r="T90"/>
  <c r="S103"/>
  <c r="T103"/>
  <c r="S107"/>
  <c r="T107"/>
  <c r="S112"/>
  <c r="T112"/>
  <c r="S119"/>
  <c r="T119"/>
  <c r="S124"/>
  <c r="T124"/>
  <c r="S130"/>
  <c r="T130"/>
  <c r="S138"/>
  <c r="T138"/>
  <c r="T101"/>
  <c r="S150"/>
  <c r="T150"/>
  <c r="S153"/>
  <c r="S148" s="1"/>
  <c r="T153"/>
  <c r="T148"/>
  <c r="S159"/>
  <c r="T159"/>
  <c r="S169"/>
  <c r="T169"/>
  <c r="S171"/>
  <c r="T171"/>
  <c r="S180"/>
  <c r="T180"/>
  <c r="S186"/>
  <c r="T186"/>
  <c r="S188"/>
  <c r="S184" s="1"/>
  <c r="T188"/>
  <c r="T184"/>
  <c r="S194"/>
  <c r="S192" s="1"/>
  <c r="S198" s="1"/>
  <c r="T194"/>
  <c r="T192" s="1"/>
  <c r="T198" s="1"/>
  <c r="Q198"/>
  <c r="S20" i="56"/>
  <c r="T20"/>
  <c r="S23"/>
  <c r="T23"/>
  <c r="S28"/>
  <c r="S18" s="1"/>
  <c r="T28"/>
  <c r="S34"/>
  <c r="T34"/>
  <c r="S37"/>
  <c r="T37"/>
  <c r="T18" s="1"/>
  <c r="S39"/>
  <c r="T39"/>
  <c r="S42"/>
  <c r="T42"/>
  <c r="S47"/>
  <c r="T47"/>
  <c r="S53"/>
  <c r="T53"/>
  <c r="T51" s="1"/>
  <c r="S59"/>
  <c r="T59"/>
  <c r="S64"/>
  <c r="T64"/>
  <c r="S67"/>
  <c r="T67"/>
  <c r="S70"/>
  <c r="T70"/>
  <c r="S75"/>
  <c r="T75"/>
  <c r="S82"/>
  <c r="T82"/>
  <c r="S86"/>
  <c r="T86"/>
  <c r="S90"/>
  <c r="T90"/>
  <c r="S103"/>
  <c r="T103"/>
  <c r="S107"/>
  <c r="T107"/>
  <c r="S112"/>
  <c r="T112"/>
  <c r="S119"/>
  <c r="T119"/>
  <c r="S124"/>
  <c r="T124"/>
  <c r="S130"/>
  <c r="T130"/>
  <c r="S138"/>
  <c r="T138"/>
  <c r="S150"/>
  <c r="S148" s="1"/>
  <c r="T150"/>
  <c r="S153"/>
  <c r="T153"/>
  <c r="T148"/>
  <c r="S159"/>
  <c r="T159"/>
  <c r="T157" s="1"/>
  <c r="S169"/>
  <c r="T169"/>
  <c r="S171"/>
  <c r="T171"/>
  <c r="S180"/>
  <c r="T180"/>
  <c r="S186"/>
  <c r="S184" s="1"/>
  <c r="T186"/>
  <c r="T184" s="1"/>
  <c r="S188"/>
  <c r="T188"/>
  <c r="S194"/>
  <c r="S192"/>
  <c r="S198" s="1"/>
  <c r="T194"/>
  <c r="T192"/>
  <c r="T198" s="1"/>
  <c r="Q198"/>
  <c r="U24" i="60"/>
  <c r="S19" i="54"/>
  <c r="T19"/>
  <c r="S22"/>
  <c r="T22"/>
  <c r="S27"/>
  <c r="T27"/>
  <c r="S34"/>
  <c r="T34"/>
  <c r="S37"/>
  <c r="T37"/>
  <c r="S40"/>
  <c r="T40"/>
  <c r="S43"/>
  <c r="T43"/>
  <c r="S48"/>
  <c r="T48"/>
  <c r="S52"/>
  <c r="T52"/>
  <c r="S58"/>
  <c r="T58"/>
  <c r="S63"/>
  <c r="T63"/>
  <c r="S66"/>
  <c r="T66"/>
  <c r="S69"/>
  <c r="T69"/>
  <c r="S74"/>
  <c r="T74"/>
  <c r="S81"/>
  <c r="T81"/>
  <c r="S85"/>
  <c r="T85"/>
  <c r="S89"/>
  <c r="T89"/>
  <c r="S100"/>
  <c r="T100"/>
  <c r="S104"/>
  <c r="T104"/>
  <c r="S109"/>
  <c r="T109"/>
  <c r="S116"/>
  <c r="T116"/>
  <c r="S120"/>
  <c r="T120"/>
  <c r="S126"/>
  <c r="T126"/>
  <c r="S133"/>
  <c r="T133"/>
  <c r="S144"/>
  <c r="S147"/>
  <c r="S153"/>
  <c r="S163"/>
  <c r="S165"/>
  <c r="S174"/>
  <c r="S184"/>
  <c r="S188"/>
  <c r="S187" s="1"/>
  <c r="S19" i="61"/>
  <c r="T19"/>
  <c r="S22"/>
  <c r="T22"/>
  <c r="S27"/>
  <c r="T27"/>
  <c r="S34"/>
  <c r="T34"/>
  <c r="S37"/>
  <c r="T37"/>
  <c r="S40"/>
  <c r="T40"/>
  <c r="S43"/>
  <c r="T43"/>
  <c r="S48"/>
  <c r="T48"/>
  <c r="S52"/>
  <c r="T52"/>
  <c r="S58"/>
  <c r="T58"/>
  <c r="S63"/>
  <c r="T63"/>
  <c r="S66"/>
  <c r="T66"/>
  <c r="S69"/>
  <c r="T69"/>
  <c r="S74"/>
  <c r="T74"/>
  <c r="S85"/>
  <c r="T85"/>
  <c r="S89"/>
  <c r="T89"/>
  <c r="S100"/>
  <c r="T100"/>
  <c r="S104"/>
  <c r="T104"/>
  <c r="S109"/>
  <c r="T109"/>
  <c r="S116"/>
  <c r="T116"/>
  <c r="S120"/>
  <c r="T120"/>
  <c r="S126"/>
  <c r="T126"/>
  <c r="S133"/>
  <c r="T133"/>
  <c r="V133"/>
  <c r="S144"/>
  <c r="T144"/>
  <c r="S147"/>
  <c r="T147"/>
  <c r="S153"/>
  <c r="S165"/>
  <c r="S174"/>
  <c r="T174"/>
  <c r="S184"/>
  <c r="S180" s="1"/>
  <c r="T184"/>
  <c r="T180" s="1"/>
  <c r="S188"/>
  <c r="S187"/>
  <c r="T188"/>
  <c r="T187"/>
  <c r="T26" i="53"/>
  <c r="T27"/>
  <c r="T38"/>
  <c r="T37" s="1"/>
  <c r="S104"/>
  <c r="T106"/>
  <c r="V20" i="48"/>
  <c r="V21"/>
  <c r="V23"/>
  <c r="V24"/>
  <c r="V25"/>
  <c r="V26"/>
  <c r="V28"/>
  <c r="V29"/>
  <c r="V30"/>
  <c r="V31"/>
  <c r="V32"/>
  <c r="V33"/>
  <c r="S34"/>
  <c r="V35"/>
  <c r="V36"/>
  <c r="S37"/>
  <c r="V37"/>
  <c r="V38"/>
  <c r="V39"/>
  <c r="S40"/>
  <c r="V41"/>
  <c r="V42"/>
  <c r="S43"/>
  <c r="V45"/>
  <c r="V46"/>
  <c r="V47"/>
  <c r="S48"/>
  <c r="V50"/>
  <c r="S52"/>
  <c r="V52" s="1"/>
  <c r="V53"/>
  <c r="V54"/>
  <c r="V55"/>
  <c r="V56"/>
  <c r="V57"/>
  <c r="S58"/>
  <c r="V59"/>
  <c r="V60"/>
  <c r="V61"/>
  <c r="V62"/>
  <c r="S63"/>
  <c r="V63" s="1"/>
  <c r="V64"/>
  <c r="T66" i="53"/>
  <c r="V65" i="48"/>
  <c r="S66"/>
  <c r="V67"/>
  <c r="V68"/>
  <c r="S69"/>
  <c r="V69" s="1"/>
  <c r="V70"/>
  <c r="V71"/>
  <c r="V72"/>
  <c r="V73"/>
  <c r="S74"/>
  <c r="V75"/>
  <c r="V76"/>
  <c r="V77"/>
  <c r="V78"/>
  <c r="V79"/>
  <c r="V80"/>
  <c r="S81"/>
  <c r="V81" s="1"/>
  <c r="V82"/>
  <c r="V83"/>
  <c r="V84"/>
  <c r="S85"/>
  <c r="V86"/>
  <c r="V87"/>
  <c r="V88"/>
  <c r="S89"/>
  <c r="V89" s="1"/>
  <c r="V90"/>
  <c r="V91"/>
  <c r="V92"/>
  <c r="V93"/>
  <c r="V94"/>
  <c r="V95"/>
  <c r="V96"/>
  <c r="V97"/>
  <c r="V98"/>
  <c r="V102"/>
  <c r="V103"/>
  <c r="S104"/>
  <c r="V105"/>
  <c r="V106"/>
  <c r="V107"/>
  <c r="V108"/>
  <c r="S109"/>
  <c r="V110"/>
  <c r="V111"/>
  <c r="V112"/>
  <c r="V113"/>
  <c r="V114"/>
  <c r="V115"/>
  <c r="S116"/>
  <c r="V116" s="1"/>
  <c r="V117"/>
  <c r="V118"/>
  <c r="V119"/>
  <c r="S120"/>
  <c r="V121"/>
  <c r="V122"/>
  <c r="V123"/>
  <c r="V124"/>
  <c r="V125"/>
  <c r="S126"/>
  <c r="V126" s="1"/>
  <c r="V127"/>
  <c r="V128"/>
  <c r="V129"/>
  <c r="V130"/>
  <c r="V131"/>
  <c r="V132"/>
  <c r="S133"/>
  <c r="V134"/>
  <c r="V135"/>
  <c r="V136"/>
  <c r="V137"/>
  <c r="V138"/>
  <c r="V139"/>
  <c r="V140"/>
  <c r="V141"/>
  <c r="V142"/>
  <c r="S144"/>
  <c r="S143" s="1"/>
  <c r="V145"/>
  <c r="V146"/>
  <c r="V148"/>
  <c r="V149"/>
  <c r="V150"/>
  <c r="V151"/>
  <c r="S153"/>
  <c r="V154"/>
  <c r="V155"/>
  <c r="V156"/>
  <c r="V157"/>
  <c r="V158"/>
  <c r="V159"/>
  <c r="V160"/>
  <c r="V162"/>
  <c r="S163"/>
  <c r="V164"/>
  <c r="S165"/>
  <c r="V166"/>
  <c r="V167"/>
  <c r="V168"/>
  <c r="V169"/>
  <c r="V170"/>
  <c r="V171"/>
  <c r="V172"/>
  <c r="V173"/>
  <c r="S174"/>
  <c r="V175"/>
  <c r="V176"/>
  <c r="V177"/>
  <c r="V178"/>
  <c r="V179"/>
  <c r="V182"/>
  <c r="S184"/>
  <c r="V185"/>
  <c r="V186"/>
  <c r="S188"/>
  <c r="S187" s="1"/>
  <c r="V189"/>
  <c r="S19" i="47"/>
  <c r="S22"/>
  <c r="S27"/>
  <c r="S34"/>
  <c r="S37"/>
  <c r="S40"/>
  <c r="S43"/>
  <c r="S48"/>
  <c r="S53"/>
  <c r="S59"/>
  <c r="S64"/>
  <c r="S67"/>
  <c r="S70"/>
  <c r="S75"/>
  <c r="S82"/>
  <c r="S86"/>
  <c r="S90"/>
  <c r="S101"/>
  <c r="S105"/>
  <c r="S110"/>
  <c r="S117"/>
  <c r="S121"/>
  <c r="S100" s="1"/>
  <c r="S127"/>
  <c r="S134"/>
  <c r="S145"/>
  <c r="S148"/>
  <c r="S164"/>
  <c r="S166"/>
  <c r="S175"/>
  <c r="S185"/>
  <c r="S190"/>
  <c r="S189" s="1"/>
  <c r="R29" i="30"/>
  <c r="Q32"/>
  <c r="Q33"/>
  <c r="Q34" s="1"/>
  <c r="P35"/>
  <c r="P40"/>
  <c r="P38" s="1"/>
  <c r="S159" i="58"/>
  <c r="S138"/>
  <c r="S107"/>
  <c r="S70"/>
  <c r="S42"/>
  <c r="S28"/>
  <c r="T150"/>
  <c r="T86"/>
  <c r="T59"/>
  <c r="T34"/>
  <c r="T23"/>
  <c r="W67" i="4"/>
  <c r="X68"/>
  <c r="V161" i="48"/>
  <c r="S100"/>
  <c r="T49" i="53"/>
  <c r="T21"/>
  <c r="U104" i="60"/>
  <c r="T167" i="53"/>
  <c r="T160"/>
  <c r="T146"/>
  <c r="T144"/>
  <c r="T143"/>
  <c r="T142"/>
  <c r="T139"/>
  <c r="T129"/>
  <c r="T114"/>
  <c r="T110"/>
  <c r="T79"/>
  <c r="T76"/>
  <c r="T69"/>
  <c r="X108" i="4"/>
  <c r="T48" i="53"/>
  <c r="V183" i="4"/>
  <c r="W181"/>
  <c r="V171"/>
  <c r="W160"/>
  <c r="W154"/>
  <c r="V138"/>
  <c r="V130"/>
  <c r="V119"/>
  <c r="V107"/>
  <c r="W83"/>
  <c r="X83"/>
  <c r="V75"/>
  <c r="V67"/>
  <c r="V59"/>
  <c r="W40"/>
  <c r="X40" s="1"/>
  <c r="W35"/>
  <c r="W24"/>
  <c r="V20"/>
  <c r="Y68"/>
  <c r="X24"/>
  <c r="Y24" s="1"/>
  <c r="W34"/>
  <c r="V101" i="48"/>
  <c r="R32" i="30"/>
  <c r="R33"/>
  <c r="R34"/>
  <c r="U102" i="60"/>
  <c r="T104" i="53"/>
  <c r="X160" i="4"/>
  <c r="Y160"/>
  <c r="V49" i="48"/>
  <c r="T143" i="54"/>
  <c r="T189" i="51"/>
  <c r="T188" s="1"/>
  <c r="T187"/>
  <c r="T186" s="1"/>
  <c r="T182"/>
  <c r="T181"/>
  <c r="V178" i="36"/>
  <c r="V174"/>
  <c r="T179" i="51"/>
  <c r="V173" i="36"/>
  <c r="T178" i="51"/>
  <c r="V172" i="36"/>
  <c r="T177" i="51"/>
  <c r="V171" i="36"/>
  <c r="T176" i="51"/>
  <c r="V170" i="36"/>
  <c r="T175" i="51"/>
  <c r="V169" i="36"/>
  <c r="T174" i="51"/>
  <c r="V168" i="36"/>
  <c r="T173" i="51"/>
  <c r="V167" i="36"/>
  <c r="T172" i="51"/>
  <c r="T171" s="1"/>
  <c r="V166" i="36"/>
  <c r="T170" i="51"/>
  <c r="T169" s="1"/>
  <c r="V164" i="36"/>
  <c r="V163"/>
  <c r="T168" i="51"/>
  <c r="V162" i="36"/>
  <c r="T167" i="51"/>
  <c r="V161" i="36"/>
  <c r="T166" i="51"/>
  <c r="V160" i="36"/>
  <c r="T165" i="51"/>
  <c r="V159" i="36"/>
  <c r="T164" i="51"/>
  <c r="V158" i="36"/>
  <c r="T163" i="51"/>
  <c r="V157" i="36"/>
  <c r="V156"/>
  <c r="T161" i="51"/>
  <c r="T160"/>
  <c r="V150" i="36"/>
  <c r="T155" i="51"/>
  <c r="V149" i="36"/>
  <c r="T154" i="51"/>
  <c r="T153" s="1"/>
  <c r="V148" i="36"/>
  <c r="T152" i="51"/>
  <c r="V146" i="36"/>
  <c r="T151" i="51"/>
  <c r="T150" s="1"/>
  <c r="V145" i="36"/>
  <c r="T146" i="51"/>
  <c r="V142" i="36"/>
  <c r="V141"/>
  <c r="T145" i="51"/>
  <c r="V140" i="36"/>
  <c r="T144" i="51"/>
  <c r="V139" i="36"/>
  <c r="T143" i="51"/>
  <c r="V138" i="36"/>
  <c r="T142" i="51"/>
  <c r="V137" i="36"/>
  <c r="T141" i="51"/>
  <c r="V136" i="36"/>
  <c r="T140" i="51"/>
  <c r="V135" i="36"/>
  <c r="T139" i="51"/>
  <c r="V134" i="36"/>
  <c r="T136" i="51"/>
  <c r="V132" i="36"/>
  <c r="T135" i="51"/>
  <c r="V131" i="36"/>
  <c r="T134" i="51"/>
  <c r="V130" i="36"/>
  <c r="T133" i="51"/>
  <c r="V129" i="36"/>
  <c r="T132" i="51"/>
  <c r="V128" i="36"/>
  <c r="T131" i="51"/>
  <c r="T130" s="1"/>
  <c r="V127" i="36"/>
  <c r="T129" i="51"/>
  <c r="V125" i="36"/>
  <c r="T128" i="51"/>
  <c r="V124" i="36"/>
  <c r="T127" i="51"/>
  <c r="V123" i="36"/>
  <c r="T126" i="51"/>
  <c r="V122" i="36"/>
  <c r="T125" i="51"/>
  <c r="V121" i="36"/>
  <c r="T122" i="51"/>
  <c r="V119" i="36"/>
  <c r="T121" i="51"/>
  <c r="V118" i="36"/>
  <c r="T120" i="51"/>
  <c r="T119" s="1"/>
  <c r="V117" i="36"/>
  <c r="T118" i="51"/>
  <c r="V115" i="36"/>
  <c r="T117" i="51"/>
  <c r="V114" i="36"/>
  <c r="T116" i="51"/>
  <c r="V113" i="36"/>
  <c r="T115" i="51"/>
  <c r="V112" i="36"/>
  <c r="T114" i="51"/>
  <c r="V111" i="36"/>
  <c r="T113" i="51"/>
  <c r="T112" s="1"/>
  <c r="V110" i="36"/>
  <c r="T111" i="51"/>
  <c r="V108" i="36"/>
  <c r="T110" i="51"/>
  <c r="V107" i="36"/>
  <c r="T109" i="51"/>
  <c r="V106" i="36"/>
  <c r="T108" i="51"/>
  <c r="T106" i="60"/>
  <c r="V105" i="36"/>
  <c r="T106" i="51"/>
  <c r="V103" i="36"/>
  <c r="T105" i="51"/>
  <c r="V102" i="36"/>
  <c r="T104" i="51"/>
  <c r="T103" s="1"/>
  <c r="V101" i="36"/>
  <c r="T99" i="51"/>
  <c r="V98" i="36"/>
  <c r="T98" i="51"/>
  <c r="V97" i="36"/>
  <c r="T97" i="51"/>
  <c r="V96" i="36"/>
  <c r="T96" i="51"/>
  <c r="V95" i="36"/>
  <c r="T95" i="51"/>
  <c r="V94" i="36"/>
  <c r="T94" i="51"/>
  <c r="V93" i="36"/>
  <c r="T93" i="51"/>
  <c r="V92" i="36"/>
  <c r="T92" i="51"/>
  <c r="V91" i="36"/>
  <c r="T91" i="51"/>
  <c r="V90" i="36"/>
  <c r="T89" i="51"/>
  <c r="V88" i="36"/>
  <c r="T88" i="51"/>
  <c r="V87" i="36"/>
  <c r="T87" i="51"/>
  <c r="T86" s="1"/>
  <c r="V86" i="36"/>
  <c r="T85" i="51"/>
  <c r="V84" i="36"/>
  <c r="T84" i="51"/>
  <c r="V83" i="36"/>
  <c r="T83" i="51"/>
  <c r="T82" s="1"/>
  <c r="V82" i="36"/>
  <c r="T81" i="51"/>
  <c r="V80" i="36"/>
  <c r="T80" i="51"/>
  <c r="V79" i="36"/>
  <c r="T79" i="51"/>
  <c r="V78" i="36"/>
  <c r="T78" i="51"/>
  <c r="V77" i="36"/>
  <c r="T77" i="51"/>
  <c r="V76" i="36"/>
  <c r="T76" i="51"/>
  <c r="T75" s="1"/>
  <c r="V75" i="36"/>
  <c r="T74" i="51"/>
  <c r="V73" i="36"/>
  <c r="T73" i="51"/>
  <c r="V72" i="36"/>
  <c r="T72" i="51"/>
  <c r="V71" i="36"/>
  <c r="T71" i="51"/>
  <c r="T70" s="1"/>
  <c r="V70" i="36"/>
  <c r="V69"/>
  <c r="T69" i="51"/>
  <c r="V68" i="36"/>
  <c r="T68" i="51"/>
  <c r="T67" s="1"/>
  <c r="V67" i="36"/>
  <c r="T66" i="51"/>
  <c r="V65" i="36"/>
  <c r="T65" i="51"/>
  <c r="T64" s="1"/>
  <c r="V64" i="36"/>
  <c r="T63" i="51"/>
  <c r="V62" i="36"/>
  <c r="T62" i="51"/>
  <c r="V61" i="36"/>
  <c r="T61" i="51"/>
  <c r="V60" i="36"/>
  <c r="V59"/>
  <c r="T58" i="51"/>
  <c r="V57" i="36"/>
  <c r="T57" i="51"/>
  <c r="V56" i="36"/>
  <c r="T56" i="51"/>
  <c r="V55" i="36"/>
  <c r="T55" i="51"/>
  <c r="V54" i="36"/>
  <c r="T54" i="51"/>
  <c r="T53" s="1"/>
  <c r="V53" i="36"/>
  <c r="T49" i="51"/>
  <c r="V50" i="36"/>
  <c r="T48" i="51"/>
  <c r="T47" s="1"/>
  <c r="V49" i="36"/>
  <c r="T46" i="51"/>
  <c r="V47" i="36"/>
  <c r="T45" i="51"/>
  <c r="V46" i="36"/>
  <c r="T44" i="51"/>
  <c r="V45" i="36"/>
  <c r="T43" i="51"/>
  <c r="T42" s="1"/>
  <c r="T41"/>
  <c r="V42" i="36"/>
  <c r="T40" i="51"/>
  <c r="T39" s="1"/>
  <c r="V41" i="36"/>
  <c r="V39"/>
  <c r="T38" i="51"/>
  <c r="T37" s="1"/>
  <c r="V38" i="36"/>
  <c r="T36" i="51"/>
  <c r="V36" i="36"/>
  <c r="T35" i="51"/>
  <c r="T34" s="1"/>
  <c r="V35" i="36"/>
  <c r="V33"/>
  <c r="T33" i="51"/>
  <c r="V32" i="36"/>
  <c r="T32" i="51"/>
  <c r="V31" i="36"/>
  <c r="T31" i="51"/>
  <c r="V30" i="36"/>
  <c r="T30" i="51"/>
  <c r="V29" i="36"/>
  <c r="T29" i="51"/>
  <c r="T27"/>
  <c r="T26"/>
  <c r="T25"/>
  <c r="T24"/>
  <c r="T22"/>
  <c r="T21"/>
  <c r="T180" i="54"/>
  <c r="T181" i="47"/>
  <c r="T99" i="74"/>
  <c r="X35" i="4"/>
  <c r="X34" s="1"/>
  <c r="Y35"/>
  <c r="Y34" s="1"/>
  <c r="S101" i="56"/>
  <c r="S157" i="55"/>
  <c r="X154" i="4"/>
  <c r="T18" i="54"/>
  <c r="S112" i="58"/>
  <c r="S18" i="59"/>
  <c r="S101" i="50"/>
  <c r="W162" i="4"/>
  <c r="V159"/>
  <c r="W128"/>
  <c r="X128"/>
  <c r="V112"/>
  <c r="W114"/>
  <c r="Y108"/>
  <c r="X151"/>
  <c r="V189"/>
  <c r="V187"/>
  <c r="S99" i="61"/>
  <c r="S157" i="56"/>
  <c r="T101"/>
  <c r="S51"/>
  <c r="S101" i="55"/>
  <c r="S51"/>
  <c r="T18"/>
  <c r="T184" i="57"/>
  <c r="S18"/>
  <c r="S157" i="59"/>
  <c r="T148"/>
  <c r="T51"/>
  <c r="T18" i="50"/>
  <c r="T179" i="4"/>
  <c r="V175"/>
  <c r="W177"/>
  <c r="W168"/>
  <c r="X168" s="1"/>
  <c r="Y168" s="1"/>
  <c r="W166"/>
  <c r="X166" s="1"/>
  <c r="Y166" s="1"/>
  <c r="W127"/>
  <c r="X127"/>
  <c r="Y127"/>
  <c r="V124"/>
  <c r="W125"/>
  <c r="W118"/>
  <c r="X118" s="1"/>
  <c r="Y118" s="1"/>
  <c r="W106"/>
  <c r="X106" s="1"/>
  <c r="Y106" s="1"/>
  <c r="Y103" s="1"/>
  <c r="X89"/>
  <c r="W81"/>
  <c r="X81" s="1"/>
  <c r="Y81" s="1"/>
  <c r="W79"/>
  <c r="X79" s="1"/>
  <c r="Y79" s="1"/>
  <c r="T157" i="55"/>
  <c r="S18"/>
  <c r="S157" i="57"/>
  <c r="S51"/>
  <c r="S101" i="59"/>
  <c r="S51"/>
  <c r="T18"/>
  <c r="T101" i="50"/>
  <c r="W165" i="4"/>
  <c r="X165"/>
  <c r="W163"/>
  <c r="X163"/>
  <c r="W117"/>
  <c r="X117"/>
  <c r="W115"/>
  <c r="X115"/>
  <c r="V103"/>
  <c r="W105"/>
  <c r="X94"/>
  <c r="Y94"/>
  <c r="W57"/>
  <c r="X57"/>
  <c r="W55"/>
  <c r="X55"/>
  <c r="W31"/>
  <c r="X31"/>
  <c r="Y31" s="1"/>
  <c r="V153"/>
  <c r="T148"/>
  <c r="S101"/>
  <c r="V90"/>
  <c r="W78"/>
  <c r="X66"/>
  <c r="Y66" s="1"/>
  <c r="W54"/>
  <c r="V53"/>
  <c r="S51"/>
  <c r="X96"/>
  <c r="Y96" s="1"/>
  <c r="X93"/>
  <c r="V82"/>
  <c r="W58"/>
  <c r="X58" s="1"/>
  <c r="Y58" s="1"/>
  <c r="W27"/>
  <c r="V23"/>
  <c r="T103" i="63"/>
  <c r="S103"/>
  <c r="W72" i="4"/>
  <c r="U51"/>
  <c r="U18"/>
  <c r="S53" i="63"/>
  <c r="T18"/>
  <c r="S18" i="62"/>
  <c r="T18" i="65"/>
  <c r="V28" i="4"/>
  <c r="T192" i="63"/>
  <c r="S53" i="62"/>
  <c r="T153" i="65"/>
  <c r="T152" s="1"/>
  <c r="T166" i="47"/>
  <c r="X54" i="4"/>
  <c r="W53"/>
  <c r="X162"/>
  <c r="X72"/>
  <c r="Y93"/>
  <c r="X78"/>
  <c r="Y57"/>
  <c r="V101"/>
  <c r="Y117"/>
  <c r="Y163"/>
  <c r="X125"/>
  <c r="X177"/>
  <c r="W175"/>
  <c r="V157"/>
  <c r="X105"/>
  <c r="W103"/>
  <c r="X114"/>
  <c r="W112"/>
  <c r="X27"/>
  <c r="Y27" s="1"/>
  <c r="W23"/>
  <c r="Y55"/>
  <c r="Y105"/>
  <c r="Y115"/>
  <c r="Y89"/>
  <c r="Y151"/>
  <c r="Y128"/>
  <c r="Y154"/>
  <c r="Y162"/>
  <c r="Y125"/>
  <c r="Y54"/>
  <c r="Y114"/>
  <c r="Y177"/>
  <c r="Y78"/>
  <c r="Y72"/>
  <c r="V66" i="36"/>
  <c r="V133"/>
  <c r="V37"/>
  <c r="S107" i="51"/>
  <c r="T107"/>
  <c r="S144" i="47"/>
  <c r="S181"/>
  <c r="T144"/>
  <c r="T60" i="51"/>
  <c r="T59" s="1"/>
  <c r="T162"/>
  <c r="T134" i="47"/>
  <c r="T154"/>
  <c r="T75"/>
  <c r="V22" i="48"/>
  <c r="V174"/>
  <c r="T143" i="49"/>
  <c r="T99"/>
  <c r="S99" i="74"/>
  <c r="S152"/>
  <c r="T143"/>
  <c r="S143"/>
  <c r="S99" i="75"/>
  <c r="S51"/>
  <c r="S152"/>
  <c r="S18"/>
  <c r="S143"/>
  <c r="T143" i="61"/>
  <c r="S51"/>
  <c r="S18"/>
  <c r="T152"/>
  <c r="S152"/>
  <c r="T99"/>
  <c r="S143"/>
  <c r="S99" i="70"/>
  <c r="S143" i="68"/>
  <c r="T143"/>
  <c r="T51"/>
  <c r="S51"/>
  <c r="S18"/>
  <c r="T18"/>
  <c r="T99"/>
  <c r="S99"/>
  <c r="T18" i="69"/>
  <c r="S143"/>
  <c r="S18"/>
  <c r="T51"/>
  <c r="S99"/>
  <c r="T143"/>
  <c r="S51"/>
  <c r="T99"/>
  <c r="S152" i="65"/>
  <c r="S51"/>
  <c r="S99"/>
  <c r="S18"/>
  <c r="T143"/>
  <c r="S143"/>
  <c r="T99"/>
  <c r="T51"/>
  <c r="T18" i="71"/>
  <c r="S99"/>
  <c r="T99"/>
  <c r="S143"/>
  <c r="S51"/>
  <c r="T51"/>
  <c r="S18"/>
  <c r="T143"/>
  <c r="S152"/>
  <c r="S190" s="1"/>
  <c r="S143" i="73"/>
  <c r="S18"/>
  <c r="T51"/>
  <c r="S99"/>
  <c r="S152"/>
  <c r="S51"/>
  <c r="T143"/>
  <c r="T18"/>
  <c r="T99"/>
  <c r="T152"/>
  <c r="S152" i="72"/>
  <c r="T99"/>
  <c r="S143"/>
  <c r="T152"/>
  <c r="T190" s="1"/>
  <c r="S180" i="54"/>
  <c r="S51"/>
  <c r="S18"/>
  <c r="T152"/>
  <c r="S99" i="72"/>
  <c r="T143"/>
  <c r="T18"/>
  <c r="S18"/>
  <c r="T51"/>
  <c r="S51"/>
  <c r="S152" i="54"/>
  <c r="T51"/>
  <c r="T99"/>
  <c r="S99"/>
  <c r="V19" i="36"/>
  <c r="V184" i="48"/>
  <c r="V89" i="36"/>
  <c r="W189" i="4"/>
  <c r="W187"/>
  <c r="X190"/>
  <c r="X189"/>
  <c r="X187" s="1"/>
  <c r="Y190"/>
  <c r="Y189" s="1"/>
  <c r="Y187" s="1"/>
  <c r="X184"/>
  <c r="X183"/>
  <c r="W183"/>
  <c r="Y184"/>
  <c r="Y183"/>
  <c r="X152"/>
  <c r="X150" s="1"/>
  <c r="Y152"/>
  <c r="Y150" s="1"/>
  <c r="X146"/>
  <c r="Y146"/>
  <c r="W130"/>
  <c r="X135"/>
  <c r="X130" s="1"/>
  <c r="X109"/>
  <c r="X107" s="1"/>
  <c r="X104"/>
  <c r="X103" s="1"/>
  <c r="X85"/>
  <c r="Y85"/>
  <c r="X63"/>
  <c r="Y63" s="1"/>
  <c r="X44"/>
  <c r="Y44" s="1"/>
  <c r="X41"/>
  <c r="W39"/>
  <c r="Y83"/>
  <c r="X176"/>
  <c r="X175" s="1"/>
  <c r="Y176"/>
  <c r="Y175" s="1"/>
  <c r="X139"/>
  <c r="Y139"/>
  <c r="X120"/>
  <c r="X91"/>
  <c r="X76"/>
  <c r="Y76"/>
  <c r="X23"/>
  <c r="Y165"/>
  <c r="W179"/>
  <c r="W150"/>
  <c r="W107"/>
  <c r="V42"/>
  <c r="Y91"/>
  <c r="Y41"/>
  <c r="Y104"/>
  <c r="Y109"/>
  <c r="J17" i="40"/>
  <c r="J26" s="1"/>
  <c r="S171" i="58" l="1"/>
  <c r="S150"/>
  <c r="S130"/>
  <c r="S124"/>
  <c r="T103"/>
  <c r="T90"/>
  <c r="T70"/>
  <c r="T42"/>
  <c r="T28"/>
  <c r="T20"/>
  <c r="S34" i="53"/>
  <c r="H41" i="40"/>
  <c r="S43" i="53"/>
  <c r="T152" i="36"/>
  <c r="U22" i="60"/>
  <c r="T112" i="58"/>
  <c r="S90"/>
  <c r="S53"/>
  <c r="S39"/>
  <c r="S20"/>
  <c r="T130" i="53"/>
  <c r="T59"/>
  <c r="T28"/>
  <c r="S20"/>
  <c r="S42" i="51"/>
  <c r="V147" i="36"/>
  <c r="V44"/>
  <c r="S150" i="51"/>
  <c r="S148" s="1"/>
  <c r="S67"/>
  <c r="S47"/>
  <c r="S143" i="36"/>
  <c r="V120"/>
  <c r="V109"/>
  <c r="V74"/>
  <c r="V48"/>
  <c r="V34"/>
  <c r="S159" i="51"/>
  <c r="V40" i="36"/>
  <c r="V58"/>
  <c r="V85"/>
  <c r="V143"/>
  <c r="V104"/>
  <c r="T180" i="51"/>
  <c r="T157" s="1"/>
  <c r="S112"/>
  <c r="S64"/>
  <c r="S34"/>
  <c r="S20"/>
  <c r="U105" i="60"/>
  <c r="V165" i="48"/>
  <c r="V48"/>
  <c r="V100"/>
  <c r="S90" i="53"/>
  <c r="S70"/>
  <c r="S64"/>
  <c r="V27" i="48"/>
  <c r="S152"/>
  <c r="T47" i="53"/>
  <c r="T67"/>
  <c r="V144" i="48"/>
  <c r="V153"/>
  <c r="V120"/>
  <c r="V85"/>
  <c r="V66"/>
  <c r="S180" i="53"/>
  <c r="S171"/>
  <c r="S124"/>
  <c r="T82"/>
  <c r="S67"/>
  <c r="T53"/>
  <c r="S47"/>
  <c r="T143" i="48"/>
  <c r="T37" i="60"/>
  <c r="T145"/>
  <c r="S70"/>
  <c r="S86"/>
  <c r="S101"/>
  <c r="S28" i="53"/>
  <c r="V58" i="48"/>
  <c r="T43"/>
  <c r="V43" s="1"/>
  <c r="S51"/>
  <c r="S180"/>
  <c r="V180" s="1"/>
  <c r="V163"/>
  <c r="V133"/>
  <c r="V74"/>
  <c r="V147"/>
  <c r="S44" i="60"/>
  <c r="S43" s="1"/>
  <c r="S99" i="48"/>
  <c r="S18"/>
  <c r="T180" i="53"/>
  <c r="T150"/>
  <c r="T124"/>
  <c r="S82"/>
  <c r="S75"/>
  <c r="S59"/>
  <c r="S53"/>
  <c r="S42"/>
  <c r="V40" i="48"/>
  <c r="V104"/>
  <c r="S145" i="60"/>
  <c r="V188" i="48"/>
  <c r="T103" i="53"/>
  <c r="V109" i="48"/>
  <c r="S18" i="74"/>
  <c r="T82" i="58"/>
  <c r="T75"/>
  <c r="T64"/>
  <c r="T53"/>
  <c r="T47"/>
  <c r="T90" i="53"/>
  <c r="T39"/>
  <c r="S138" i="51"/>
  <c r="S124"/>
  <c r="S119"/>
  <c r="S82"/>
  <c r="S70"/>
  <c r="T180" i="58"/>
  <c r="T171"/>
  <c r="T138"/>
  <c r="T130"/>
  <c r="S103"/>
  <c r="T70" i="60"/>
  <c r="T101"/>
  <c r="S59" i="51"/>
  <c r="S130"/>
  <c r="S90"/>
  <c r="S86"/>
  <c r="S75"/>
  <c r="S39"/>
  <c r="S23"/>
  <c r="T117" i="60"/>
  <c r="T48"/>
  <c r="S166"/>
  <c r="S171" i="51"/>
  <c r="O44" i="30"/>
  <c r="T18" i="48"/>
  <c r="T99"/>
  <c r="T112" i="53"/>
  <c r="T18" i="47"/>
  <c r="T28" i="51"/>
  <c r="S28"/>
  <c r="S18" i="47"/>
  <c r="S52"/>
  <c r="S53" i="51"/>
  <c r="T124"/>
  <c r="T121" i="60"/>
  <c r="S153" i="47"/>
  <c r="T153"/>
  <c r="S175" i="60"/>
  <c r="V27" i="36"/>
  <c r="S48" i="60"/>
  <c r="S51" i="36"/>
  <c r="S53" i="60"/>
  <c r="T51" i="36"/>
  <c r="V51" s="1"/>
  <c r="S99"/>
  <c r="T99"/>
  <c r="S121" i="60"/>
  <c r="S152" i="36"/>
  <c r="T181"/>
  <c r="T180" s="1"/>
  <c r="T138" i="51"/>
  <c r="T148" i="60"/>
  <c r="T175"/>
  <c r="S64"/>
  <c r="Y174" i="4"/>
  <c r="X174"/>
  <c r="Y172"/>
  <c r="W159"/>
  <c r="X164"/>
  <c r="Y164"/>
  <c r="Y140"/>
  <c r="X122"/>
  <c r="Y122" s="1"/>
  <c r="W119"/>
  <c r="Y113"/>
  <c r="Y112" s="1"/>
  <c r="X112"/>
  <c r="Y77"/>
  <c r="X67"/>
  <c r="Y69"/>
  <c r="Y67" s="1"/>
  <c r="Y62"/>
  <c r="X62"/>
  <c r="X60"/>
  <c r="W59"/>
  <c r="Y60"/>
  <c r="Y56"/>
  <c r="Y53" s="1"/>
  <c r="X53"/>
  <c r="X38"/>
  <c r="X37" s="1"/>
  <c r="W37"/>
  <c r="Y38"/>
  <c r="Y37" s="1"/>
  <c r="Y33"/>
  <c r="X33"/>
  <c r="Y29"/>
  <c r="X29"/>
  <c r="W28"/>
  <c r="X21"/>
  <c r="W20"/>
  <c r="Y21"/>
  <c r="X119"/>
  <c r="Y23"/>
  <c r="T198" i="57"/>
  <c r="V18" i="4"/>
  <c r="X39"/>
  <c r="Y40"/>
  <c r="Y39" s="1"/>
  <c r="X181"/>
  <c r="X179" s="1"/>
  <c r="Y182"/>
  <c r="Y181" s="1"/>
  <c r="Y179" s="1"/>
  <c r="X173"/>
  <c r="X171" s="1"/>
  <c r="W171"/>
  <c r="Y173"/>
  <c r="Y161"/>
  <c r="Y159" s="1"/>
  <c r="X159"/>
  <c r="X155"/>
  <c r="X153" s="1"/>
  <c r="Y155"/>
  <c r="Y153" s="1"/>
  <c r="Y148" s="1"/>
  <c r="W153"/>
  <c r="W148" s="1"/>
  <c r="Y142"/>
  <c r="X142"/>
  <c r="X138" s="1"/>
  <c r="X101" s="1"/>
  <c r="W138"/>
  <c r="X126"/>
  <c r="X124" s="1"/>
  <c r="W124"/>
  <c r="X99"/>
  <c r="Y99" s="1"/>
  <c r="Y90" s="1"/>
  <c r="W90"/>
  <c r="X87"/>
  <c r="X86" s="1"/>
  <c r="W86"/>
  <c r="X84"/>
  <c r="X82" s="1"/>
  <c r="W82"/>
  <c r="Y84"/>
  <c r="X80"/>
  <c r="X75" s="1"/>
  <c r="Y80"/>
  <c r="W75"/>
  <c r="W70"/>
  <c r="X74"/>
  <c r="Y74" s="1"/>
  <c r="Y71"/>
  <c r="X70"/>
  <c r="X64"/>
  <c r="Y65"/>
  <c r="Y64" s="1"/>
  <c r="X61"/>
  <c r="Y61" s="1"/>
  <c r="X46"/>
  <c r="Y46"/>
  <c r="W42"/>
  <c r="X32"/>
  <c r="Y32" s="1"/>
  <c r="X30"/>
  <c r="Y30" s="1"/>
  <c r="Y22"/>
  <c r="X22"/>
  <c r="X90"/>
  <c r="Y82"/>
  <c r="X148"/>
  <c r="T193"/>
  <c r="Y107"/>
  <c r="T190" i="75"/>
  <c r="Y135" i="4"/>
  <c r="Y130" s="1"/>
  <c r="T51" i="61"/>
  <c r="T18"/>
  <c r="V70" i="4"/>
  <c r="V51" s="1"/>
  <c r="V193" s="1"/>
  <c r="T180" i="74"/>
  <c r="T180" i="49"/>
  <c r="T152" i="69"/>
  <c r="Y120" i="4"/>
  <c r="W64"/>
  <c r="V63" i="36"/>
  <c r="V34" i="48"/>
  <c r="T51"/>
  <c r="V51" s="1"/>
  <c r="V143"/>
  <c r="S190" i="65"/>
  <c r="S180" i="74"/>
  <c r="S180" i="49"/>
  <c r="T82" i="60"/>
  <c r="T184" i="51"/>
  <c r="T138" i="53"/>
  <c r="S117" i="60"/>
  <c r="S159" i="53"/>
  <c r="S157" s="1"/>
  <c r="T86" i="60"/>
  <c r="T90"/>
  <c r="S22"/>
  <c r="S37"/>
  <c r="S59"/>
  <c r="S67"/>
  <c r="S105"/>
  <c r="S110"/>
  <c r="S127"/>
  <c r="S150" i="53"/>
  <c r="T153"/>
  <c r="T148" s="1"/>
  <c r="T159"/>
  <c r="T152" i="48"/>
  <c r="V152" s="1"/>
  <c r="S190"/>
  <c r="V187"/>
  <c r="S152" i="49"/>
  <c r="S148" i="60"/>
  <c r="S103" i="53"/>
  <c r="S90" i="60"/>
  <c r="S82"/>
  <c r="S75"/>
  <c r="S40"/>
  <c r="T18" i="49"/>
  <c r="S34" i="60"/>
  <c r="S27"/>
  <c r="T20" i="53"/>
  <c r="T27" i="60"/>
  <c r="S190" i="49"/>
  <c r="T44" i="60"/>
  <c r="T18" i="74"/>
  <c r="S51"/>
  <c r="S190" s="1"/>
  <c r="T127" i="60"/>
  <c r="S134"/>
  <c r="T181"/>
  <c r="T22"/>
  <c r="T40"/>
  <c r="T59"/>
  <c r="T64"/>
  <c r="T67"/>
  <c r="T134"/>
  <c r="S190" i="61"/>
  <c r="T190"/>
  <c r="U23" i="60"/>
  <c r="T105"/>
  <c r="T190" i="70"/>
  <c r="S190"/>
  <c r="T152" i="68"/>
  <c r="S152"/>
  <c r="S190" s="1"/>
  <c r="T190"/>
  <c r="T190" i="69"/>
  <c r="S152"/>
  <c r="S190"/>
  <c r="S143" i="54"/>
  <c r="S190" s="1"/>
  <c r="T190"/>
  <c r="D29" i="41" s="1"/>
  <c r="T154" i="60"/>
  <c r="T152" i="71"/>
  <c r="T190" s="1"/>
  <c r="T166" i="60"/>
  <c r="S154"/>
  <c r="T190" i="65"/>
  <c r="T34" i="60"/>
  <c r="T100" i="47"/>
  <c r="T51" i="49"/>
  <c r="T52" i="47"/>
  <c r="R35" i="30"/>
  <c r="S153" i="58"/>
  <c r="S148" s="1"/>
  <c r="S184" i="53"/>
  <c r="T184" i="58"/>
  <c r="S184"/>
  <c r="T75" i="53"/>
  <c r="T23"/>
  <c r="T124" i="58"/>
  <c r="T107"/>
  <c r="S64"/>
  <c r="S59"/>
  <c r="S47"/>
  <c r="S34"/>
  <c r="S23"/>
  <c r="T171" i="53"/>
  <c r="S130"/>
  <c r="T86"/>
  <c r="T70"/>
  <c r="T64"/>
  <c r="T42"/>
  <c r="S23"/>
  <c r="U101" i="60"/>
  <c r="U100" s="1"/>
  <c r="V100" s="1"/>
  <c r="S157" i="58"/>
  <c r="T159"/>
  <c r="T157" s="1"/>
  <c r="T153"/>
  <c r="T148" s="1"/>
  <c r="S119"/>
  <c r="S101" s="1"/>
  <c r="S82"/>
  <c r="S75"/>
  <c r="T67"/>
  <c r="T51" s="1"/>
  <c r="T39"/>
  <c r="T18" s="1"/>
  <c r="S153" i="53"/>
  <c r="S138"/>
  <c r="S119"/>
  <c r="S112"/>
  <c r="T107"/>
  <c r="S107"/>
  <c r="S39"/>
  <c r="T101" i="58"/>
  <c r="T184" i="53"/>
  <c r="T23" i="51"/>
  <c r="T190" i="74"/>
  <c r="T90" i="51"/>
  <c r="T75" i="60"/>
  <c r="T51" i="51"/>
  <c r="T148"/>
  <c r="S180"/>
  <c r="T56" i="60"/>
  <c r="T53" s="1"/>
  <c r="T111"/>
  <c r="T110" s="1"/>
  <c r="S19"/>
  <c r="S184" i="51"/>
  <c r="T19" i="60"/>
  <c r="T20" i="51"/>
  <c r="V18" i="36"/>
  <c r="T101" i="51" l="1"/>
  <c r="T190" i="49"/>
  <c r="D26" i="41" s="1"/>
  <c r="S51" i="58"/>
  <c r="S157" i="51"/>
  <c r="S190" i="36"/>
  <c r="V99"/>
  <c r="T18" i="51"/>
  <c r="T198" s="1"/>
  <c r="S153" i="60"/>
  <c r="S51" i="51"/>
  <c r="S101"/>
  <c r="S18"/>
  <c r="S51" i="53"/>
  <c r="T101"/>
  <c r="T153" i="60"/>
  <c r="S181"/>
  <c r="V99" i="48"/>
  <c r="V18"/>
  <c r="S144" i="60"/>
  <c r="T144"/>
  <c r="S18" i="53"/>
  <c r="T190" i="48"/>
  <c r="D23" i="41" s="1"/>
  <c r="S18" i="58"/>
  <c r="T157" i="53"/>
  <c r="T18"/>
  <c r="S192" i="47"/>
  <c r="U191" i="60" s="1"/>
  <c r="S100"/>
  <c r="D19" i="41"/>
  <c r="S52" i="60"/>
  <c r="S148" i="53"/>
  <c r="Y119" i="4"/>
  <c r="Y101" s="1"/>
  <c r="X157"/>
  <c r="W18"/>
  <c r="Y28"/>
  <c r="Y59"/>
  <c r="X59"/>
  <c r="X51" s="1"/>
  <c r="Y75"/>
  <c r="W157"/>
  <c r="X20"/>
  <c r="X43"/>
  <c r="Y70"/>
  <c r="Y87"/>
  <c r="Y86" s="1"/>
  <c r="Y126"/>
  <c r="Y124" s="1"/>
  <c r="Y20"/>
  <c r="X28"/>
  <c r="Y51"/>
  <c r="W51"/>
  <c r="W101"/>
  <c r="Y138"/>
  <c r="Y171"/>
  <c r="Y157" s="1"/>
  <c r="T51" i="53"/>
  <c r="S101"/>
  <c r="T43" i="60"/>
  <c r="U44"/>
  <c r="S18"/>
  <c r="T52"/>
  <c r="T18"/>
  <c r="T100"/>
  <c r="T192" i="47"/>
  <c r="D21" i="41" s="1"/>
  <c r="V190" i="48"/>
  <c r="T198" i="58"/>
  <c r="S198"/>
  <c r="T198" i="53" l="1"/>
  <c r="S198" i="51"/>
  <c r="S191" i="60"/>
  <c r="U192" s="1"/>
  <c r="S198" i="53"/>
  <c r="Y43" i="4"/>
  <c r="Y42" s="1"/>
  <c r="X42"/>
  <c r="X18" s="1"/>
  <c r="X193" s="1"/>
  <c r="W193"/>
  <c r="Y18"/>
  <c r="Y193" s="1"/>
  <c r="T191" i="60"/>
  <c r="R44" i="30" s="1"/>
  <c r="R25"/>
  <c r="D31" i="41"/>
  <c r="V191" i="60"/>
  <c r="D32" i="41" l="1"/>
  <c r="D34" s="1"/>
  <c r="Q44" i="30"/>
  <c r="V192" i="60"/>
  <c r="P22" i="30"/>
  <c r="U20" i="60" s="1"/>
  <c r="Q29" i="30"/>
  <c r="R22" l="1"/>
  <c r="R37" l="1"/>
  <c r="Q36"/>
  <c r="V102" i="60"/>
  <c r="V103" s="1"/>
  <c r="P30" i="30"/>
  <c r="P44" s="1"/>
  <c r="R21" l="1"/>
  <c r="S44"/>
  <c r="R47"/>
</calcChain>
</file>

<file path=xl/sharedStrings.xml><?xml version="1.0" encoding="utf-8"?>
<sst xmlns="http://schemas.openxmlformats.org/spreadsheetml/2006/main" count="16976" uniqueCount="633">
  <si>
    <t>2005</t>
  </si>
  <si>
    <t>OBJ</t>
  </si>
  <si>
    <t>CTA</t>
  </si>
  <si>
    <t>Sub-Cta.</t>
  </si>
  <si>
    <t>SERVICIOS  PERSONALES</t>
  </si>
  <si>
    <t>11</t>
  </si>
  <si>
    <t xml:space="preserve">SUELDOS PARA CARGOS FIJOS </t>
  </si>
  <si>
    <t>111</t>
  </si>
  <si>
    <t>0111</t>
  </si>
  <si>
    <t>Sueldos Fijos</t>
  </si>
  <si>
    <t>112</t>
  </si>
  <si>
    <t>Sueldos Fijos Personal en Trámite de Pensiones</t>
  </si>
  <si>
    <t>12</t>
  </si>
  <si>
    <t>SUELDOS PERSONAL TEMPORERO</t>
  </si>
  <si>
    <t>121</t>
  </si>
  <si>
    <t>0121</t>
  </si>
  <si>
    <t>Sueldos de Personal Contratado y/o Igualado</t>
  </si>
  <si>
    <t>122</t>
  </si>
  <si>
    <t>0122</t>
  </si>
  <si>
    <t>Sueldos de Personal Nominal</t>
  </si>
  <si>
    <t>123</t>
  </si>
  <si>
    <t>0123</t>
  </si>
  <si>
    <t>Suplencias</t>
  </si>
  <si>
    <t>124</t>
  </si>
  <si>
    <t>Sueldos por Servicios Especiales</t>
  </si>
  <si>
    <t>013</t>
  </si>
  <si>
    <t>SOBRESUELDOS</t>
  </si>
  <si>
    <t>131</t>
  </si>
  <si>
    <t>0131</t>
  </si>
  <si>
    <t>Primas por Antigüedad</t>
  </si>
  <si>
    <t>132</t>
  </si>
  <si>
    <t>0132</t>
  </si>
  <si>
    <t>Compensación para Gastos de Alimentos</t>
  </si>
  <si>
    <t>133</t>
  </si>
  <si>
    <t>0133</t>
  </si>
  <si>
    <t>Compensación por Horas Extraord.</t>
  </si>
  <si>
    <t>134</t>
  </si>
  <si>
    <t>0134</t>
  </si>
  <si>
    <t>Primas de Transporte</t>
  </si>
  <si>
    <t>137</t>
  </si>
  <si>
    <t>0137</t>
  </si>
  <si>
    <t>Compensación Serv. de Seguridad</t>
  </si>
  <si>
    <t>014</t>
  </si>
  <si>
    <t>JORNALES</t>
  </si>
  <si>
    <t>141</t>
  </si>
  <si>
    <t>0141</t>
  </si>
  <si>
    <t>Jornales</t>
  </si>
  <si>
    <t>142</t>
  </si>
  <si>
    <t>0142</t>
  </si>
  <si>
    <t>Sobrejornales</t>
  </si>
  <si>
    <t>15</t>
  </si>
  <si>
    <t>HONORARIOS</t>
  </si>
  <si>
    <t>151</t>
  </si>
  <si>
    <t>0151</t>
  </si>
  <si>
    <t>Honorarios Profesionales y Técnicos</t>
  </si>
  <si>
    <t>16</t>
  </si>
  <si>
    <t>DIETAS Y GASTOS DE REPRESENTACIÓN</t>
  </si>
  <si>
    <t>161</t>
  </si>
  <si>
    <t>0161</t>
  </si>
  <si>
    <t>Dietas en el País</t>
  </si>
  <si>
    <t>162</t>
  </si>
  <si>
    <t>0171</t>
  </si>
  <si>
    <t>Gastos de Representación en el Exterior</t>
  </si>
  <si>
    <t>018</t>
  </si>
  <si>
    <t>GRATIFICACIONES Y BONIFICACIONES</t>
  </si>
  <si>
    <t>181</t>
  </si>
  <si>
    <t>0181</t>
  </si>
  <si>
    <t>Regalía Pascual</t>
  </si>
  <si>
    <t>182</t>
  </si>
  <si>
    <t>0182</t>
  </si>
  <si>
    <t>Bonificaciones</t>
  </si>
  <si>
    <t>183</t>
  </si>
  <si>
    <t>0183</t>
  </si>
  <si>
    <t>Prestaciones Laborales</t>
  </si>
  <si>
    <t>184</t>
  </si>
  <si>
    <t>0184</t>
  </si>
  <si>
    <t>Pago de Vacaciones</t>
  </si>
  <si>
    <t>019</t>
  </si>
  <si>
    <t>CONTRIBUCIONES A LA SEGURIDAD SOCIAL</t>
  </si>
  <si>
    <t>191</t>
  </si>
  <si>
    <t>0191</t>
  </si>
  <si>
    <t>Contribuciones al Seguro de Salud y Riesgo Laboral</t>
  </si>
  <si>
    <t>192</t>
  </si>
  <si>
    <t>0192</t>
  </si>
  <si>
    <t>Contribuciones al Seguro de Pensiones</t>
  </si>
  <si>
    <t>SERVICIOS NO PERSONALES</t>
  </si>
  <si>
    <t>021</t>
  </si>
  <si>
    <t>SERVICIOS DE COMUNICACIONES</t>
  </si>
  <si>
    <t>211</t>
  </si>
  <si>
    <t>0211</t>
  </si>
  <si>
    <t>Radio Comunicaciones</t>
  </si>
  <si>
    <t>212</t>
  </si>
  <si>
    <t>0212</t>
  </si>
  <si>
    <t>Servicios Telefónicos Larga Distancia</t>
  </si>
  <si>
    <t>213</t>
  </si>
  <si>
    <t>0213</t>
  </si>
  <si>
    <t>Teléfono Local</t>
  </si>
  <si>
    <t>214</t>
  </si>
  <si>
    <t>0214</t>
  </si>
  <si>
    <t>Telefax y Correo</t>
  </si>
  <si>
    <t>215</t>
  </si>
  <si>
    <t>0215</t>
  </si>
  <si>
    <t>Servicios de Internet y Televisión por Cable</t>
  </si>
  <si>
    <t>022</t>
  </si>
  <si>
    <t>SERVICIOS  BÁSICOS</t>
  </si>
  <si>
    <t>221</t>
  </si>
  <si>
    <t>0221</t>
  </si>
  <si>
    <t>Electricidad</t>
  </si>
  <si>
    <t>222</t>
  </si>
  <si>
    <t>0222</t>
  </si>
  <si>
    <t xml:space="preserve">Agua </t>
  </si>
  <si>
    <t>223</t>
  </si>
  <si>
    <t>0223</t>
  </si>
  <si>
    <t>Lavandería, Limpieza e Higiene</t>
  </si>
  <si>
    <t>224</t>
  </si>
  <si>
    <t>0224</t>
  </si>
  <si>
    <t>Residuos Sólidos</t>
  </si>
  <si>
    <t>23</t>
  </si>
  <si>
    <t>PUBLICIDAD, IMPRESIÓN Y ENCUADERNACIÓN</t>
  </si>
  <si>
    <t>231</t>
  </si>
  <si>
    <t>0231</t>
  </si>
  <si>
    <t>Publicidad y Propaganda</t>
  </si>
  <si>
    <t>232</t>
  </si>
  <si>
    <t>0232</t>
  </si>
  <si>
    <t>Impresión y Encuadernación</t>
  </si>
  <si>
    <t>24</t>
  </si>
  <si>
    <t>VIÁTICOS</t>
  </si>
  <si>
    <t>241</t>
  </si>
  <si>
    <t>0241</t>
  </si>
  <si>
    <t>Viáticos Dentro del País</t>
  </si>
  <si>
    <t>242</t>
  </si>
  <si>
    <t>0242</t>
  </si>
  <si>
    <t>Viáticos Fuera del País</t>
  </si>
  <si>
    <t>25</t>
  </si>
  <si>
    <t>TRANSPORTE Y ALMACENAJE</t>
  </si>
  <si>
    <t>251</t>
  </si>
  <si>
    <t>0251</t>
  </si>
  <si>
    <t>Pasajes</t>
  </si>
  <si>
    <t>252</t>
  </si>
  <si>
    <t>0252</t>
  </si>
  <si>
    <t>Fletes</t>
  </si>
  <si>
    <t>253</t>
  </si>
  <si>
    <t>0253</t>
  </si>
  <si>
    <t>Almacenaje</t>
  </si>
  <si>
    <t>254</t>
  </si>
  <si>
    <t>0254</t>
  </si>
  <si>
    <t>Peaje</t>
  </si>
  <si>
    <t>026</t>
  </si>
  <si>
    <t>ALQUILERES</t>
  </si>
  <si>
    <t>261</t>
  </si>
  <si>
    <t>0261</t>
  </si>
  <si>
    <t>Edificios y Locales</t>
  </si>
  <si>
    <t>262</t>
  </si>
  <si>
    <t>0262</t>
  </si>
  <si>
    <t>Equipos de Producción</t>
  </si>
  <si>
    <t>263</t>
  </si>
  <si>
    <t>0263</t>
  </si>
  <si>
    <t>Maquinaria y Equipo de Oficina</t>
  </si>
  <si>
    <t>264</t>
  </si>
  <si>
    <t>0264</t>
  </si>
  <si>
    <t>Equipos de Transporte, Tracción y Elevación</t>
  </si>
  <si>
    <t>265</t>
  </si>
  <si>
    <t>0265</t>
  </si>
  <si>
    <t>Tierras y Terrenos</t>
  </si>
  <si>
    <t>269</t>
  </si>
  <si>
    <t>0269</t>
  </si>
  <si>
    <t>Otros Alquileres</t>
  </si>
  <si>
    <t>027</t>
  </si>
  <si>
    <t>SEGUROS</t>
  </si>
  <si>
    <t>271</t>
  </si>
  <si>
    <t>0271</t>
  </si>
  <si>
    <t>Seguros de Bienes Inmuebles</t>
  </si>
  <si>
    <t>272</t>
  </si>
  <si>
    <t>0272</t>
  </si>
  <si>
    <t>Seguros de Bienes Muebles</t>
  </si>
  <si>
    <t>273</t>
  </si>
  <si>
    <t>0273</t>
  </si>
  <si>
    <t>Seguro de Personas</t>
  </si>
  <si>
    <t>028</t>
  </si>
  <si>
    <t>CONSERVS. REPAR. MENORES CONST. TEMP.</t>
  </si>
  <si>
    <t>281</t>
  </si>
  <si>
    <t>0281</t>
  </si>
  <si>
    <t>Obras Menores</t>
  </si>
  <si>
    <t>282</t>
  </si>
  <si>
    <t>0282</t>
  </si>
  <si>
    <t>Maquinarias y Equipos</t>
  </si>
  <si>
    <t>283</t>
  </si>
  <si>
    <t>0283</t>
  </si>
  <si>
    <t>Construcciones Temporales</t>
  </si>
  <si>
    <t>29</t>
  </si>
  <si>
    <t>OTROS SERVICIOS NO PERSONALES</t>
  </si>
  <si>
    <t>291</t>
  </si>
  <si>
    <t>0291</t>
  </si>
  <si>
    <t>Gastos Judiciales</t>
  </si>
  <si>
    <t>292</t>
  </si>
  <si>
    <t>0292</t>
  </si>
  <si>
    <t>Comisiones y Gastos Bancarios</t>
  </si>
  <si>
    <t>293</t>
  </si>
  <si>
    <t>0293</t>
  </si>
  <si>
    <t>Auditorias y Estudios Financieros</t>
  </si>
  <si>
    <t>294</t>
  </si>
  <si>
    <t>0294</t>
  </si>
  <si>
    <t>Servicios Funerarios y Gastos Conexos</t>
  </si>
  <si>
    <t>295</t>
  </si>
  <si>
    <t>0295</t>
  </si>
  <si>
    <t>Servicios Especiales</t>
  </si>
  <si>
    <t>296</t>
  </si>
  <si>
    <t>0296</t>
  </si>
  <si>
    <t>Servicios Técnicos y Profesionales</t>
  </si>
  <si>
    <t>297</t>
  </si>
  <si>
    <t>0297</t>
  </si>
  <si>
    <t>Impuestos, Derechos y Tasas</t>
  </si>
  <si>
    <t>298</t>
  </si>
  <si>
    <t>0298</t>
  </si>
  <si>
    <t>Intereses de Instituciones Financieras</t>
  </si>
  <si>
    <t>299</t>
  </si>
  <si>
    <t>Otros Servicios no Personales</t>
  </si>
  <si>
    <t>03</t>
  </si>
  <si>
    <t>MATERIALES Y SUMINISTROS</t>
  </si>
  <si>
    <t>31</t>
  </si>
  <si>
    <t>ALIMENTOS Y PRODUCTOS AGROFORESTALES</t>
  </si>
  <si>
    <t>311</t>
  </si>
  <si>
    <t>0311</t>
  </si>
  <si>
    <t>Alimentos y Bebidas para Personas</t>
  </si>
  <si>
    <t>312</t>
  </si>
  <si>
    <t>0312</t>
  </si>
  <si>
    <t>Alimentos para Animales</t>
  </si>
  <si>
    <t>313</t>
  </si>
  <si>
    <t>0313</t>
  </si>
  <si>
    <t>Productos Agroforestales y Pecuarios</t>
  </si>
  <si>
    <t>032</t>
  </si>
  <si>
    <t>TEXTILES Y VESTUARIOS</t>
  </si>
  <si>
    <t>321</t>
  </si>
  <si>
    <t>0331</t>
  </si>
  <si>
    <t>Hilados y Telas</t>
  </si>
  <si>
    <t>322</t>
  </si>
  <si>
    <t>Acabados Textiles</t>
  </si>
  <si>
    <t>323</t>
  </si>
  <si>
    <t>Prenda de Vestir</t>
  </si>
  <si>
    <t>324</t>
  </si>
  <si>
    <t>Calzados</t>
  </si>
  <si>
    <t>PRODUCTOS PAPEL, CARTÓN E IMPRESOS</t>
  </si>
  <si>
    <t>331</t>
  </si>
  <si>
    <t>0341</t>
  </si>
  <si>
    <t>Papel de Escritorio</t>
  </si>
  <si>
    <t>332</t>
  </si>
  <si>
    <t>0342</t>
  </si>
  <si>
    <t>Productos de Papel y Cartón</t>
  </si>
  <si>
    <t>333</t>
  </si>
  <si>
    <t>0343</t>
  </si>
  <si>
    <t>Productos de Artes Gráficas</t>
  </si>
  <si>
    <t>334</t>
  </si>
  <si>
    <t>0344</t>
  </si>
  <si>
    <t>Libros, Revistas y Periódicos</t>
  </si>
  <si>
    <t>0345</t>
  </si>
  <si>
    <t>Textos de Enseñanza</t>
  </si>
  <si>
    <t>0346</t>
  </si>
  <si>
    <t>Especies Timbradas y Valoradas</t>
  </si>
  <si>
    <t>34</t>
  </si>
  <si>
    <t>COMB., LUBRIC. PROD. QUÍMICOS Y CONEXOS</t>
  </si>
  <si>
    <t>341</t>
  </si>
  <si>
    <t>0351</t>
  </si>
  <si>
    <t>Combustibles y Lubricantes</t>
  </si>
  <si>
    <t>342</t>
  </si>
  <si>
    <t>0352</t>
  </si>
  <si>
    <t>Productos Químicos y Conexos</t>
  </si>
  <si>
    <t>343</t>
  </si>
  <si>
    <t>Productos Farmacéuticos y Conexos</t>
  </si>
  <si>
    <t>35</t>
  </si>
  <si>
    <t>PROD.DE CUEROS, CAUCHO Y PLASTICOS</t>
  </si>
  <si>
    <t>351</t>
  </si>
  <si>
    <t>0354</t>
  </si>
  <si>
    <t>Cueros y Pieles</t>
  </si>
  <si>
    <t>352</t>
  </si>
  <si>
    <t>Artículos de Cuero</t>
  </si>
  <si>
    <t>353</t>
  </si>
  <si>
    <t>0361</t>
  </si>
  <si>
    <t>Llantas y Neumáticos</t>
  </si>
  <si>
    <t>354</t>
  </si>
  <si>
    <t>0362</t>
  </si>
  <si>
    <t>Artículos de Caucho</t>
  </si>
  <si>
    <t>355</t>
  </si>
  <si>
    <t>0363</t>
  </si>
  <si>
    <t>Artículos de Plástico</t>
  </si>
  <si>
    <t>36</t>
  </si>
  <si>
    <t>PROD.DE MINERALES METALICOS Y NO METALICOS</t>
  </si>
  <si>
    <t>361</t>
  </si>
  <si>
    <t>Productos de Cemento y Asbesto</t>
  </si>
  <si>
    <t>362</t>
  </si>
  <si>
    <t>Productos de Vidrio, Losa y Porcelana</t>
  </si>
  <si>
    <t>363</t>
  </si>
  <si>
    <t>Cemento, Cal y Yeso</t>
  </si>
  <si>
    <t>364</t>
  </si>
  <si>
    <t>Productos de Arcilla</t>
  </si>
  <si>
    <t>365</t>
  </si>
  <si>
    <t>Productos Metálicos</t>
  </si>
  <si>
    <t>366</t>
  </si>
  <si>
    <t>Minerales</t>
  </si>
  <si>
    <t>39</t>
  </si>
  <si>
    <t>PRODUCTOS Y ÚTILES VARIOS</t>
  </si>
  <si>
    <t>391</t>
  </si>
  <si>
    <t>0365</t>
  </si>
  <si>
    <t>Materiales de Limpieza</t>
  </si>
  <si>
    <t>392</t>
  </si>
  <si>
    <t>0366</t>
  </si>
  <si>
    <t>Útiles de Escritorio, Oficina y Enseñanza</t>
  </si>
  <si>
    <t>393</t>
  </si>
  <si>
    <t>Útiles Menores Médico-Quirúrgicos</t>
  </si>
  <si>
    <t>394</t>
  </si>
  <si>
    <t>Útiles de Deporte y Recreativos</t>
  </si>
  <si>
    <t>395</t>
  </si>
  <si>
    <t>Útiles de Cocina y Comedor</t>
  </si>
  <si>
    <t>396</t>
  </si>
  <si>
    <t>0371</t>
  </si>
  <si>
    <t>Productos Eléctricos y Afines</t>
  </si>
  <si>
    <t>397</t>
  </si>
  <si>
    <t>0372</t>
  </si>
  <si>
    <t>Materiales y Útiles Relacionados con Informática</t>
  </si>
  <si>
    <t>399</t>
  </si>
  <si>
    <t>0373</t>
  </si>
  <si>
    <t>Útiles Diversos</t>
  </si>
  <si>
    <t>4</t>
  </si>
  <si>
    <t>TRANSFERENCIAS CORRIENTES</t>
  </si>
  <si>
    <t>41</t>
  </si>
  <si>
    <t>PRESTACIONES DE LA SEGURIDAD SOCIAL</t>
  </si>
  <si>
    <t>411</t>
  </si>
  <si>
    <t>0711</t>
  </si>
  <si>
    <t>Pensiones y Jubilaciones</t>
  </si>
  <si>
    <t>412</t>
  </si>
  <si>
    <t>0713</t>
  </si>
  <si>
    <t xml:space="preserve">Indemnizaciones laborales </t>
  </si>
  <si>
    <t>42</t>
  </si>
  <si>
    <t>TRANSFERENCIAS CORRIENTES AL SECTOR PRIVADO</t>
  </si>
  <si>
    <t>421</t>
  </si>
  <si>
    <t>0721</t>
  </si>
  <si>
    <t>Ayudas y Donaciones a Personas</t>
  </si>
  <si>
    <t>424</t>
  </si>
  <si>
    <t>0722</t>
  </si>
  <si>
    <t>Becas y Viajes de Estudios</t>
  </si>
  <si>
    <t>6</t>
  </si>
  <si>
    <t>ACTIVOS NO FINANCIEROS</t>
  </si>
  <si>
    <t>61</t>
  </si>
  <si>
    <t>MAQUINARIAS Y EQUIPOS</t>
  </si>
  <si>
    <t>611</t>
  </si>
  <si>
    <t>0411</t>
  </si>
  <si>
    <t>Maquinarias y Equipos de Producción</t>
  </si>
  <si>
    <t>612</t>
  </si>
  <si>
    <t>Equipo Educacional y Recreativo</t>
  </si>
  <si>
    <t>613</t>
  </si>
  <si>
    <t>0412</t>
  </si>
  <si>
    <t>Equipos de Transporte</t>
  </si>
  <si>
    <t>614</t>
  </si>
  <si>
    <t>0413</t>
  </si>
  <si>
    <t xml:space="preserve">Equipos de Computación </t>
  </si>
  <si>
    <t>615</t>
  </si>
  <si>
    <t>Equipos  Médicos-Sanitarios</t>
  </si>
  <si>
    <t>616</t>
  </si>
  <si>
    <t>Equipos de Comunicación y Señalamiento</t>
  </si>
  <si>
    <t>617</t>
  </si>
  <si>
    <t>Equipos y Muebles de Oficina</t>
  </si>
  <si>
    <t>618</t>
  </si>
  <si>
    <t>Herramientas y Repuestos Mayores</t>
  </si>
  <si>
    <t>619</t>
  </si>
  <si>
    <t>Equipos Varios</t>
  </si>
  <si>
    <t>62</t>
  </si>
  <si>
    <t>INMUEBLES</t>
  </si>
  <si>
    <t>621</t>
  </si>
  <si>
    <t xml:space="preserve">Terenos </t>
  </si>
  <si>
    <t>63</t>
  </si>
  <si>
    <t>CONSTRUCCIONES Y MEJORAS</t>
  </si>
  <si>
    <t>635</t>
  </si>
  <si>
    <t>Edificaciones</t>
  </si>
  <si>
    <t>636</t>
  </si>
  <si>
    <t>Obras de Energía</t>
  </si>
  <si>
    <t>639</t>
  </si>
  <si>
    <t>Otras Construcciones y Mejoras</t>
  </si>
  <si>
    <t>69</t>
  </si>
  <si>
    <t>OTROS ACTIVOS</t>
  </si>
  <si>
    <t>694</t>
  </si>
  <si>
    <t>Programas de Computación</t>
  </si>
  <si>
    <t>697</t>
  </si>
  <si>
    <t>Estudios de Preinversión</t>
  </si>
  <si>
    <t>8</t>
  </si>
  <si>
    <t>PASIVOS FINANCIEROS</t>
  </si>
  <si>
    <t>81</t>
  </si>
  <si>
    <t>AMORTIZACIÓN DE PRESTAMOS INTERNOS</t>
  </si>
  <si>
    <t>811</t>
  </si>
  <si>
    <t>Amortización de Préstamos de Corto Plazo del Sector Privado</t>
  </si>
  <si>
    <t>87</t>
  </si>
  <si>
    <t>DISMINUCIÓN DE PASIVOS CON PROVEEDORES</t>
  </si>
  <si>
    <t>871</t>
  </si>
  <si>
    <t>0911</t>
  </si>
  <si>
    <t>Disminución de Cuenta por Pagar Interna de Corto Plazo</t>
  </si>
  <si>
    <t>9</t>
  </si>
  <si>
    <t>GASTOS FINANCIEROS</t>
  </si>
  <si>
    <t>91</t>
  </si>
  <si>
    <t>INTERESES DEUDA PUBLICA</t>
  </si>
  <si>
    <t>911</t>
  </si>
  <si>
    <t>0921</t>
  </si>
  <si>
    <t>Intereses de la Deuda Interna</t>
  </si>
  <si>
    <t>T O T A L</t>
  </si>
  <si>
    <t>Dependencia</t>
  </si>
  <si>
    <t>SISTEMA INTEGRADO DE GESTION FINANCIERA</t>
  </si>
  <si>
    <t>Institución</t>
  </si>
  <si>
    <t>Dirección Adm. Fin.</t>
  </si>
  <si>
    <t>Unidad Ejecutora</t>
  </si>
  <si>
    <t>Prog./Subprg./Proy/Act. Ob:</t>
  </si>
  <si>
    <t>C O D I G O</t>
  </si>
  <si>
    <t>AUXILIAR</t>
  </si>
  <si>
    <t>1</t>
  </si>
  <si>
    <t>CODIGO</t>
  </si>
  <si>
    <t>OBJETO</t>
  </si>
  <si>
    <t>2</t>
  </si>
  <si>
    <t>DENOMINACION  OBJETO DEL GASTO</t>
  </si>
  <si>
    <t>FUNCION</t>
  </si>
  <si>
    <t>FONDO</t>
  </si>
  <si>
    <t>ORGANISMO FINANCIADOR</t>
  </si>
  <si>
    <t>INSTITUCION RECEPTORA</t>
  </si>
  <si>
    <t>EJECUCION</t>
  </si>
  <si>
    <t>REAL</t>
  </si>
  <si>
    <t>ESTIMADA</t>
  </si>
  <si>
    <t>TRIMESTRE</t>
  </si>
  <si>
    <t>TOTAL</t>
  </si>
  <si>
    <t>AÑO</t>
  </si>
  <si>
    <t>5</t>
  </si>
  <si>
    <t>7</t>
  </si>
  <si>
    <t>10</t>
  </si>
  <si>
    <t>13 = 9+10+11+12</t>
  </si>
  <si>
    <t>PRESUPUESTO DE GASTOS</t>
  </si>
  <si>
    <t>FORM. 8</t>
  </si>
  <si>
    <t>PRG</t>
  </si>
  <si>
    <t>SP</t>
  </si>
  <si>
    <t>PY</t>
  </si>
  <si>
    <t>AC/O</t>
  </si>
  <si>
    <t xml:space="preserve">Instituto de Estabilización de Precios </t>
  </si>
  <si>
    <t>ACTIVIDAD CENTRAL</t>
  </si>
  <si>
    <t>Dirección Ejecutiva y Coordinación Institucional</t>
  </si>
  <si>
    <t>Agropeciarios y Pecuarios</t>
  </si>
  <si>
    <t>872</t>
  </si>
  <si>
    <t>Disminución de Cuenta por Pagar Interna de Largo Plazo</t>
  </si>
  <si>
    <t>0</t>
  </si>
  <si>
    <t>OBRAS CONSTRUIDAS Y EQUIPAMIENTOS (PROYECTOS)</t>
  </si>
  <si>
    <t>PRESUPUESTO DE INGRESOS</t>
  </si>
  <si>
    <t>GRUPO</t>
  </si>
  <si>
    <t>SUBG</t>
  </si>
  <si>
    <t>CUENTA</t>
  </si>
  <si>
    <t xml:space="preserve">TRANSFERENCIAS </t>
  </si>
  <si>
    <t>TRANSFERENCIAS  CORRIENTES</t>
  </si>
  <si>
    <t>De la Administración Central</t>
  </si>
  <si>
    <t>TRANSFERENCIA DE CAPITAL</t>
  </si>
  <si>
    <t>OTROS INGRESOS</t>
  </si>
  <si>
    <t>INGRESOS DIVERSOS</t>
  </si>
  <si>
    <t>Otros  Ingresos</t>
  </si>
  <si>
    <t>422</t>
  </si>
  <si>
    <t>512</t>
  </si>
  <si>
    <t>Transferencias Corrientes (Gobierno Central)</t>
  </si>
  <si>
    <t>Transferencias de Capital (Gobierno Central)</t>
  </si>
  <si>
    <t>TOTAL TRANSFERENCIAS DEL GOBIERNO CENTRAL</t>
  </si>
  <si>
    <t xml:space="preserve">VALOR </t>
  </si>
  <si>
    <t>RD$</t>
  </si>
  <si>
    <t>Gestión  Administrativa y Financiera</t>
  </si>
  <si>
    <t>3</t>
  </si>
  <si>
    <t>9992</t>
  </si>
  <si>
    <t>9999</t>
  </si>
  <si>
    <t>9998</t>
  </si>
  <si>
    <t>De la  Empresas Publicas no Financiera</t>
  </si>
  <si>
    <t>Presupueto 2007</t>
  </si>
  <si>
    <t>PRESUPUESTO FORMULADO 2007</t>
  </si>
  <si>
    <t>Fecha: Octubre 2006</t>
  </si>
  <si>
    <t>2006</t>
  </si>
  <si>
    <t>Instalación de un Centro de Empaque y Regional Embalaje para la Exportación</t>
  </si>
  <si>
    <t>Instituto de Estabilización de Precios</t>
  </si>
  <si>
    <t>DENOMINACIÓN DE LA  CATEGORÍA PROGRAMÁTICA</t>
  </si>
  <si>
    <t>COMERCIALIZACIÓN Y ACCIONES  COMPLEMENTARIAS DE APOYO AL PRODUCTOR Y AL CONSUMIDOR</t>
  </si>
  <si>
    <t>VENTAS  DE  MERCANCÍAS  DE  ESTADOS</t>
  </si>
  <si>
    <t>FUNCIÓN</t>
  </si>
  <si>
    <t>Agropecuarios y Pecuarios</t>
  </si>
  <si>
    <t>PROD.DE CUEROS, CAUCHO Y PLÁSTICOS</t>
  </si>
  <si>
    <t>PROD.DE MINERALES METÁLICOS Y NO METÁLICOS</t>
  </si>
  <si>
    <t xml:space="preserve">Terrenos </t>
  </si>
  <si>
    <t>COMERCIALIZACIÓN Y ACCIONES COMPLEMENTARIAS DE APOYO AL PRODUCTOR</t>
  </si>
  <si>
    <t>Fortalecimiento y Optimización de la Logística de Almacenamiento y Distribución de Agroalimentos</t>
  </si>
  <si>
    <t>2008</t>
  </si>
  <si>
    <t>637</t>
  </si>
  <si>
    <t>Obras de Telecomunicaciones</t>
  </si>
  <si>
    <t>Vias de Comunicación</t>
  </si>
  <si>
    <t>631</t>
  </si>
  <si>
    <t>632</t>
  </si>
  <si>
    <t>633</t>
  </si>
  <si>
    <t>634</t>
  </si>
  <si>
    <t xml:space="preserve">Obras y Plantaciones Agricolas </t>
  </si>
  <si>
    <t>Obras Urbanisticas</t>
  </si>
  <si>
    <t>Obras Hidraulicas y Sanitarias</t>
  </si>
  <si>
    <t>CLASIFICACION          INGRESOS</t>
  </si>
  <si>
    <t xml:space="preserve">DENOMINACIÓN </t>
  </si>
  <si>
    <t>FUENTE</t>
  </si>
  <si>
    <t>INSTITUCION OTORGANTE</t>
  </si>
  <si>
    <t>599</t>
  </si>
  <si>
    <t>CAPITULO</t>
  </si>
  <si>
    <t>SUBCAPITULO</t>
  </si>
  <si>
    <t xml:space="preserve"> CÓDIGO:</t>
  </si>
  <si>
    <t xml:space="preserve">             DENOMINACIÓN:</t>
  </si>
  <si>
    <t>SECRETARIA DE ESTADO DE HACIENDA</t>
  </si>
  <si>
    <t>DIRECCION GENERAL DE PRESUPUESTO</t>
  </si>
  <si>
    <t>(DIGEPRES)</t>
  </si>
  <si>
    <t>FORM. 06</t>
  </si>
  <si>
    <t>Presupuesto 2009</t>
  </si>
  <si>
    <t>T O T A L  E  S</t>
  </si>
  <si>
    <t>FIRMA</t>
  </si>
  <si>
    <t>LIC. RICARDO JACOBO</t>
  </si>
  <si>
    <t>Director Ejecutivo</t>
  </si>
  <si>
    <t>LIC. HOMERO CABRAL PIMENTEL</t>
  </si>
  <si>
    <t>Sub-Director de Presupuesto, Planificación y Proyectos</t>
  </si>
  <si>
    <t xml:space="preserve">DENOMINACIÓN  </t>
  </si>
  <si>
    <t>SUBCTA</t>
  </si>
  <si>
    <t>UBICACION GEOGRAFICA</t>
  </si>
  <si>
    <t>EJECUCIÓN AÑO</t>
  </si>
  <si>
    <t>PROGRAMA</t>
  </si>
  <si>
    <t>SUBPROGRAMA</t>
  </si>
  <si>
    <t>PROYECTO</t>
  </si>
  <si>
    <t>ACTIVIDAD</t>
  </si>
  <si>
    <t>CODIGO:</t>
  </si>
  <si>
    <t>DENOMINACION:</t>
  </si>
  <si>
    <t>CÓDIGO OBJETO</t>
  </si>
  <si>
    <t>PROYECTADO AÑO</t>
  </si>
  <si>
    <t>CODIGO SNIP:</t>
  </si>
  <si>
    <t>FORM 15</t>
  </si>
  <si>
    <t>Fecha: Noviembre 2008</t>
  </si>
  <si>
    <t>DETALLE DEL PRESUPUESTO DE GASTOS POR ACTIVIDAD</t>
  </si>
  <si>
    <t xml:space="preserve">Picnoración de Productos Agricolas </t>
  </si>
  <si>
    <t>Gestión Administrativa,  Financiera y Contraloría</t>
  </si>
  <si>
    <t>PRESUPUESTO DE GASTOS TOTALES POR PROGRAMAS Y SUBPROGRAMAS</t>
  </si>
  <si>
    <t>FORM 16</t>
  </si>
  <si>
    <t>COMERCIALIZACION Y ACCIONES COMPLEMENTARIAS DE APOYO AL PRODUCTOR Y AL CONSUMIDOR</t>
  </si>
  <si>
    <t>Fecha: Enero 2009</t>
  </si>
  <si>
    <t>Comercialización y acciones complementarias de apoyo</t>
  </si>
  <si>
    <t>al productor y al consumidor</t>
  </si>
  <si>
    <t>2009</t>
  </si>
  <si>
    <t>2010</t>
  </si>
  <si>
    <t>Honorarios Profesionales y técnicos</t>
  </si>
  <si>
    <t>Honorarios por Servicios Especiales</t>
  </si>
  <si>
    <t>152</t>
  </si>
  <si>
    <t>398</t>
  </si>
  <si>
    <t>Equipo Militar</t>
  </si>
  <si>
    <t>425</t>
  </si>
  <si>
    <t>426</t>
  </si>
  <si>
    <t>Transferencias Corrientes a Empresas del Sector Privado</t>
  </si>
  <si>
    <t>Transferencias Corrientes a Instituciones sin Fines de Lucro</t>
  </si>
  <si>
    <t>693</t>
  </si>
  <si>
    <t>692</t>
  </si>
  <si>
    <t>691</t>
  </si>
  <si>
    <t>Equipo de Seguridad</t>
  </si>
  <si>
    <t>n/d</t>
  </si>
  <si>
    <t>Activo Intangible</t>
  </si>
  <si>
    <t>138</t>
  </si>
  <si>
    <t>Compensación por Resultados</t>
  </si>
  <si>
    <t>Presupuesto 2010</t>
  </si>
  <si>
    <t>Fecha: Octubre 2009</t>
  </si>
  <si>
    <t>812</t>
  </si>
  <si>
    <t>OBTENCION DE PRESTAMOS INTERNOS</t>
  </si>
  <si>
    <t>Obras de Apoyo a la Comercialización</t>
  </si>
  <si>
    <t>Reconstrucción y Equipamiento de Almacenes</t>
  </si>
  <si>
    <t>de Productos</t>
  </si>
  <si>
    <t>Super</t>
  </si>
  <si>
    <t>Rehabilitación y Equipamientos de Laboratorios de Normas</t>
  </si>
  <si>
    <t>e Inocuidad</t>
  </si>
  <si>
    <t>Capacitación Técnicas y Afiliación de Productores</t>
  </si>
  <si>
    <t>30-40</t>
  </si>
  <si>
    <t>LIC. DOMINGO NUÑEZ POLANCO</t>
  </si>
  <si>
    <t>LIC. DOMINGO NUÑEZ</t>
  </si>
  <si>
    <t>OBJETO 2, ACTIVIDAD CADENA DE SUPERMERCADOS</t>
  </si>
  <si>
    <t>OBJETO 2, ACTIVIDAD GEST. ADMINISTRATIVA Y FINANC.</t>
  </si>
  <si>
    <t>OBJETO 2, ACTIVIDAD DIRECCION Y COODINACION</t>
  </si>
  <si>
    <t>CUENTA 34, ACTIVIDAD CADENA DE SUPERMERCADOS</t>
  </si>
  <si>
    <t>INGRESOS DIVESOS 9998</t>
  </si>
  <si>
    <t>Amortización de Préstamos de Corto Plazo del Sector Público</t>
  </si>
  <si>
    <t xml:space="preserve">Rehabilitación y Equipamiento de Laboratorios de Norma </t>
  </si>
  <si>
    <t>Santo Domingo, Distrito Nacional</t>
  </si>
  <si>
    <t>Venta de productos agro-industrializados en supermercados.</t>
  </si>
  <si>
    <t>Administración de contribuciones especiales</t>
  </si>
  <si>
    <t>(transferencias privadas)</t>
  </si>
  <si>
    <t>Constanza</t>
  </si>
  <si>
    <t>Peravia</t>
  </si>
  <si>
    <t>La Vega</t>
  </si>
  <si>
    <t>San Juan de la Maguana</t>
  </si>
  <si>
    <t>Reconstrucción y Rehabilitación de Centros de Acopio</t>
  </si>
  <si>
    <t>Rurales.</t>
  </si>
  <si>
    <t>Región Norte</t>
  </si>
  <si>
    <t>Región Este</t>
  </si>
  <si>
    <t>2012</t>
  </si>
  <si>
    <t>2013</t>
  </si>
  <si>
    <t>Gastos de Representación</t>
  </si>
  <si>
    <t>PROYECTADO AÑO 2012</t>
  </si>
  <si>
    <t>PROYECTADO AÑO 2013</t>
  </si>
  <si>
    <t>Presupuesto 2013</t>
  </si>
  <si>
    <t>Obtención de Préstamos a Corto Plazo</t>
  </si>
  <si>
    <t>Contribuciones Especiales (Ayudas a personas)</t>
  </si>
  <si>
    <t>Gerente de Planificación e Informátia</t>
  </si>
  <si>
    <t>LIC. JORGE R. ZORRILLA O.</t>
  </si>
  <si>
    <t xml:space="preserve">  Gerente de Planificación e Informática</t>
  </si>
  <si>
    <t xml:space="preserve"> Gerente de Planificación e Informática</t>
  </si>
  <si>
    <t>`</t>
  </si>
  <si>
    <t>Dirección Ejecutiva  y Coordinación</t>
  </si>
  <si>
    <t xml:space="preserve">PROGRAMA DE COMERCIALIZACION DE APOYO </t>
  </si>
  <si>
    <t>AL PRODUCTOR Y AL CONSUMIDOR</t>
  </si>
  <si>
    <t>Direccion Ejecutiva y Coordinación</t>
  </si>
  <si>
    <t>Gestión administrativa y Financiera</t>
  </si>
  <si>
    <t xml:space="preserve">Administración de Contribuciones Especiales </t>
  </si>
  <si>
    <t>(tranferencias privadas)</t>
  </si>
  <si>
    <t>Total</t>
  </si>
  <si>
    <t>RESUMEN DE INGRESOS Y GASTOS PRESUPUESTO 2013</t>
  </si>
  <si>
    <t xml:space="preserve">    1. INGRESOS</t>
  </si>
  <si>
    <t xml:space="preserve">    2. PRESUPUESTO DE GASTO</t>
  </si>
  <si>
    <t>Venta de productos agro-industrializados en Agromercados</t>
  </si>
  <si>
    <t>Ventas de Productos de la Canasta Básica:</t>
  </si>
  <si>
    <t>en Plazas Agropecuarias ( Puestos Fijos), Mercados de Productores,</t>
  </si>
  <si>
    <t xml:space="preserve"> y Bodegas Populares.</t>
  </si>
  <si>
    <t>Móviles</t>
  </si>
  <si>
    <t>Ventas de productos agro-industrializados en Agromercados</t>
  </si>
  <si>
    <t>193</t>
  </si>
  <si>
    <t>Contribucion al Seguro de Riesgo Laboral</t>
  </si>
  <si>
    <t xml:space="preserve">Contribuciones al Seguro de Salud </t>
  </si>
  <si>
    <t>Capacitación y Adiestramientoa Empleados y Productores</t>
  </si>
  <si>
    <t>Fecha: Noviembre 2012</t>
  </si>
  <si>
    <t>873</t>
  </si>
  <si>
    <t>Disminucion de Cuenta por Pagar Externa a Corto Plazo</t>
  </si>
  <si>
    <t>Ventas de productos de la canasta básica (en mercados de productores, bodegas populares moviles y Bodegas fijas focalizadas).</t>
  </si>
  <si>
    <t>Venta de productos en agromercados.</t>
  </si>
  <si>
    <t xml:space="preserve">                                                                                                                                                 </t>
  </si>
  <si>
    <t>10_30</t>
  </si>
  <si>
    <t>100</t>
  </si>
  <si>
    <t>Fecha: Diciembre 2012</t>
  </si>
  <si>
    <t xml:space="preserve">Venta de Productos de la Canasta Básica: en Mercados de Productores, Bodegas Populares Moviles, Bodegas Fijas Focalizadas y Plazas Agropecuarias. </t>
  </si>
</sst>
</file>

<file path=xl/styles.xml><?xml version="1.0" encoding="utf-8"?>
<styleSheet xmlns="http://schemas.openxmlformats.org/spreadsheetml/2006/main">
  <numFmts count="6">
    <numFmt numFmtId="164" formatCode="_(* #,##0.00_);_(* \(#,##0.00\);_(* &quot;-&quot;??_);_(@_)"/>
    <numFmt numFmtId="165" formatCode="_-* #,##0.00\ _€_-;\-* #,##0.00\ _€_-;_-* &quot;-&quot;??\ _€_-;_-@_-"/>
    <numFmt numFmtId="166" formatCode="_-* #,##0_-;\-* #,##0_-;_-* &quot;-&quot;??_-;_-@_-"/>
    <numFmt numFmtId="167" formatCode="_(* #,##0_);_(* \(#,##0\);_(* &quot;-&quot;??_);_(@_)"/>
    <numFmt numFmtId="168" formatCode="_(* #,##0.0000_);_(* \(#,##0.0000\);_(* &quot;-&quot;??_);_(@_)"/>
    <numFmt numFmtId="169" formatCode="#,##0.000"/>
  </numFmts>
  <fonts count="67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b/>
      <i/>
      <sz val="11"/>
      <name val="Arial"/>
      <family val="2"/>
    </font>
    <font>
      <b/>
      <sz val="10"/>
      <name val="Arial Narrow"/>
      <family val="2"/>
    </font>
    <font>
      <b/>
      <sz val="16"/>
      <name val="Arial"/>
      <family val="2"/>
    </font>
    <font>
      <b/>
      <sz val="6"/>
      <name val="Times New Roman"/>
      <family val="1"/>
    </font>
    <font>
      <b/>
      <sz val="9"/>
      <name val="Baskerville Old Face"/>
      <family val="1"/>
    </font>
    <font>
      <b/>
      <sz val="14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b/>
      <sz val="36"/>
      <name val="Script"/>
      <family val="4"/>
      <charset val="255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8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1"/>
      <name val="Rockwell"/>
      <family val="1"/>
    </font>
    <font>
      <sz val="12"/>
      <name val="Californian FB"/>
      <family val="1"/>
    </font>
    <font>
      <b/>
      <sz val="9"/>
      <color indexed="10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Calibri"/>
      <family val="2"/>
      <scheme val="minor"/>
    </font>
    <font>
      <b/>
      <sz val="14"/>
      <name val="Calibri"/>
      <family val="2"/>
      <scheme val="minor"/>
    </font>
    <font>
      <sz val="8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24"/>
      <name val="Calibri"/>
      <family val="2"/>
      <scheme val="minor"/>
    </font>
    <font>
      <sz val="9"/>
      <name val="Calibri"/>
      <family val="2"/>
      <scheme val="minor"/>
    </font>
    <font>
      <b/>
      <sz val="6"/>
      <name val="Calibri"/>
      <family val="2"/>
      <scheme val="minor"/>
    </font>
    <font>
      <b/>
      <i/>
      <sz val="11"/>
      <name val="Calibri"/>
      <family val="2"/>
      <scheme val="minor"/>
    </font>
    <font>
      <b/>
      <sz val="9"/>
      <color indexed="10"/>
      <name val="Calibri"/>
      <family val="2"/>
      <scheme val="minor"/>
    </font>
    <font>
      <i/>
      <sz val="11"/>
      <name val="Calibri"/>
      <family val="2"/>
      <scheme val="minor"/>
    </font>
    <font>
      <b/>
      <sz val="9"/>
      <color indexed="16"/>
      <name val="Calibri"/>
      <family val="2"/>
      <scheme val="minor"/>
    </font>
    <font>
      <sz val="16"/>
      <name val="Calibri"/>
      <family val="2"/>
      <scheme val="minor"/>
    </font>
    <font>
      <sz val="13"/>
      <name val="Calibri"/>
      <family val="2"/>
      <scheme val="minor"/>
    </font>
    <font>
      <b/>
      <sz val="20"/>
      <name val="Calibri"/>
      <family val="2"/>
      <scheme val="minor"/>
    </font>
    <font>
      <b/>
      <sz val="24"/>
      <name val="Calibri"/>
      <family val="2"/>
      <scheme val="minor"/>
    </font>
    <font>
      <b/>
      <sz val="18"/>
      <color indexed="63"/>
      <name val="Calibri"/>
      <family val="2"/>
      <scheme val="minor"/>
    </font>
    <font>
      <b/>
      <sz val="22"/>
      <color indexed="63"/>
      <name val="Calibri"/>
      <family val="2"/>
      <scheme val="minor"/>
    </font>
    <font>
      <b/>
      <sz val="36"/>
      <name val="Calibri"/>
      <family val="2"/>
      <scheme val="minor"/>
    </font>
    <font>
      <sz val="1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57"/>
      </left>
      <right/>
      <top style="double">
        <color indexed="57"/>
      </top>
      <bottom/>
      <diagonal/>
    </border>
    <border>
      <left/>
      <right/>
      <top style="double">
        <color indexed="57"/>
      </top>
      <bottom/>
      <diagonal/>
    </border>
    <border>
      <left/>
      <right style="double">
        <color indexed="57"/>
      </right>
      <top style="double">
        <color indexed="57"/>
      </top>
      <bottom/>
      <diagonal/>
    </border>
    <border>
      <left style="double">
        <color indexed="57"/>
      </left>
      <right/>
      <top/>
      <bottom/>
      <diagonal/>
    </border>
    <border>
      <left/>
      <right style="double">
        <color indexed="57"/>
      </right>
      <top/>
      <bottom/>
      <diagonal/>
    </border>
    <border>
      <left style="double">
        <color indexed="57"/>
      </left>
      <right/>
      <top/>
      <bottom style="double">
        <color indexed="57"/>
      </bottom>
      <diagonal/>
    </border>
    <border>
      <left/>
      <right/>
      <top/>
      <bottom style="double">
        <color indexed="57"/>
      </bottom>
      <diagonal/>
    </border>
    <border>
      <left/>
      <right style="double">
        <color indexed="57"/>
      </right>
      <top/>
      <bottom style="double">
        <color indexed="57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57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72">
    <xf numFmtId="0" fontId="0" fillId="0" borderId="0" xfId="0"/>
    <xf numFmtId="0" fontId="3" fillId="0" borderId="0" xfId="0" applyFont="1"/>
    <xf numFmtId="0" fontId="3" fillId="0" borderId="0" xfId="0" applyFont="1" applyAlignment="1">
      <alignment vertical="top"/>
    </xf>
    <xf numFmtId="0" fontId="4" fillId="0" borderId="0" xfId="0" applyFont="1"/>
    <xf numFmtId="0" fontId="2" fillId="0" borderId="0" xfId="0" applyFont="1"/>
    <xf numFmtId="49" fontId="8" fillId="0" borderId="0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right"/>
    </xf>
    <xf numFmtId="166" fontId="10" fillId="0" borderId="2" xfId="1" applyNumberFormat="1" applyFont="1" applyBorder="1" applyAlignment="1">
      <alignment vertical="top"/>
    </xf>
    <xf numFmtId="49" fontId="7" fillId="0" borderId="3" xfId="0" applyNumberFormat="1" applyFont="1" applyBorder="1" applyAlignment="1">
      <alignment horizontal="right"/>
    </xf>
    <xf numFmtId="49" fontId="7" fillId="0" borderId="4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49" fontId="7" fillId="0" borderId="6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right"/>
    </xf>
    <xf numFmtId="166" fontId="11" fillId="0" borderId="3" xfId="1" applyNumberFormat="1" applyFont="1" applyBorder="1" applyAlignment="1">
      <alignment vertical="top"/>
    </xf>
    <xf numFmtId="166" fontId="12" fillId="0" borderId="3" xfId="1" applyNumberFormat="1" applyFont="1" applyBorder="1" applyAlignment="1">
      <alignment vertical="top"/>
    </xf>
    <xf numFmtId="166" fontId="11" fillId="0" borderId="3" xfId="1" applyNumberFormat="1" applyFont="1" applyBorder="1"/>
    <xf numFmtId="166" fontId="10" fillId="0" borderId="3" xfId="1" applyNumberFormat="1" applyFont="1" applyBorder="1"/>
    <xf numFmtId="166" fontId="12" fillId="0" borderId="3" xfId="1" applyNumberFormat="1" applyFont="1" applyBorder="1"/>
    <xf numFmtId="49" fontId="13" fillId="0" borderId="3" xfId="0" applyNumberFormat="1" applyFont="1" applyBorder="1" applyAlignment="1">
      <alignment horizontal="right"/>
    </xf>
    <xf numFmtId="49" fontId="13" fillId="0" borderId="4" xfId="0" applyNumberFormat="1" applyFont="1" applyBorder="1" applyAlignment="1">
      <alignment horizontal="right"/>
    </xf>
    <xf numFmtId="166" fontId="11" fillId="0" borderId="7" xfId="1" applyNumberFormat="1" applyFont="1" applyBorder="1"/>
    <xf numFmtId="166" fontId="12" fillId="0" borderId="8" xfId="1" applyNumberFormat="1" applyFont="1" applyBorder="1"/>
    <xf numFmtId="0" fontId="5" fillId="0" borderId="0" xfId="0" applyFont="1"/>
    <xf numFmtId="0" fontId="9" fillId="0" borderId="0" xfId="0" applyFont="1"/>
    <xf numFmtId="166" fontId="9" fillId="0" borderId="0" xfId="1" applyNumberFormat="1" applyFont="1"/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49" fontId="7" fillId="0" borderId="9" xfId="0" applyNumberFormat="1" applyFont="1" applyBorder="1" applyAlignment="1">
      <alignment horizontal="right"/>
    </xf>
    <xf numFmtId="0" fontId="3" fillId="0" borderId="0" xfId="0" applyFont="1" applyBorder="1"/>
    <xf numFmtId="166" fontId="15" fillId="0" borderId="10" xfId="1" applyNumberFormat="1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166" fontId="15" fillId="0" borderId="11" xfId="1" applyNumberFormat="1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166" fontId="15" fillId="0" borderId="12" xfId="1" applyNumberFormat="1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49" fontId="15" fillId="0" borderId="12" xfId="0" applyNumberFormat="1" applyFont="1" applyBorder="1" applyAlignment="1">
      <alignment horizontal="center"/>
    </xf>
    <xf numFmtId="0" fontId="15" fillId="0" borderId="12" xfId="0" applyFont="1" applyBorder="1"/>
    <xf numFmtId="0" fontId="0" fillId="0" borderId="12" xfId="0" applyBorder="1"/>
    <xf numFmtId="0" fontId="9" fillId="0" borderId="0" xfId="0" applyFont="1" applyAlignment="1">
      <alignment horizontal="center"/>
    </xf>
    <xf numFmtId="0" fontId="14" fillId="0" borderId="0" xfId="0" applyFont="1" applyBorder="1"/>
    <xf numFmtId="49" fontId="7" fillId="0" borderId="0" xfId="0" applyNumberFormat="1" applyFont="1" applyBorder="1" applyAlignment="1">
      <alignment horizontal="right"/>
    </xf>
    <xf numFmtId="0" fontId="13" fillId="0" borderId="0" xfId="0" applyFont="1" applyBorder="1"/>
    <xf numFmtId="0" fontId="7" fillId="0" borderId="0" xfId="0" applyFont="1" applyBorder="1"/>
    <xf numFmtId="0" fontId="14" fillId="0" borderId="13" xfId="0" applyFont="1" applyBorder="1"/>
    <xf numFmtId="0" fontId="14" fillId="0" borderId="14" xfId="0" applyFont="1" applyBorder="1"/>
    <xf numFmtId="0" fontId="13" fillId="0" borderId="13" xfId="0" applyFont="1" applyBorder="1"/>
    <xf numFmtId="0" fontId="13" fillId="0" borderId="14" xfId="0" applyFont="1" applyBorder="1"/>
    <xf numFmtId="0" fontId="7" fillId="0" borderId="13" xfId="0" applyFont="1" applyBorder="1"/>
    <xf numFmtId="0" fontId="7" fillId="0" borderId="14" xfId="0" applyFont="1" applyBorder="1"/>
    <xf numFmtId="49" fontId="13" fillId="0" borderId="9" xfId="0" applyNumberFormat="1" applyFont="1" applyBorder="1" applyAlignment="1">
      <alignment horizontal="right"/>
    </xf>
    <xf numFmtId="0" fontId="14" fillId="0" borderId="15" xfId="0" applyFont="1" applyBorder="1"/>
    <xf numFmtId="49" fontId="13" fillId="0" borderId="16" xfId="0" applyNumberFormat="1" applyFont="1" applyBorder="1" applyAlignment="1">
      <alignment horizontal="right"/>
    </xf>
    <xf numFmtId="0" fontId="14" fillId="0" borderId="16" xfId="0" applyFont="1" applyBorder="1"/>
    <xf numFmtId="0" fontId="14" fillId="0" borderId="17" xfId="0" applyFont="1" applyBorder="1"/>
    <xf numFmtId="166" fontId="7" fillId="0" borderId="0" xfId="1" applyNumberFormat="1" applyFont="1"/>
    <xf numFmtId="0" fontId="7" fillId="0" borderId="0" xfId="0" applyFont="1"/>
    <xf numFmtId="167" fontId="7" fillId="0" borderId="13" xfId="0" applyNumberFormat="1" applyFont="1" applyBorder="1"/>
    <xf numFmtId="167" fontId="7" fillId="0" borderId="0" xfId="0" applyNumberFormat="1" applyFont="1" applyBorder="1"/>
    <xf numFmtId="167" fontId="7" fillId="0" borderId="14" xfId="0" applyNumberFormat="1" applyFont="1" applyBorder="1"/>
    <xf numFmtId="49" fontId="13" fillId="0" borderId="0" xfId="0" applyNumberFormat="1" applyFont="1" applyBorder="1" applyAlignment="1">
      <alignment horizontal="right"/>
    </xf>
    <xf numFmtId="49" fontId="13" fillId="0" borderId="7" xfId="0" applyNumberFormat="1" applyFont="1" applyBorder="1" applyAlignment="1">
      <alignment horizontal="right"/>
    </xf>
    <xf numFmtId="49" fontId="7" fillId="0" borderId="7" xfId="0" applyNumberFormat="1" applyFont="1" applyBorder="1" applyAlignment="1">
      <alignment horizontal="right"/>
    </xf>
    <xf numFmtId="49" fontId="7" fillId="0" borderId="18" xfId="0" applyNumberFormat="1" applyFont="1" applyBorder="1" applyAlignment="1">
      <alignment horizontal="right"/>
    </xf>
    <xf numFmtId="0" fontId="7" fillId="0" borderId="19" xfId="0" applyFont="1" applyBorder="1"/>
    <xf numFmtId="49" fontId="7" fillId="0" borderId="20" xfId="0" applyNumberFormat="1" applyFont="1" applyBorder="1" applyAlignment="1">
      <alignment horizontal="right"/>
    </xf>
    <xf numFmtId="0" fontId="7" fillId="0" borderId="20" xfId="0" applyFont="1" applyBorder="1"/>
    <xf numFmtId="0" fontId="7" fillId="0" borderId="21" xfId="0" applyFont="1" applyBorder="1"/>
    <xf numFmtId="49" fontId="13" fillId="0" borderId="8" xfId="0" applyNumberFormat="1" applyFont="1" applyBorder="1" applyAlignment="1">
      <alignment horizontal="right"/>
    </xf>
    <xf numFmtId="49" fontId="7" fillId="0" borderId="22" xfId="0" applyNumberFormat="1" applyFont="1" applyBorder="1" applyAlignment="1">
      <alignment horizontal="right"/>
    </xf>
    <xf numFmtId="49" fontId="7" fillId="0" borderId="8" xfId="0" applyNumberFormat="1" applyFont="1" applyBorder="1" applyAlignment="1">
      <alignment horizontal="right"/>
    </xf>
    <xf numFmtId="0" fontId="13" fillId="0" borderId="21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0" xfId="0" applyFont="1"/>
    <xf numFmtId="49" fontId="17" fillId="0" borderId="13" xfId="0" applyNumberFormat="1" applyFont="1" applyBorder="1" applyAlignment="1">
      <alignment horizontal="center" vertical="top"/>
    </xf>
    <xf numFmtId="49" fontId="17" fillId="0" borderId="11" xfId="0" applyNumberFormat="1" applyFont="1" applyBorder="1" applyAlignment="1">
      <alignment horizontal="center" vertical="top"/>
    </xf>
    <xf numFmtId="49" fontId="18" fillId="0" borderId="22" xfId="0" applyNumberFormat="1" applyFont="1" applyBorder="1" applyAlignment="1">
      <alignment horizontal="center" vertical="top"/>
    </xf>
    <xf numFmtId="49" fontId="18" fillId="0" borderId="23" xfId="0" applyNumberFormat="1" applyFont="1" applyBorder="1" applyAlignment="1">
      <alignment horizontal="center" vertical="top"/>
    </xf>
    <xf numFmtId="49" fontId="18" fillId="0" borderId="24" xfId="0" applyNumberFormat="1" applyFont="1" applyBorder="1" applyAlignment="1">
      <alignment horizontal="center" vertical="top"/>
    </xf>
    <xf numFmtId="49" fontId="18" fillId="0" borderId="8" xfId="1" applyNumberFormat="1" applyFont="1" applyBorder="1" applyAlignment="1">
      <alignment horizontal="center"/>
    </xf>
    <xf numFmtId="49" fontId="18" fillId="0" borderId="0" xfId="0" applyNumberFormat="1" applyFont="1" applyAlignment="1">
      <alignment horizontal="center"/>
    </xf>
    <xf numFmtId="0" fontId="16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49" fontId="7" fillId="0" borderId="0" xfId="1" applyNumberFormat="1" applyFont="1" applyAlignment="1">
      <alignment horizontal="center"/>
    </xf>
    <xf numFmtId="166" fontId="7" fillId="0" borderId="0" xfId="0" applyNumberFormat="1" applyFont="1"/>
    <xf numFmtId="166" fontId="13" fillId="0" borderId="0" xfId="1" applyNumberFormat="1" applyFont="1"/>
    <xf numFmtId="166" fontId="11" fillId="2" borderId="3" xfId="1" applyNumberFormat="1" applyFont="1" applyFill="1" applyBorder="1"/>
    <xf numFmtId="166" fontId="11" fillId="2" borderId="3" xfId="1" applyNumberFormat="1" applyFont="1" applyFill="1" applyBorder="1" applyAlignment="1">
      <alignment vertical="top"/>
    </xf>
    <xf numFmtId="166" fontId="1" fillId="0" borderId="0" xfId="1" applyNumberFormat="1"/>
    <xf numFmtId="166" fontId="11" fillId="0" borderId="3" xfId="1" applyNumberFormat="1" applyFont="1" applyFill="1" applyBorder="1" applyAlignment="1">
      <alignment vertical="top"/>
    </xf>
    <xf numFmtId="49" fontId="13" fillId="0" borderId="10" xfId="0" applyNumberFormat="1" applyFont="1" applyBorder="1" applyAlignment="1">
      <alignment horizontal="right"/>
    </xf>
    <xf numFmtId="49" fontId="7" fillId="0" borderId="10" xfId="0" applyNumberFormat="1" applyFont="1" applyBorder="1" applyAlignment="1">
      <alignment horizontal="right"/>
    </xf>
    <xf numFmtId="49" fontId="7" fillId="0" borderId="10" xfId="1" applyNumberFormat="1" applyFont="1" applyBorder="1" applyAlignment="1">
      <alignment horizontal="center"/>
    </xf>
    <xf numFmtId="0" fontId="7" fillId="0" borderId="10" xfId="0" applyFont="1" applyBorder="1"/>
    <xf numFmtId="49" fontId="13" fillId="0" borderId="11" xfId="0" applyNumberFormat="1" applyFont="1" applyBorder="1" applyAlignment="1">
      <alignment horizontal="right"/>
    </xf>
    <xf numFmtId="49" fontId="7" fillId="0" borderId="11" xfId="0" applyNumberFormat="1" applyFont="1" applyBorder="1" applyAlignment="1">
      <alignment horizontal="right"/>
    </xf>
    <xf numFmtId="0" fontId="7" fillId="0" borderId="11" xfId="0" applyFont="1" applyBorder="1"/>
    <xf numFmtId="0" fontId="13" fillId="0" borderId="11" xfId="0" applyFont="1" applyBorder="1"/>
    <xf numFmtId="166" fontId="7" fillId="0" borderId="11" xfId="1" applyNumberFormat="1" applyFont="1" applyBorder="1"/>
    <xf numFmtId="166" fontId="13" fillId="0" borderId="11" xfId="1" applyNumberFormat="1" applyFont="1" applyBorder="1"/>
    <xf numFmtId="49" fontId="7" fillId="0" borderId="23" xfId="0" applyNumberFormat="1" applyFont="1" applyBorder="1" applyAlignment="1">
      <alignment horizontal="right"/>
    </xf>
    <xf numFmtId="0" fontId="13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166" fontId="7" fillId="0" borderId="8" xfId="1" applyNumberFormat="1" applyFont="1" applyBorder="1"/>
    <xf numFmtId="0" fontId="7" fillId="0" borderId="8" xfId="0" applyFont="1" applyBorder="1"/>
    <xf numFmtId="49" fontId="7" fillId="0" borderId="13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166" fontId="11" fillId="0" borderId="11" xfId="1" applyNumberFormat="1" applyFont="1" applyFill="1" applyBorder="1" applyAlignment="1">
      <alignment vertical="top"/>
    </xf>
    <xf numFmtId="166" fontId="11" fillId="0" borderId="11" xfId="1" applyNumberFormat="1" applyFont="1" applyFill="1" applyBorder="1"/>
    <xf numFmtId="0" fontId="19" fillId="0" borderId="0" xfId="0" applyFont="1"/>
    <xf numFmtId="49" fontId="0" fillId="0" borderId="8" xfId="0" applyNumberFormat="1" applyBorder="1" applyAlignment="1">
      <alignment horizontal="center"/>
    </xf>
    <xf numFmtId="164" fontId="9" fillId="0" borderId="0" xfId="1" applyFont="1"/>
    <xf numFmtId="167" fontId="7" fillId="0" borderId="0" xfId="1" applyNumberFormat="1" applyFont="1"/>
    <xf numFmtId="0" fontId="0" fillId="0" borderId="0" xfId="0" applyBorder="1"/>
    <xf numFmtId="164" fontId="0" fillId="0" borderId="0" xfId="1" applyFont="1"/>
    <xf numFmtId="167" fontId="20" fillId="0" borderId="0" xfId="1" applyNumberFormat="1" applyFont="1"/>
    <xf numFmtId="0" fontId="0" fillId="0" borderId="0" xfId="0" applyFill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167" fontId="0" fillId="0" borderId="0" xfId="1" applyNumberFormat="1" applyFont="1"/>
    <xf numFmtId="49" fontId="15" fillId="0" borderId="12" xfId="1" applyNumberFormat="1" applyFont="1" applyBorder="1" applyAlignment="1">
      <alignment horizontal="center"/>
    </xf>
    <xf numFmtId="164" fontId="1" fillId="0" borderId="0" xfId="1"/>
    <xf numFmtId="0" fontId="6" fillId="0" borderId="0" xfId="0" applyFont="1"/>
    <xf numFmtId="166" fontId="6" fillId="0" borderId="0" xfId="1" applyNumberFormat="1" applyFont="1"/>
    <xf numFmtId="167" fontId="1" fillId="0" borderId="0" xfId="1" applyNumberFormat="1"/>
    <xf numFmtId="0" fontId="0" fillId="0" borderId="0" xfId="0" applyBorder="1" applyAlignment="1">
      <alignment horizontal="center"/>
    </xf>
    <xf numFmtId="166" fontId="6" fillId="0" borderId="0" xfId="0" applyNumberFormat="1" applyFont="1"/>
    <xf numFmtId="167" fontId="9" fillId="0" borderId="0" xfId="1" applyNumberFormat="1" applyFont="1"/>
    <xf numFmtId="165" fontId="0" fillId="0" borderId="0" xfId="0" applyNumberFormat="1"/>
    <xf numFmtId="168" fontId="7" fillId="0" borderId="0" xfId="1" applyNumberFormat="1" applyFont="1"/>
    <xf numFmtId="167" fontId="22" fillId="0" borderId="0" xfId="1" applyNumberFormat="1" applyFont="1"/>
    <xf numFmtId="9" fontId="7" fillId="0" borderId="0" xfId="2" applyFont="1"/>
    <xf numFmtId="0" fontId="9" fillId="0" borderId="0" xfId="0" applyFont="1" applyFill="1"/>
    <xf numFmtId="0" fontId="15" fillId="0" borderId="10" xfId="0" applyFont="1" applyFill="1" applyBorder="1" applyAlignment="1">
      <alignment horizontal="center"/>
    </xf>
    <xf numFmtId="49" fontId="15" fillId="0" borderId="12" xfId="0" applyNumberFormat="1" applyFont="1" applyFill="1" applyBorder="1" applyAlignment="1">
      <alignment horizontal="center"/>
    </xf>
    <xf numFmtId="49" fontId="18" fillId="0" borderId="8" xfId="1" applyNumberFormat="1" applyFont="1" applyFill="1" applyBorder="1" applyAlignment="1">
      <alignment horizontal="center"/>
    </xf>
    <xf numFmtId="166" fontId="12" fillId="0" borderId="11" xfId="1" applyNumberFormat="1" applyFont="1" applyFill="1" applyBorder="1"/>
    <xf numFmtId="166" fontId="12" fillId="0" borderId="11" xfId="1" applyNumberFormat="1" applyFont="1" applyFill="1" applyBorder="1" applyAlignment="1">
      <alignment vertical="top"/>
    </xf>
    <xf numFmtId="166" fontId="12" fillId="0" borderId="8" xfId="1" applyNumberFormat="1" applyFont="1" applyFill="1" applyBorder="1"/>
    <xf numFmtId="166" fontId="12" fillId="0" borderId="10" xfId="1" applyNumberFormat="1" applyFont="1" applyFill="1" applyBorder="1" applyAlignment="1">
      <alignment vertical="top"/>
    </xf>
    <xf numFmtId="0" fontId="20" fillId="0" borderId="0" xfId="0" applyFont="1" applyFill="1"/>
    <xf numFmtId="167" fontId="11" fillId="0" borderId="11" xfId="1" applyNumberFormat="1" applyFont="1" applyFill="1" applyBorder="1" applyAlignment="1">
      <alignment vertical="top"/>
    </xf>
    <xf numFmtId="167" fontId="16" fillId="0" borderId="0" xfId="1" applyNumberFormat="1" applyFont="1" applyAlignment="1">
      <alignment horizontal="center" vertical="top"/>
    </xf>
    <xf numFmtId="167" fontId="15" fillId="0" borderId="10" xfId="1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32" fillId="0" borderId="0" xfId="0" applyFont="1" applyBorder="1" applyAlignment="1">
      <alignment vertical="center"/>
    </xf>
    <xf numFmtId="0" fontId="33" fillId="0" borderId="0" xfId="0" applyFont="1" applyBorder="1"/>
    <xf numFmtId="0" fontId="32" fillId="0" borderId="0" xfId="0" applyFont="1" applyBorder="1"/>
    <xf numFmtId="0" fontId="32" fillId="0" borderId="25" xfId="0" applyFont="1" applyBorder="1" applyAlignment="1">
      <alignment vertical="center"/>
    </xf>
    <xf numFmtId="0" fontId="31" fillId="0" borderId="0" xfId="0" applyFont="1"/>
    <xf numFmtId="0" fontId="0" fillId="0" borderId="13" xfId="0" applyBorder="1" applyAlignment="1">
      <alignment horizontal="center"/>
    </xf>
    <xf numFmtId="0" fontId="16" fillId="0" borderId="0" xfId="0" applyFont="1" applyAlignment="1">
      <alignment vertical="top"/>
    </xf>
    <xf numFmtId="0" fontId="28" fillId="0" borderId="0" xfId="0" applyFont="1" applyAlignment="1"/>
    <xf numFmtId="167" fontId="1" fillId="2" borderId="0" xfId="1" applyNumberFormat="1" applyFont="1" applyFill="1" applyAlignment="1">
      <alignment horizontal="right"/>
    </xf>
    <xf numFmtId="167" fontId="1" fillId="0" borderId="0" xfId="1" applyNumberFormat="1" applyBorder="1"/>
    <xf numFmtId="0" fontId="9" fillId="0" borderId="0" xfId="0" applyFont="1" applyAlignment="1">
      <alignment horizontal="left"/>
    </xf>
    <xf numFmtId="0" fontId="9" fillId="0" borderId="0" xfId="0" applyFont="1" applyFill="1" applyAlignment="1">
      <alignment horizontal="left"/>
    </xf>
    <xf numFmtId="0" fontId="5" fillId="0" borderId="0" xfId="0" applyFont="1" applyAlignment="1">
      <alignment vertical="top"/>
    </xf>
    <xf numFmtId="0" fontId="31" fillId="0" borderId="0" xfId="0" applyFont="1" applyBorder="1"/>
    <xf numFmtId="49" fontId="0" fillId="0" borderId="0" xfId="0" applyNumberFormat="1" applyBorder="1" applyAlignment="1">
      <alignment horizontal="center"/>
    </xf>
    <xf numFmtId="167" fontId="11" fillId="0" borderId="11" xfId="1" applyNumberFormat="1" applyFont="1" applyBorder="1" applyAlignment="1">
      <alignment vertical="top"/>
    </xf>
    <xf numFmtId="167" fontId="29" fillId="0" borderId="0" xfId="1" applyNumberFormat="1" applyFont="1"/>
    <xf numFmtId="167" fontId="12" fillId="0" borderId="11" xfId="1" applyNumberFormat="1" applyFont="1" applyFill="1" applyBorder="1" applyAlignment="1">
      <alignment vertical="top"/>
    </xf>
    <xf numFmtId="164" fontId="7" fillId="0" borderId="0" xfId="1" applyFont="1"/>
    <xf numFmtId="164" fontId="0" fillId="0" borderId="0" xfId="1" applyFont="1" applyAlignment="1">
      <alignment vertical="top"/>
    </xf>
    <xf numFmtId="164" fontId="18" fillId="0" borderId="0" xfId="1" applyFont="1" applyAlignment="1">
      <alignment horizontal="center"/>
    </xf>
    <xf numFmtId="164" fontId="13" fillId="0" borderId="0" xfId="1" applyFont="1"/>
    <xf numFmtId="164" fontId="6" fillId="0" borderId="0" xfId="1" applyFont="1"/>
    <xf numFmtId="164" fontId="25" fillId="0" borderId="0" xfId="1" applyFont="1"/>
    <xf numFmtId="169" fontId="0" fillId="0" borderId="0" xfId="0" applyNumberFormat="1"/>
    <xf numFmtId="167" fontId="21" fillId="0" borderId="0" xfId="1" applyNumberFormat="1" applyFont="1" applyBorder="1" applyAlignment="1">
      <alignment horizontal="center"/>
    </xf>
    <xf numFmtId="167" fontId="18" fillId="0" borderId="8" xfId="1" applyNumberFormat="1" applyFont="1" applyFill="1" applyBorder="1" applyAlignment="1">
      <alignment horizontal="center"/>
    </xf>
    <xf numFmtId="167" fontId="12" fillId="0" borderId="10" xfId="1" applyNumberFormat="1" applyFont="1" applyFill="1" applyBorder="1" applyAlignment="1">
      <alignment vertical="top"/>
    </xf>
    <xf numFmtId="167" fontId="11" fillId="0" borderId="11" xfId="1" applyNumberFormat="1" applyFont="1" applyFill="1" applyBorder="1"/>
    <xf numFmtId="167" fontId="12" fillId="0" borderId="11" xfId="1" applyNumberFormat="1" applyFont="1" applyFill="1" applyBorder="1"/>
    <xf numFmtId="167" fontId="12" fillId="0" borderId="8" xfId="1" applyNumberFormat="1" applyFont="1" applyFill="1" applyBorder="1"/>
    <xf numFmtId="167" fontId="34" fillId="0" borderId="11" xfId="1" applyNumberFormat="1" applyFont="1" applyFill="1" applyBorder="1" applyAlignment="1">
      <alignment vertical="top"/>
    </xf>
    <xf numFmtId="167" fontId="34" fillId="0" borderId="11" xfId="1" applyNumberFormat="1" applyFont="1" applyBorder="1" applyAlignment="1">
      <alignment vertical="top"/>
    </xf>
    <xf numFmtId="164" fontId="1" fillId="0" borderId="0" xfId="1" applyFont="1"/>
    <xf numFmtId="167" fontId="36" fillId="0" borderId="0" xfId="1" applyNumberFormat="1" applyFont="1" applyBorder="1" applyAlignment="1">
      <alignment horizontal="center"/>
    </xf>
    <xf numFmtId="167" fontId="35" fillId="0" borderId="11" xfId="1" applyNumberFormat="1" applyFont="1" applyFill="1" applyBorder="1" applyAlignment="1">
      <alignment vertical="top"/>
    </xf>
    <xf numFmtId="167" fontId="35" fillId="0" borderId="11" xfId="1" applyNumberFormat="1" applyFont="1" applyBorder="1" applyAlignment="1">
      <alignment vertical="top"/>
    </xf>
    <xf numFmtId="0" fontId="26" fillId="0" borderId="0" xfId="0" applyFont="1" applyFill="1" applyBorder="1" applyAlignment="1">
      <alignment horizontal="center"/>
    </xf>
    <xf numFmtId="0" fontId="22" fillId="0" borderId="26" xfId="0" applyFont="1" applyFill="1" applyBorder="1"/>
    <xf numFmtId="0" fontId="6" fillId="0" borderId="27" xfId="0" applyFont="1" applyFill="1" applyBorder="1"/>
    <xf numFmtId="0" fontId="6" fillId="0" borderId="28" xfId="0" applyFont="1" applyFill="1" applyBorder="1"/>
    <xf numFmtId="0" fontId="26" fillId="0" borderId="29" xfId="0" applyFont="1" applyFill="1" applyBorder="1" applyAlignment="1">
      <alignment horizontal="center"/>
    </xf>
    <xf numFmtId="0" fontId="26" fillId="0" borderId="30" xfId="0" applyFont="1" applyFill="1" applyBorder="1" applyAlignment="1">
      <alignment horizontal="center"/>
    </xf>
    <xf numFmtId="0" fontId="25" fillId="0" borderId="31" xfId="0" applyFont="1" applyFill="1" applyBorder="1"/>
    <xf numFmtId="0" fontId="25" fillId="0" borderId="32" xfId="0" applyFont="1" applyFill="1" applyBorder="1"/>
    <xf numFmtId="0" fontId="25" fillId="0" borderId="33" xfId="0" applyFont="1" applyFill="1" applyBorder="1"/>
    <xf numFmtId="0" fontId="2" fillId="0" borderId="0" xfId="0" applyFont="1" applyAlignment="1">
      <alignment vertical="center"/>
    </xf>
    <xf numFmtId="0" fontId="2" fillId="0" borderId="0" xfId="0" applyFont="1" applyAlignment="1"/>
    <xf numFmtId="49" fontId="37" fillId="0" borderId="0" xfId="0" applyNumberFormat="1" applyFont="1" applyBorder="1" applyAlignment="1">
      <alignment horizontal="right"/>
    </xf>
    <xf numFmtId="0" fontId="6" fillId="0" borderId="0" xfId="0" applyFont="1" applyFill="1"/>
    <xf numFmtId="167" fontId="6" fillId="2" borderId="0" xfId="1" applyNumberFormat="1" applyFont="1" applyFill="1" applyAlignment="1">
      <alignment horizontal="right"/>
    </xf>
    <xf numFmtId="167" fontId="6" fillId="0" borderId="0" xfId="1" applyNumberFormat="1" applyFont="1"/>
    <xf numFmtId="167" fontId="6" fillId="0" borderId="0" xfId="1" applyNumberFormat="1" applyFont="1" applyBorder="1"/>
    <xf numFmtId="49" fontId="6" fillId="0" borderId="8" xfId="0" applyNumberFormat="1" applyFont="1" applyBorder="1" applyAlignment="1">
      <alignment horizontal="center"/>
    </xf>
    <xf numFmtId="166" fontId="2" fillId="0" borderId="0" xfId="1" applyNumberFormat="1" applyFont="1"/>
    <xf numFmtId="167" fontId="15" fillId="0" borderId="12" xfId="1" applyNumberFormat="1" applyFont="1" applyBorder="1" applyAlignment="1">
      <alignment horizontal="center"/>
    </xf>
    <xf numFmtId="164" fontId="7" fillId="0" borderId="0" xfId="0" applyNumberFormat="1" applyFont="1"/>
    <xf numFmtId="3" fontId="0" fillId="0" borderId="0" xfId="0" applyNumberFormat="1"/>
    <xf numFmtId="0" fontId="6" fillId="0" borderId="0" xfId="0" applyFont="1" applyAlignment="1">
      <alignment horizontal="right"/>
    </xf>
    <xf numFmtId="3" fontId="2" fillId="0" borderId="34" xfId="0" applyNumberFormat="1" applyFont="1" applyBorder="1"/>
    <xf numFmtId="0" fontId="39" fillId="0" borderId="0" xfId="0" applyFont="1"/>
    <xf numFmtId="164" fontId="40" fillId="0" borderId="0" xfId="1" applyFont="1"/>
    <xf numFmtId="164" fontId="39" fillId="0" borderId="0" xfId="1" applyFont="1"/>
    <xf numFmtId="0" fontId="41" fillId="0" borderId="0" xfId="0" applyFont="1"/>
    <xf numFmtId="49" fontId="39" fillId="0" borderId="0" xfId="1" applyNumberFormat="1" applyFont="1" applyAlignment="1">
      <alignment horizontal="center"/>
    </xf>
    <xf numFmtId="0" fontId="39" fillId="0" borderId="0" xfId="0" applyFont="1" applyFill="1"/>
    <xf numFmtId="167" fontId="39" fillId="0" borderId="0" xfId="1" applyNumberFormat="1" applyFont="1"/>
    <xf numFmtId="0" fontId="41" fillId="0" borderId="35" xfId="0" applyFont="1" applyBorder="1"/>
    <xf numFmtId="0" fontId="41" fillId="0" borderId="36" xfId="0" applyFont="1" applyBorder="1"/>
    <xf numFmtId="0" fontId="39" fillId="0" borderId="36" xfId="0" applyFont="1" applyBorder="1"/>
    <xf numFmtId="49" fontId="39" fillId="0" borderId="36" xfId="1" applyNumberFormat="1" applyFont="1" applyBorder="1" applyAlignment="1">
      <alignment horizontal="center"/>
    </xf>
    <xf numFmtId="0" fontId="40" fillId="0" borderId="36" xfId="0" applyFont="1" applyBorder="1"/>
    <xf numFmtId="167" fontId="42" fillId="0" borderId="37" xfId="1" applyNumberFormat="1" applyFont="1" applyFill="1" applyBorder="1" applyAlignment="1">
      <alignment horizontal="right"/>
    </xf>
    <xf numFmtId="0" fontId="41" fillId="0" borderId="38" xfId="0" applyFont="1" applyBorder="1"/>
    <xf numFmtId="0" fontId="41" fillId="0" borderId="0" xfId="0" applyFont="1" applyBorder="1"/>
    <xf numFmtId="0" fontId="39" fillId="0" borderId="0" xfId="0" applyFont="1" applyBorder="1"/>
    <xf numFmtId="49" fontId="39" fillId="0" borderId="0" xfId="1" applyNumberFormat="1" applyFont="1" applyBorder="1" applyAlignment="1">
      <alignment horizontal="center"/>
    </xf>
    <xf numFmtId="0" fontId="43" fillId="0" borderId="0" xfId="0" applyFont="1" applyBorder="1" applyAlignment="1"/>
    <xf numFmtId="167" fontId="40" fillId="0" borderId="39" xfId="1" applyNumberFormat="1" applyFont="1" applyBorder="1"/>
    <xf numFmtId="0" fontId="41" fillId="0" borderId="38" xfId="0" applyFont="1" applyBorder="1" applyAlignment="1">
      <alignment vertical="top"/>
    </xf>
    <xf numFmtId="0" fontId="44" fillId="0" borderId="0" xfId="0" applyFont="1" applyBorder="1" applyAlignment="1">
      <alignment horizontal="center" vertical="top"/>
    </xf>
    <xf numFmtId="167" fontId="44" fillId="0" borderId="39" xfId="1" applyNumberFormat="1" applyFont="1" applyBorder="1" applyAlignment="1">
      <alignment horizontal="center" vertical="top"/>
    </xf>
    <xf numFmtId="49" fontId="44" fillId="0" borderId="0" xfId="0" applyNumberFormat="1" applyFont="1" applyBorder="1" applyAlignment="1">
      <alignment horizontal="center" vertical="top"/>
    </xf>
    <xf numFmtId="0" fontId="44" fillId="0" borderId="0" xfId="0" applyFont="1" applyFill="1" applyBorder="1" applyAlignment="1">
      <alignment horizontal="center" vertical="top"/>
    </xf>
    <xf numFmtId="0" fontId="45" fillId="0" borderId="38" xfId="0" applyFont="1" applyBorder="1" applyAlignment="1">
      <alignment horizontal="left"/>
    </xf>
    <xf numFmtId="0" fontId="39" fillId="0" borderId="0" xfId="0" applyFont="1" applyBorder="1" applyAlignment="1"/>
    <xf numFmtId="0" fontId="46" fillId="0" borderId="0" xfId="0" applyFont="1" applyBorder="1" applyAlignment="1">
      <alignment horizontal="left"/>
    </xf>
    <xf numFmtId="0" fontId="40" fillId="0" borderId="22" xfId="0" applyFont="1" applyBorder="1" applyAlignment="1">
      <alignment horizontal="center"/>
    </xf>
    <xf numFmtId="0" fontId="40" fillId="0" borderId="40" xfId="0" applyFont="1" applyBorder="1" applyAlignment="1">
      <alignment horizontal="center"/>
    </xf>
    <xf numFmtId="0" fontId="40" fillId="0" borderId="41" xfId="0" applyFont="1" applyBorder="1" applyAlignment="1">
      <alignment horizontal="center"/>
    </xf>
    <xf numFmtId="0" fontId="40" fillId="0" borderId="24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45" fillId="0" borderId="0" xfId="0" applyFont="1" applyBorder="1"/>
    <xf numFmtId="0" fontId="43" fillId="0" borderId="0" xfId="0" applyFont="1" applyBorder="1" applyAlignment="1">
      <alignment horizontal="left" vertical="top"/>
    </xf>
    <xf numFmtId="0" fontId="47" fillId="0" borderId="0" xfId="0" applyFont="1" applyBorder="1"/>
    <xf numFmtId="0" fontId="39" fillId="0" borderId="0" xfId="0" applyFont="1" applyFill="1" applyBorder="1"/>
    <xf numFmtId="167" fontId="39" fillId="0" borderId="39" xfId="1" applyNumberFormat="1" applyFont="1" applyBorder="1"/>
    <xf numFmtId="0" fontId="39" fillId="0" borderId="38" xfId="0" applyFont="1" applyBorder="1" applyAlignment="1"/>
    <xf numFmtId="0" fontId="48" fillId="0" borderId="0" xfId="0" applyFont="1" applyBorder="1"/>
    <xf numFmtId="0" fontId="46" fillId="0" borderId="0" xfId="0" applyFont="1" applyBorder="1" applyAlignment="1"/>
    <xf numFmtId="0" fontId="48" fillId="0" borderId="0" xfId="0" applyFont="1" applyFill="1" applyBorder="1"/>
    <xf numFmtId="167" fontId="48" fillId="0" borderId="39" xfId="1" applyNumberFormat="1" applyFont="1" applyBorder="1"/>
    <xf numFmtId="0" fontId="40" fillId="0" borderId="8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49" fontId="48" fillId="0" borderId="0" xfId="1" applyNumberFormat="1" applyFont="1" applyBorder="1" applyAlignment="1">
      <alignment horizontal="center"/>
    </xf>
    <xf numFmtId="49" fontId="41" fillId="0" borderId="0" xfId="0" applyNumberFormat="1" applyFont="1" applyBorder="1" applyAlignment="1">
      <alignment horizontal="center" vertical="center" wrapText="1"/>
    </xf>
    <xf numFmtId="167" fontId="46" fillId="0" borderId="42" xfId="1" applyNumberFormat="1" applyFont="1" applyBorder="1" applyAlignment="1">
      <alignment horizontal="center"/>
    </xf>
    <xf numFmtId="0" fontId="42" fillId="2" borderId="43" xfId="0" applyFont="1" applyFill="1" applyBorder="1" applyAlignment="1">
      <alignment horizontal="center"/>
    </xf>
    <xf numFmtId="0" fontId="42" fillId="2" borderId="8" xfId="0" applyFont="1" applyFill="1" applyBorder="1" applyAlignment="1">
      <alignment horizontal="center"/>
    </xf>
    <xf numFmtId="0" fontId="42" fillId="2" borderId="44" xfId="0" applyFont="1" applyFill="1" applyBorder="1" applyAlignment="1">
      <alignment horizontal="center"/>
    </xf>
    <xf numFmtId="49" fontId="47" fillId="0" borderId="49" xfId="0" applyNumberFormat="1" applyFont="1" applyFill="1" applyBorder="1" applyAlignment="1">
      <alignment horizontal="right"/>
    </xf>
    <xf numFmtId="49" fontId="49" fillId="0" borderId="11" xfId="0" applyNumberFormat="1" applyFont="1" applyFill="1" applyBorder="1" applyAlignment="1">
      <alignment horizontal="right"/>
    </xf>
    <xf numFmtId="49" fontId="49" fillId="0" borderId="50" xfId="0" applyNumberFormat="1" applyFont="1" applyFill="1" applyBorder="1" applyAlignment="1"/>
    <xf numFmtId="49" fontId="50" fillId="0" borderId="11" xfId="1" applyNumberFormat="1" applyFont="1" applyFill="1" applyBorder="1" applyAlignment="1">
      <alignment horizontal="center"/>
    </xf>
    <xf numFmtId="0" fontId="50" fillId="0" borderId="11" xfId="0" applyFont="1" applyFill="1" applyBorder="1"/>
    <xf numFmtId="49" fontId="43" fillId="0" borderId="49" xfId="0" applyNumberFormat="1" applyFont="1" applyBorder="1" applyAlignment="1">
      <alignment horizontal="right"/>
    </xf>
    <xf numFmtId="49" fontId="50" fillId="0" borderId="11" xfId="0" applyNumberFormat="1" applyFont="1" applyBorder="1" applyAlignment="1">
      <alignment horizontal="right"/>
    </xf>
    <xf numFmtId="49" fontId="50" fillId="0" borderId="13" xfId="0" applyNumberFormat="1" applyFont="1" applyBorder="1" applyAlignment="1">
      <alignment horizontal="center"/>
    </xf>
    <xf numFmtId="49" fontId="50" fillId="0" borderId="11" xfId="1" applyNumberFormat="1" applyFont="1" applyBorder="1" applyAlignment="1">
      <alignment horizontal="center" vertical="top" textRotation="180"/>
    </xf>
    <xf numFmtId="0" fontId="50" fillId="0" borderId="11" xfId="0" applyFont="1" applyBorder="1"/>
    <xf numFmtId="49" fontId="50" fillId="0" borderId="11" xfId="1" applyNumberFormat="1" applyFont="1" applyBorder="1" applyAlignment="1">
      <alignment horizontal="center"/>
    </xf>
    <xf numFmtId="167" fontId="39" fillId="0" borderId="0" xfId="0" applyNumberFormat="1" applyFont="1"/>
    <xf numFmtId="164" fontId="48" fillId="0" borderId="0" xfId="1" applyFont="1"/>
    <xf numFmtId="49" fontId="49" fillId="0" borderId="13" xfId="0" applyNumberFormat="1" applyFont="1" applyFill="1" applyBorder="1" applyAlignment="1">
      <alignment horizontal="center"/>
    </xf>
    <xf numFmtId="0" fontId="43" fillId="0" borderId="49" xfId="0" applyFont="1" applyBorder="1"/>
    <xf numFmtId="0" fontId="43" fillId="0" borderId="11" xfId="0" applyFont="1" applyBorder="1"/>
    <xf numFmtId="0" fontId="45" fillId="0" borderId="49" xfId="0" applyFont="1" applyBorder="1"/>
    <xf numFmtId="0" fontId="41" fillId="0" borderId="11" xfId="0" applyFont="1" applyBorder="1"/>
    <xf numFmtId="49" fontId="39" fillId="0" borderId="11" xfId="1" applyNumberFormat="1" applyFont="1" applyBorder="1" applyAlignment="1">
      <alignment horizontal="center"/>
    </xf>
    <xf numFmtId="0" fontId="39" fillId="0" borderId="11" xfId="0" applyFont="1" applyBorder="1"/>
    <xf numFmtId="164" fontId="45" fillId="0" borderId="0" xfId="1" applyFont="1"/>
    <xf numFmtId="164" fontId="39" fillId="0" borderId="0" xfId="0" applyNumberFormat="1" applyFont="1"/>
    <xf numFmtId="0" fontId="39" fillId="0" borderId="13" xfId="0" applyFont="1" applyBorder="1" applyAlignment="1">
      <alignment horizontal="left" vertical="top"/>
    </xf>
    <xf numFmtId="0" fontId="39" fillId="0" borderId="0" xfId="0" applyFont="1" applyBorder="1" applyAlignment="1">
      <alignment horizontal="left" vertical="top"/>
    </xf>
    <xf numFmtId="0" fontId="39" fillId="0" borderId="14" xfId="0" applyFont="1" applyBorder="1" applyAlignment="1">
      <alignment horizontal="left" vertical="top"/>
    </xf>
    <xf numFmtId="49" fontId="50" fillId="0" borderId="19" xfId="0" applyNumberFormat="1" applyFont="1" applyBorder="1" applyAlignment="1">
      <alignment horizontal="center"/>
    </xf>
    <xf numFmtId="164" fontId="40" fillId="0" borderId="0" xfId="1" applyFont="1" applyFill="1"/>
    <xf numFmtId="0" fontId="45" fillId="0" borderId="51" xfId="0" applyFont="1" applyBorder="1"/>
    <xf numFmtId="0" fontId="41" fillId="0" borderId="52" xfId="0" applyFont="1" applyBorder="1"/>
    <xf numFmtId="0" fontId="41" fillId="0" borderId="53" xfId="0" applyFont="1" applyBorder="1" applyAlignment="1"/>
    <xf numFmtId="164" fontId="45" fillId="0" borderId="0" xfId="1" applyFont="1" applyFill="1"/>
    <xf numFmtId="0" fontId="45" fillId="0" borderId="38" xfId="0" applyFont="1" applyBorder="1"/>
    <xf numFmtId="167" fontId="39" fillId="0" borderId="0" xfId="1" applyNumberFormat="1" applyFont="1" applyFill="1" applyBorder="1"/>
    <xf numFmtId="167" fontId="39" fillId="0" borderId="0" xfId="0" applyNumberFormat="1" applyFont="1" applyFill="1" applyBorder="1"/>
    <xf numFmtId="0" fontId="42" fillId="0" borderId="0" xfId="0" applyFont="1" applyBorder="1"/>
    <xf numFmtId="166" fontId="39" fillId="0" borderId="0" xfId="1" applyNumberFormat="1" applyFont="1" applyBorder="1"/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/>
    <xf numFmtId="166" fontId="40" fillId="0" borderId="0" xfId="1" applyNumberFormat="1" applyFont="1" applyBorder="1"/>
    <xf numFmtId="0" fontId="40" fillId="0" borderId="0" xfId="0" applyFont="1"/>
    <xf numFmtId="0" fontId="48" fillId="0" borderId="20" xfId="0" applyFont="1" applyBorder="1" applyAlignment="1">
      <alignment horizontal="center" vertical="center"/>
    </xf>
    <xf numFmtId="0" fontId="48" fillId="0" borderId="0" xfId="0" applyFont="1"/>
    <xf numFmtId="0" fontId="42" fillId="0" borderId="38" xfId="0" applyFont="1" applyBorder="1"/>
    <xf numFmtId="0" fontId="45" fillId="0" borderId="46" xfId="0" applyFont="1" applyBorder="1"/>
    <xf numFmtId="0" fontId="41" fillId="0" borderId="25" xfId="0" applyFont="1" applyBorder="1"/>
    <xf numFmtId="0" fontId="39" fillId="0" borderId="25" xfId="0" applyFont="1" applyBorder="1"/>
    <xf numFmtId="49" fontId="39" fillId="0" borderId="25" xfId="1" applyNumberFormat="1" applyFont="1" applyBorder="1" applyAlignment="1">
      <alignment horizontal="center"/>
    </xf>
    <xf numFmtId="0" fontId="39" fillId="0" borderId="25" xfId="0" applyFont="1" applyFill="1" applyBorder="1"/>
    <xf numFmtId="167" fontId="39" fillId="0" borderId="54" xfId="1" applyNumberFormat="1" applyFont="1" applyBorder="1"/>
    <xf numFmtId="0" fontId="45" fillId="0" borderId="0" xfId="0" applyFont="1"/>
    <xf numFmtId="3" fontId="45" fillId="0" borderId="39" xfId="1" applyNumberFormat="1" applyFont="1" applyFill="1" applyBorder="1" applyAlignment="1">
      <alignment vertical="top"/>
    </xf>
    <xf numFmtId="3" fontId="40" fillId="0" borderId="39" xfId="1" applyNumberFormat="1" applyFont="1" applyFill="1" applyBorder="1" applyAlignment="1">
      <alignment vertical="top"/>
    </xf>
    <xf numFmtId="3" fontId="45" fillId="0" borderId="55" xfId="1" applyNumberFormat="1" applyFont="1" applyFill="1" applyBorder="1" applyAlignment="1">
      <alignment vertical="top"/>
    </xf>
    <xf numFmtId="3" fontId="40" fillId="0" borderId="0" xfId="1" applyNumberFormat="1" applyFont="1" applyFill="1" applyBorder="1" applyAlignment="1">
      <alignment vertical="top"/>
    </xf>
    <xf numFmtId="3" fontId="40" fillId="0" borderId="56" xfId="1" applyNumberFormat="1" applyFont="1" applyFill="1" applyBorder="1" applyAlignment="1">
      <alignment vertical="top"/>
    </xf>
    <xf numFmtId="3" fontId="45" fillId="0" borderId="52" xfId="1" applyNumberFormat="1" applyFont="1" applyFill="1" applyBorder="1" applyAlignment="1">
      <alignment vertical="top" wrapText="1"/>
    </xf>
    <xf numFmtId="3" fontId="45" fillId="0" borderId="48" xfId="1" applyNumberFormat="1" applyFont="1" applyFill="1" applyBorder="1" applyAlignment="1">
      <alignment vertical="top" wrapText="1"/>
    </xf>
    <xf numFmtId="0" fontId="45" fillId="0" borderId="29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5" fillId="0" borderId="30" xfId="0" applyFont="1" applyFill="1" applyBorder="1" applyAlignment="1">
      <alignment horizontal="center"/>
    </xf>
    <xf numFmtId="0" fontId="40" fillId="0" borderId="29" xfId="0" applyFont="1" applyFill="1" applyBorder="1"/>
    <xf numFmtId="0" fontId="39" fillId="0" borderId="30" xfId="0" applyFont="1" applyFill="1" applyBorder="1"/>
    <xf numFmtId="0" fontId="49" fillId="0" borderId="29" xfId="0" applyFont="1" applyFill="1" applyBorder="1"/>
    <xf numFmtId="0" fontId="49" fillId="0" borderId="0" xfId="0" applyFont="1" applyFill="1" applyBorder="1"/>
    <xf numFmtId="3" fontId="49" fillId="0" borderId="30" xfId="0" applyNumberFormat="1" applyFont="1" applyFill="1" applyBorder="1"/>
    <xf numFmtId="0" fontId="51" fillId="0" borderId="29" xfId="0" applyFont="1" applyFill="1" applyBorder="1"/>
    <xf numFmtId="0" fontId="47" fillId="0" borderId="29" xfId="0" applyFont="1" applyFill="1" applyBorder="1"/>
    <xf numFmtId="3" fontId="47" fillId="0" borderId="30" xfId="0" applyNumberFormat="1" applyFont="1" applyFill="1" applyBorder="1"/>
    <xf numFmtId="0" fontId="39" fillId="0" borderId="57" xfId="0" applyFont="1" applyFill="1" applyBorder="1"/>
    <xf numFmtId="0" fontId="39" fillId="0" borderId="58" xfId="0" applyFont="1" applyFill="1" applyBorder="1"/>
    <xf numFmtId="164" fontId="52" fillId="0" borderId="0" xfId="1" applyFont="1"/>
    <xf numFmtId="0" fontId="52" fillId="0" borderId="0" xfId="0" applyFont="1"/>
    <xf numFmtId="49" fontId="41" fillId="0" borderId="0" xfId="0" applyNumberFormat="1" applyFont="1" applyFill="1" applyBorder="1" applyAlignment="1">
      <alignment horizontal="center" vertical="center" wrapText="1"/>
    </xf>
    <xf numFmtId="0" fontId="40" fillId="0" borderId="59" xfId="0" applyFont="1" applyFill="1" applyBorder="1"/>
    <xf numFmtId="0" fontId="39" fillId="0" borderId="60" xfId="0" applyFont="1" applyFill="1" applyBorder="1"/>
    <xf numFmtId="0" fontId="39" fillId="0" borderId="17" xfId="0" applyFont="1" applyFill="1" applyBorder="1" applyAlignment="1">
      <alignment horizontal="justify" vertical="top"/>
    </xf>
    <xf numFmtId="49" fontId="45" fillId="0" borderId="14" xfId="0" applyNumberFormat="1" applyFont="1" applyFill="1" applyBorder="1" applyAlignment="1">
      <alignment horizontal="justify" vertical="top"/>
    </xf>
    <xf numFmtId="0" fontId="39" fillId="0" borderId="61" xfId="0" applyFont="1" applyFill="1" applyBorder="1"/>
    <xf numFmtId="0" fontId="40" fillId="0" borderId="6" xfId="0" applyFont="1" applyFill="1" applyBorder="1" applyAlignment="1">
      <alignment horizontal="justify" vertical="top"/>
    </xf>
    <xf numFmtId="0" fontId="40" fillId="0" borderId="14" xfId="0" applyFont="1" applyFill="1" applyBorder="1" applyAlignment="1">
      <alignment horizontal="justify" vertical="top"/>
    </xf>
    <xf numFmtId="0" fontId="39" fillId="0" borderId="62" xfId="0" applyFont="1" applyFill="1" applyBorder="1"/>
    <xf numFmtId="0" fontId="40" fillId="0" borderId="63" xfId="0" applyFont="1" applyFill="1" applyBorder="1" applyAlignment="1">
      <alignment horizontal="justify" vertical="top"/>
    </xf>
    <xf numFmtId="0" fontId="39" fillId="0" borderId="64" xfId="0" applyFont="1" applyFill="1" applyBorder="1"/>
    <xf numFmtId="0" fontId="40" fillId="0" borderId="65" xfId="0" applyFont="1" applyFill="1" applyBorder="1" applyAlignment="1">
      <alignment horizontal="justify" vertical="top"/>
    </xf>
    <xf numFmtId="0" fontId="40" fillId="0" borderId="66" xfId="0" applyFont="1" applyFill="1" applyBorder="1"/>
    <xf numFmtId="0" fontId="45" fillId="0" borderId="67" xfId="0" applyFont="1" applyFill="1" applyBorder="1" applyAlignment="1">
      <alignment horizontal="center" vertical="top"/>
    </xf>
    <xf numFmtId="164" fontId="53" fillId="0" borderId="0" xfId="1" applyFont="1"/>
    <xf numFmtId="165" fontId="39" fillId="0" borderId="0" xfId="0" applyNumberFormat="1" applyFont="1"/>
    <xf numFmtId="167" fontId="40" fillId="0" borderId="68" xfId="1" applyNumberFormat="1" applyFont="1" applyFill="1" applyBorder="1" applyAlignment="1">
      <alignment horizontal="right" indent="1"/>
    </xf>
    <xf numFmtId="3" fontId="40" fillId="0" borderId="68" xfId="1" applyNumberFormat="1" applyFont="1" applyFill="1" applyBorder="1" applyAlignment="1">
      <alignment horizontal="right" indent="1"/>
    </xf>
    <xf numFmtId="3" fontId="40" fillId="0" borderId="69" xfId="1" applyNumberFormat="1" applyFont="1" applyFill="1" applyBorder="1" applyAlignment="1">
      <alignment horizontal="right" indent="1"/>
    </xf>
    <xf numFmtId="3" fontId="40" fillId="0" borderId="70" xfId="1" applyNumberFormat="1" applyFont="1" applyFill="1" applyBorder="1" applyAlignment="1">
      <alignment horizontal="right" indent="1"/>
    </xf>
    <xf numFmtId="3" fontId="40" fillId="0" borderId="71" xfId="1" applyNumberFormat="1" applyFont="1" applyFill="1" applyBorder="1" applyAlignment="1">
      <alignment horizontal="right" indent="1"/>
    </xf>
    <xf numFmtId="167" fontId="45" fillId="0" borderId="72" xfId="1" applyNumberFormat="1" applyFont="1" applyFill="1" applyBorder="1" applyAlignment="1">
      <alignment horizontal="right" vertical="top" indent="1"/>
    </xf>
    <xf numFmtId="167" fontId="45" fillId="0" borderId="0" xfId="1" applyNumberFormat="1" applyFont="1" applyFill="1" applyBorder="1" applyAlignment="1">
      <alignment horizontal="right" vertical="top" indent="1"/>
    </xf>
    <xf numFmtId="0" fontId="40" fillId="0" borderId="0" xfId="0" applyFont="1" applyAlignment="1">
      <alignment horizontal="right" indent="1"/>
    </xf>
    <xf numFmtId="167" fontId="39" fillId="2" borderId="0" xfId="1" applyNumberFormat="1" applyFont="1" applyFill="1" applyAlignment="1">
      <alignment horizontal="right"/>
    </xf>
    <xf numFmtId="0" fontId="41" fillId="0" borderId="0" xfId="0" applyFont="1" applyAlignment="1">
      <alignment vertical="top"/>
    </xf>
    <xf numFmtId="0" fontId="44" fillId="0" borderId="0" xfId="0" applyFont="1" applyAlignment="1">
      <alignment horizontal="center" vertical="top"/>
    </xf>
    <xf numFmtId="0" fontId="44" fillId="0" borderId="0" xfId="0" applyFont="1" applyAlignment="1">
      <alignment vertical="top"/>
    </xf>
    <xf numFmtId="167" fontId="44" fillId="0" borderId="0" xfId="1" applyNumberFormat="1" applyFont="1" applyAlignment="1">
      <alignment horizontal="center" vertical="top"/>
    </xf>
    <xf numFmtId="0" fontId="39" fillId="0" borderId="0" xfId="0" applyFont="1" applyAlignment="1">
      <alignment vertical="top"/>
    </xf>
    <xf numFmtId="164" fontId="39" fillId="0" borderId="0" xfId="1" applyFont="1" applyAlignment="1">
      <alignment vertical="top"/>
    </xf>
    <xf numFmtId="0" fontId="45" fillId="0" borderId="0" xfId="0" applyFont="1" applyBorder="1" applyAlignment="1">
      <alignment vertical="center"/>
    </xf>
    <xf numFmtId="0" fontId="39" fillId="0" borderId="8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48" fillId="0" borderId="0" xfId="0" applyFont="1" applyFill="1"/>
    <xf numFmtId="166" fontId="48" fillId="0" borderId="0" xfId="1" applyNumberFormat="1" applyFont="1"/>
    <xf numFmtId="167" fontId="48" fillId="0" borderId="0" xfId="1" applyNumberFormat="1" applyFont="1"/>
    <xf numFmtId="0" fontId="39" fillId="0" borderId="13" xfId="0" applyFont="1" applyBorder="1" applyAlignment="1">
      <alignment horizontal="center"/>
    </xf>
    <xf numFmtId="166" fontId="39" fillId="0" borderId="0" xfId="1" applyNumberFormat="1" applyFont="1"/>
    <xf numFmtId="0" fontId="42" fillId="0" borderId="0" xfId="0" applyFont="1" applyAlignment="1">
      <alignment horizontal="left" indent="1"/>
    </xf>
    <xf numFmtId="0" fontId="47" fillId="0" borderId="0" xfId="0" applyFont="1"/>
    <xf numFmtId="167" fontId="39" fillId="0" borderId="0" xfId="1" applyNumberFormat="1" applyFont="1" applyBorder="1"/>
    <xf numFmtId="0" fontId="48" fillId="0" borderId="0" xfId="0" applyFont="1" applyAlignment="1">
      <alignment horizontal="center"/>
    </xf>
    <xf numFmtId="0" fontId="45" fillId="0" borderId="25" xfId="0" applyFont="1" applyBorder="1" applyAlignment="1">
      <alignment vertical="center"/>
    </xf>
    <xf numFmtId="49" fontId="39" fillId="0" borderId="8" xfId="0" applyNumberFormat="1" applyFont="1" applyBorder="1" applyAlignment="1">
      <alignment horizontal="center"/>
    </xf>
    <xf numFmtId="167" fontId="46" fillId="0" borderId="0" xfId="1" applyNumberFormat="1" applyFont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167" fontId="42" fillId="0" borderId="10" xfId="1" applyNumberFormat="1" applyFont="1" applyFill="1" applyBorder="1" applyAlignment="1">
      <alignment horizontal="center"/>
    </xf>
    <xf numFmtId="164" fontId="39" fillId="0" borderId="0" xfId="1" applyFont="1" applyFill="1"/>
    <xf numFmtId="49" fontId="54" fillId="0" borderId="13" xfId="0" applyNumberFormat="1" applyFont="1" applyFill="1" applyBorder="1" applyAlignment="1">
      <alignment horizontal="center" vertical="top"/>
    </xf>
    <xf numFmtId="49" fontId="42" fillId="0" borderId="12" xfId="0" applyNumberFormat="1" applyFont="1" applyFill="1" applyBorder="1" applyAlignment="1">
      <alignment horizontal="center"/>
    </xf>
    <xf numFmtId="49" fontId="42" fillId="0" borderId="12" xfId="1" applyNumberFormat="1" applyFont="1" applyFill="1" applyBorder="1" applyAlignment="1">
      <alignment horizontal="center"/>
    </xf>
    <xf numFmtId="49" fontId="46" fillId="0" borderId="8" xfId="1" applyNumberFormat="1" applyFont="1" applyFill="1" applyBorder="1" applyAlignment="1">
      <alignment horizontal="center"/>
    </xf>
    <xf numFmtId="167" fontId="46" fillId="0" borderId="8" xfId="1" applyNumberFormat="1" applyFont="1" applyFill="1" applyBorder="1" applyAlignment="1">
      <alignment horizontal="center"/>
    </xf>
    <xf numFmtId="49" fontId="46" fillId="0" borderId="0" xfId="0" applyNumberFormat="1" applyFont="1" applyFill="1" applyAlignment="1">
      <alignment horizontal="center"/>
    </xf>
    <xf numFmtId="164" fontId="46" fillId="0" borderId="0" xfId="1" applyFont="1" applyFill="1" applyAlignment="1">
      <alignment horizontal="center"/>
    </xf>
    <xf numFmtId="49" fontId="43" fillId="0" borderId="10" xfId="0" applyNumberFormat="1" applyFont="1" applyFill="1" applyBorder="1" applyAlignment="1">
      <alignment horizontal="right"/>
    </xf>
    <xf numFmtId="49" fontId="50" fillId="0" borderId="10" xfId="0" applyNumberFormat="1" applyFont="1" applyFill="1" applyBorder="1" applyAlignment="1">
      <alignment horizontal="right"/>
    </xf>
    <xf numFmtId="0" fontId="55" fillId="0" borderId="15" xfId="0" applyFont="1" applyFill="1" applyBorder="1"/>
    <xf numFmtId="49" fontId="43" fillId="0" borderId="16" xfId="0" applyNumberFormat="1" applyFont="1" applyFill="1" applyBorder="1" applyAlignment="1">
      <alignment horizontal="right"/>
    </xf>
    <xf numFmtId="0" fontId="55" fillId="0" borderId="16" xfId="0" applyFont="1" applyFill="1" applyBorder="1"/>
    <xf numFmtId="0" fontId="55" fillId="0" borderId="17" xfId="0" applyFont="1" applyFill="1" applyBorder="1"/>
    <xf numFmtId="49" fontId="50" fillId="0" borderId="10" xfId="1" applyNumberFormat="1" applyFont="1" applyFill="1" applyBorder="1" applyAlignment="1">
      <alignment horizontal="center"/>
    </xf>
    <xf numFmtId="0" fontId="50" fillId="0" borderId="10" xfId="0" applyFont="1" applyFill="1" applyBorder="1" applyAlignment="1">
      <alignment horizontal="right"/>
    </xf>
    <xf numFmtId="0" fontId="50" fillId="0" borderId="10" xfId="0" applyFont="1" applyFill="1" applyBorder="1"/>
    <xf numFmtId="0" fontId="50" fillId="0" borderId="0" xfId="0" applyFont="1" applyFill="1"/>
    <xf numFmtId="164" fontId="50" fillId="0" borderId="0" xfId="1" applyFont="1" applyFill="1"/>
    <xf numFmtId="49" fontId="43" fillId="0" borderId="11" xfId="0" applyNumberFormat="1" applyFont="1" applyFill="1" applyBorder="1" applyAlignment="1">
      <alignment horizontal="right"/>
    </xf>
    <xf numFmtId="49" fontId="50" fillId="0" borderId="11" xfId="0" applyNumberFormat="1" applyFont="1" applyFill="1" applyBorder="1" applyAlignment="1">
      <alignment horizontal="right"/>
    </xf>
    <xf numFmtId="0" fontId="50" fillId="0" borderId="13" xfId="0" applyFont="1" applyFill="1" applyBorder="1"/>
    <xf numFmtId="49" fontId="50" fillId="0" borderId="0" xfId="0" applyNumberFormat="1" applyFont="1" applyFill="1" applyBorder="1" applyAlignment="1">
      <alignment horizontal="right"/>
    </xf>
    <xf numFmtId="0" fontId="50" fillId="0" borderId="0" xfId="0" applyFont="1" applyFill="1" applyBorder="1"/>
    <xf numFmtId="0" fontId="50" fillId="0" borderId="14" xfId="0" applyFont="1" applyFill="1" applyBorder="1"/>
    <xf numFmtId="0" fontId="43" fillId="0" borderId="13" xfId="0" applyFont="1" applyFill="1" applyBorder="1"/>
    <xf numFmtId="0" fontId="43" fillId="0" borderId="0" xfId="0" applyFont="1" applyFill="1" applyBorder="1"/>
    <xf numFmtId="0" fontId="43" fillId="0" borderId="14" xfId="0" applyFont="1" applyFill="1" applyBorder="1"/>
    <xf numFmtId="0" fontId="50" fillId="0" borderId="11" xfId="0" applyFont="1" applyFill="1" applyBorder="1" applyAlignment="1">
      <alignment horizontal="right"/>
    </xf>
    <xf numFmtId="164" fontId="50" fillId="0" borderId="0" xfId="0" applyNumberFormat="1" applyFont="1" applyFill="1"/>
    <xf numFmtId="0" fontId="50" fillId="0" borderId="11" xfId="0" applyFont="1" applyFill="1" applyBorder="1" applyAlignment="1">
      <alignment textRotation="90"/>
    </xf>
    <xf numFmtId="166" fontId="50" fillId="0" borderId="11" xfId="1" applyNumberFormat="1" applyFont="1" applyFill="1" applyBorder="1" applyAlignment="1">
      <alignment horizontal="center" vertical="center" textRotation="90"/>
    </xf>
    <xf numFmtId="49" fontId="50" fillId="0" borderId="13" xfId="0" applyNumberFormat="1" applyFont="1" applyFill="1" applyBorder="1" applyAlignment="1">
      <alignment horizontal="center"/>
    </xf>
    <xf numFmtId="49" fontId="50" fillId="0" borderId="0" xfId="0" applyNumberFormat="1" applyFont="1" applyFill="1" applyBorder="1" applyAlignment="1">
      <alignment horizontal="center"/>
    </xf>
    <xf numFmtId="49" fontId="50" fillId="0" borderId="14" xfId="0" applyNumberFormat="1" applyFont="1" applyFill="1" applyBorder="1" applyAlignment="1">
      <alignment horizontal="center"/>
    </xf>
    <xf numFmtId="166" fontId="50" fillId="0" borderId="11" xfId="1" applyNumberFormat="1" applyFont="1" applyFill="1" applyBorder="1"/>
    <xf numFmtId="166" fontId="50" fillId="0" borderId="0" xfId="0" applyNumberFormat="1" applyFont="1" applyFill="1"/>
    <xf numFmtId="0" fontId="55" fillId="0" borderId="13" xfId="0" applyFont="1" applyFill="1" applyBorder="1"/>
    <xf numFmtId="49" fontId="43" fillId="0" borderId="0" xfId="0" applyNumberFormat="1" applyFont="1" applyFill="1" applyBorder="1" applyAlignment="1">
      <alignment horizontal="right"/>
    </xf>
    <xf numFmtId="0" fontId="55" fillId="0" borderId="0" xfId="0" applyFont="1" applyFill="1" applyBorder="1"/>
    <xf numFmtId="0" fontId="55" fillId="0" borderId="14" xfId="0" applyFont="1" applyFill="1" applyBorder="1"/>
    <xf numFmtId="166" fontId="43" fillId="0" borderId="11" xfId="1" applyNumberFormat="1" applyFont="1" applyFill="1" applyBorder="1"/>
    <xf numFmtId="0" fontId="43" fillId="0" borderId="11" xfId="0" applyFont="1" applyFill="1" applyBorder="1"/>
    <xf numFmtId="0" fontId="43" fillId="0" borderId="0" xfId="0" applyFont="1" applyFill="1"/>
    <xf numFmtId="49" fontId="43" fillId="0" borderId="8" xfId="0" applyNumberFormat="1" applyFont="1" applyFill="1" applyBorder="1" applyAlignment="1">
      <alignment horizontal="right"/>
    </xf>
    <xf numFmtId="49" fontId="50" fillId="0" borderId="8" xfId="0" applyNumberFormat="1" applyFont="1" applyFill="1" applyBorder="1" applyAlignment="1">
      <alignment horizontal="right"/>
    </xf>
    <xf numFmtId="49" fontId="50" fillId="0" borderId="22" xfId="0" applyNumberFormat="1" applyFont="1" applyFill="1" applyBorder="1" applyAlignment="1">
      <alignment horizontal="right"/>
    </xf>
    <xf numFmtId="49" fontId="50" fillId="0" borderId="23" xfId="0" applyNumberFormat="1" applyFont="1" applyFill="1" applyBorder="1" applyAlignment="1">
      <alignment horizontal="right"/>
    </xf>
    <xf numFmtId="0" fontId="43" fillId="0" borderId="23" xfId="0" applyFont="1" applyFill="1" applyBorder="1" applyAlignment="1">
      <alignment horizontal="center"/>
    </xf>
    <xf numFmtId="0" fontId="43" fillId="0" borderId="24" xfId="0" applyFont="1" applyFill="1" applyBorder="1" applyAlignment="1">
      <alignment horizontal="center"/>
    </xf>
    <xf numFmtId="166" fontId="50" fillId="0" borderId="8" xfId="1" applyNumberFormat="1" applyFont="1" applyFill="1" applyBorder="1"/>
    <xf numFmtId="0" fontId="50" fillId="0" borderId="8" xfId="0" applyFont="1" applyFill="1" applyBorder="1"/>
    <xf numFmtId="166" fontId="45" fillId="0" borderId="8" xfId="1" applyNumberFormat="1" applyFont="1" applyFill="1" applyBorder="1"/>
    <xf numFmtId="0" fontId="45" fillId="0" borderId="0" xfId="0" applyFont="1" applyFill="1"/>
    <xf numFmtId="0" fontId="41" fillId="0" borderId="0" xfId="0" applyFont="1" applyFill="1"/>
    <xf numFmtId="166" fontId="39" fillId="0" borderId="0" xfId="1" applyNumberFormat="1" applyFont="1" applyFill="1"/>
    <xf numFmtId="0" fontId="40" fillId="0" borderId="0" xfId="0" applyFont="1" applyFill="1"/>
    <xf numFmtId="167" fontId="40" fillId="0" borderId="0" xfId="1" applyNumberFormat="1" applyFont="1" applyFill="1"/>
    <xf numFmtId="166" fontId="40" fillId="0" borderId="0" xfId="0" applyNumberFormat="1" applyFont="1" applyFill="1"/>
    <xf numFmtId="167" fontId="40" fillId="0" borderId="0" xfId="1" applyNumberFormat="1" applyFont="1"/>
    <xf numFmtId="3" fontId="45" fillId="0" borderId="10" xfId="1" applyNumberFormat="1" applyFont="1" applyFill="1" applyBorder="1" applyAlignment="1">
      <alignment horizontal="right" vertical="top" indent="1"/>
    </xf>
    <xf numFmtId="3" fontId="40" fillId="0" borderId="11" xfId="1" applyNumberFormat="1" applyFont="1" applyFill="1" applyBorder="1" applyAlignment="1">
      <alignment horizontal="right" vertical="top" indent="1"/>
    </xf>
    <xf numFmtId="3" fontId="45" fillId="0" borderId="11" xfId="1" applyNumberFormat="1" applyFont="1" applyFill="1" applyBorder="1" applyAlignment="1">
      <alignment horizontal="right" vertical="top" indent="1"/>
    </xf>
    <xf numFmtId="3" fontId="40" fillId="0" borderId="11" xfId="1" applyNumberFormat="1" applyFont="1" applyFill="1" applyBorder="1" applyAlignment="1">
      <alignment horizontal="right" indent="1"/>
    </xf>
    <xf numFmtId="3" fontId="45" fillId="0" borderId="11" xfId="1" applyNumberFormat="1" applyFont="1" applyFill="1" applyBorder="1" applyAlignment="1">
      <alignment horizontal="right" indent="1"/>
    </xf>
    <xf numFmtId="3" fontId="45" fillId="0" borderId="8" xfId="1" applyNumberFormat="1" applyFont="1" applyFill="1" applyBorder="1" applyAlignment="1">
      <alignment horizontal="right" indent="1"/>
    </xf>
    <xf numFmtId="167" fontId="39" fillId="0" borderId="0" xfId="1" applyNumberFormat="1" applyFont="1" applyFill="1" applyAlignment="1">
      <alignment horizontal="right"/>
    </xf>
    <xf numFmtId="167" fontId="44" fillId="0" borderId="0" xfId="1" applyNumberFormat="1" applyFont="1" applyFill="1" applyAlignment="1">
      <alignment horizontal="center" vertical="top"/>
    </xf>
    <xf numFmtId="167" fontId="39" fillId="0" borderId="0" xfId="1" applyNumberFormat="1" applyFont="1" applyFill="1"/>
    <xf numFmtId="167" fontId="48" fillId="0" borderId="0" xfId="1" applyNumberFormat="1" applyFont="1" applyFill="1"/>
    <xf numFmtId="0" fontId="42" fillId="0" borderId="0" xfId="0" applyFont="1"/>
    <xf numFmtId="167" fontId="46" fillId="0" borderId="0" xfId="1" applyNumberFormat="1" applyFont="1" applyFill="1" applyBorder="1" applyAlignment="1">
      <alignment horizontal="center"/>
    </xf>
    <xf numFmtId="49" fontId="54" fillId="0" borderId="13" xfId="0" applyNumberFormat="1" applyFont="1" applyBorder="1" applyAlignment="1">
      <alignment horizontal="center" vertical="top"/>
    </xf>
    <xf numFmtId="49" fontId="46" fillId="0" borderId="8" xfId="1" applyNumberFormat="1" applyFont="1" applyBorder="1" applyAlignment="1">
      <alignment horizontal="center"/>
    </xf>
    <xf numFmtId="49" fontId="46" fillId="0" borderId="0" xfId="0" applyNumberFormat="1" applyFont="1" applyAlignment="1">
      <alignment horizontal="center"/>
    </xf>
    <xf numFmtId="49" fontId="43" fillId="0" borderId="10" xfId="0" applyNumberFormat="1" applyFont="1" applyBorder="1" applyAlignment="1">
      <alignment horizontal="right"/>
    </xf>
    <xf numFmtId="49" fontId="50" fillId="0" borderId="10" xfId="0" applyNumberFormat="1" applyFont="1" applyBorder="1" applyAlignment="1">
      <alignment horizontal="right"/>
    </xf>
    <xf numFmtId="0" fontId="55" fillId="0" borderId="15" xfId="0" applyFont="1" applyBorder="1"/>
    <xf numFmtId="49" fontId="43" fillId="0" borderId="16" xfId="0" applyNumberFormat="1" applyFont="1" applyBorder="1" applyAlignment="1">
      <alignment horizontal="right"/>
    </xf>
    <xf numFmtId="0" fontId="55" fillId="0" borderId="16" xfId="0" applyFont="1" applyBorder="1"/>
    <xf numFmtId="0" fontId="55" fillId="0" borderId="17" xfId="0" applyFont="1" applyBorder="1"/>
    <xf numFmtId="49" fontId="50" fillId="0" borderId="10" xfId="1" applyNumberFormat="1" applyFont="1" applyBorder="1" applyAlignment="1">
      <alignment horizontal="center"/>
    </xf>
    <xf numFmtId="0" fontId="50" fillId="0" borderId="10" xfId="0" applyFont="1" applyBorder="1"/>
    <xf numFmtId="0" fontId="50" fillId="0" borderId="0" xfId="0" applyFont="1"/>
    <xf numFmtId="49" fontId="43" fillId="0" borderId="11" xfId="0" applyNumberFormat="1" applyFont="1" applyBorder="1" applyAlignment="1">
      <alignment horizontal="right"/>
    </xf>
    <xf numFmtId="0" fontId="50" fillId="0" borderId="13" xfId="0" applyFont="1" applyBorder="1"/>
    <xf numFmtId="49" fontId="50" fillId="0" borderId="0" xfId="0" applyNumberFormat="1" applyFont="1" applyBorder="1" applyAlignment="1">
      <alignment horizontal="right"/>
    </xf>
    <xf numFmtId="0" fontId="50" fillId="0" borderId="0" xfId="0" applyFont="1" applyBorder="1"/>
    <xf numFmtId="0" fontId="50" fillId="0" borderId="14" xfId="0" applyFont="1" applyBorder="1"/>
    <xf numFmtId="0" fontId="43" fillId="0" borderId="13" xfId="0" applyFont="1" applyBorder="1"/>
    <xf numFmtId="0" fontId="43" fillId="0" borderId="0" xfId="0" applyFont="1" applyBorder="1"/>
    <xf numFmtId="0" fontId="43" fillId="0" borderId="14" xfId="0" applyFont="1" applyBorder="1"/>
    <xf numFmtId="49" fontId="50" fillId="0" borderId="0" xfId="0" applyNumberFormat="1" applyFont="1" applyBorder="1" applyAlignment="1">
      <alignment horizontal="center"/>
    </xf>
    <xf numFmtId="49" fontId="50" fillId="0" borderId="14" xfId="0" applyNumberFormat="1" applyFont="1" applyBorder="1" applyAlignment="1">
      <alignment horizontal="center"/>
    </xf>
    <xf numFmtId="166" fontId="50" fillId="0" borderId="11" xfId="1" applyNumberFormat="1" applyFont="1" applyBorder="1"/>
    <xf numFmtId="0" fontId="55" fillId="0" borderId="13" xfId="0" applyFont="1" applyBorder="1"/>
    <xf numFmtId="49" fontId="43" fillId="0" borderId="0" xfId="0" applyNumberFormat="1" applyFont="1" applyBorder="1" applyAlignment="1">
      <alignment horizontal="right"/>
    </xf>
    <xf numFmtId="0" fontId="55" fillId="0" borderId="0" xfId="0" applyFont="1" applyBorder="1"/>
    <xf numFmtId="0" fontId="55" fillId="0" borderId="14" xfId="0" applyFont="1" applyBorder="1"/>
    <xf numFmtId="166" fontId="43" fillId="0" borderId="11" xfId="1" applyNumberFormat="1" applyFont="1" applyBorder="1"/>
    <xf numFmtId="0" fontId="43" fillId="0" borderId="0" xfId="0" applyFont="1"/>
    <xf numFmtId="49" fontId="43" fillId="0" borderId="8" xfId="0" applyNumberFormat="1" applyFont="1" applyBorder="1" applyAlignment="1">
      <alignment horizontal="right"/>
    </xf>
    <xf numFmtId="49" fontId="50" fillId="0" borderId="8" xfId="0" applyNumberFormat="1" applyFont="1" applyBorder="1" applyAlignment="1">
      <alignment horizontal="right"/>
    </xf>
    <xf numFmtId="49" fontId="50" fillId="0" borderId="22" xfId="0" applyNumberFormat="1" applyFont="1" applyBorder="1" applyAlignment="1">
      <alignment horizontal="right"/>
    </xf>
    <xf numFmtId="49" fontId="50" fillId="0" borderId="23" xfId="0" applyNumberFormat="1" applyFont="1" applyBorder="1" applyAlignment="1">
      <alignment horizontal="right"/>
    </xf>
    <xf numFmtId="0" fontId="43" fillId="0" borderId="23" xfId="0" applyFont="1" applyBorder="1" applyAlignment="1">
      <alignment horizontal="center"/>
    </xf>
    <xf numFmtId="0" fontId="43" fillId="0" borderId="24" xfId="0" applyFont="1" applyBorder="1" applyAlignment="1">
      <alignment horizontal="center"/>
    </xf>
    <xf numFmtId="166" fontId="50" fillId="0" borderId="8" xfId="1" applyNumberFormat="1" applyFont="1" applyBorder="1"/>
    <xf numFmtId="0" fontId="50" fillId="0" borderId="8" xfId="0" applyFont="1" applyBorder="1"/>
    <xf numFmtId="166" fontId="45" fillId="0" borderId="8" xfId="1" applyNumberFormat="1" applyFont="1" applyBorder="1"/>
    <xf numFmtId="164" fontId="50" fillId="0" borderId="0" xfId="0" applyNumberFormat="1" applyFont="1"/>
    <xf numFmtId="164" fontId="48" fillId="0" borderId="0" xfId="1" applyFont="1" applyFill="1"/>
    <xf numFmtId="164" fontId="53" fillId="0" borderId="0" xfId="1" applyFont="1" applyFill="1"/>
    <xf numFmtId="0" fontId="45" fillId="0" borderId="0" xfId="0" applyFont="1" applyAlignment="1">
      <alignment vertical="top"/>
    </xf>
    <xf numFmtId="0" fontId="42" fillId="0" borderId="0" xfId="0" applyFont="1" applyAlignment="1">
      <alignment vertical="center"/>
    </xf>
    <xf numFmtId="0" fontId="48" fillId="0" borderId="0" xfId="0" applyFont="1" applyAlignment="1">
      <alignment horizontal="left"/>
    </xf>
    <xf numFmtId="0" fontId="48" fillId="0" borderId="0" xfId="0" applyFont="1" applyFill="1" applyAlignment="1">
      <alignment horizontal="left"/>
    </xf>
    <xf numFmtId="167" fontId="42" fillId="0" borderId="10" xfId="1" applyNumberFormat="1" applyFont="1" applyBorder="1" applyAlignment="1">
      <alignment horizontal="center"/>
    </xf>
    <xf numFmtId="166" fontId="39" fillId="0" borderId="0" xfId="0" applyNumberFormat="1" applyFont="1"/>
    <xf numFmtId="164" fontId="50" fillId="0" borderId="0" xfId="1" applyFont="1"/>
    <xf numFmtId="167" fontId="50" fillId="0" borderId="0" xfId="1" applyNumberFormat="1" applyFont="1"/>
    <xf numFmtId="9" fontId="50" fillId="0" borderId="0" xfId="2" applyFont="1"/>
    <xf numFmtId="166" fontId="50" fillId="0" borderId="0" xfId="0" applyNumberFormat="1" applyFont="1"/>
    <xf numFmtId="168" fontId="50" fillId="0" borderId="0" xfId="1" applyNumberFormat="1" applyFont="1"/>
    <xf numFmtId="3" fontId="50" fillId="0" borderId="11" xfId="1" applyNumberFormat="1" applyFont="1" applyFill="1" applyBorder="1" applyAlignment="1">
      <alignment horizontal="right" vertical="top" indent="1"/>
    </xf>
    <xf numFmtId="3" fontId="50" fillId="0" borderId="11" xfId="1" applyNumberFormat="1" applyFont="1" applyBorder="1" applyAlignment="1">
      <alignment horizontal="right" vertical="top" indent="1"/>
    </xf>
    <xf numFmtId="167" fontId="56" fillId="0" borderId="0" xfId="1" applyNumberFormat="1" applyFont="1" applyBorder="1" applyAlignment="1">
      <alignment horizontal="center"/>
    </xf>
    <xf numFmtId="164" fontId="46" fillId="0" borderId="0" xfId="1" applyFont="1" applyAlignment="1">
      <alignment horizontal="center"/>
    </xf>
    <xf numFmtId="164" fontId="43" fillId="0" borderId="0" xfId="1" applyFont="1"/>
    <xf numFmtId="3" fontId="40" fillId="0" borderId="14" xfId="1" applyNumberFormat="1" applyFont="1" applyFill="1" applyBorder="1" applyAlignment="1">
      <alignment horizontal="right" vertical="top" indent="1"/>
    </xf>
    <xf numFmtId="166" fontId="42" fillId="0" borderId="0" xfId="1" applyNumberFormat="1" applyFont="1"/>
    <xf numFmtId="49" fontId="57" fillId="0" borderId="0" xfId="0" applyNumberFormat="1" applyFont="1" applyFill="1" applyBorder="1" applyAlignment="1">
      <alignment horizontal="right"/>
    </xf>
    <xf numFmtId="3" fontId="40" fillId="0" borderId="0" xfId="0" applyNumberFormat="1" applyFont="1" applyFill="1" applyAlignment="1">
      <alignment horizontal="right" indent="1"/>
    </xf>
    <xf numFmtId="3" fontId="40" fillId="0" borderId="0" xfId="1" applyNumberFormat="1" applyFont="1" applyAlignment="1">
      <alignment horizontal="right" indent="1"/>
    </xf>
    <xf numFmtId="0" fontId="42" fillId="0" borderId="0" xfId="0" applyFont="1" applyFill="1"/>
    <xf numFmtId="166" fontId="42" fillId="0" borderId="0" xfId="1" applyNumberFormat="1" applyFont="1" applyFill="1"/>
    <xf numFmtId="3" fontId="40" fillId="0" borderId="11" xfId="1" applyNumberFormat="1" applyFont="1" applyBorder="1" applyAlignment="1">
      <alignment horizontal="right" vertical="top" indent="1"/>
    </xf>
    <xf numFmtId="0" fontId="40" fillId="0" borderId="0" xfId="0" applyFont="1" applyFill="1" applyBorder="1"/>
    <xf numFmtId="0" fontId="48" fillId="0" borderId="0" xfId="0" applyFont="1" applyFill="1" applyAlignment="1">
      <alignment horizontal="center"/>
    </xf>
    <xf numFmtId="0" fontId="45" fillId="0" borderId="0" xfId="0" applyFont="1" applyFill="1" applyBorder="1" applyAlignment="1">
      <alignment vertical="center"/>
    </xf>
    <xf numFmtId="49" fontId="39" fillId="0" borderId="8" xfId="0" applyNumberFormat="1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167" fontId="56" fillId="0" borderId="0" xfId="1" applyNumberFormat="1" applyFont="1" applyFill="1" applyBorder="1" applyAlignment="1">
      <alignment horizontal="center"/>
    </xf>
    <xf numFmtId="164" fontId="43" fillId="0" borderId="0" xfId="1" applyFont="1" applyFill="1"/>
    <xf numFmtId="0" fontId="43" fillId="0" borderId="0" xfId="0" applyFont="1" applyAlignment="1"/>
    <xf numFmtId="49" fontId="42" fillId="0" borderId="12" xfId="1" applyNumberFormat="1" applyFont="1" applyBorder="1" applyAlignment="1">
      <alignment horizontal="center"/>
    </xf>
    <xf numFmtId="49" fontId="39" fillId="0" borderId="0" xfId="0" applyNumberFormat="1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164" fontId="46" fillId="0" borderId="0" xfId="0" applyNumberFormat="1" applyFont="1" applyBorder="1" applyAlignment="1">
      <alignment horizontal="center"/>
    </xf>
    <xf numFmtId="4" fontId="50" fillId="0" borderId="0" xfId="0" applyNumberFormat="1" applyFont="1"/>
    <xf numFmtId="10" fontId="50" fillId="0" borderId="0" xfId="0" applyNumberFormat="1" applyFont="1"/>
    <xf numFmtId="165" fontId="50" fillId="0" borderId="0" xfId="0" applyNumberFormat="1" applyFont="1"/>
    <xf numFmtId="167" fontId="53" fillId="0" borderId="0" xfId="1" applyNumberFormat="1" applyFont="1"/>
    <xf numFmtId="166" fontId="40" fillId="0" borderId="0" xfId="1" applyNumberFormat="1" applyFont="1" applyFill="1" applyBorder="1" applyAlignment="1">
      <alignment vertical="top"/>
    </xf>
    <xf numFmtId="167" fontId="58" fillId="0" borderId="0" xfId="1" applyNumberFormat="1" applyFont="1" applyFill="1"/>
    <xf numFmtId="164" fontId="59" fillId="0" borderId="0" xfId="1" applyFont="1"/>
    <xf numFmtId="0" fontId="39" fillId="0" borderId="0" xfId="0" applyFont="1" applyBorder="1" applyAlignment="1">
      <alignment horizontal="center" vertical="center"/>
    </xf>
    <xf numFmtId="3" fontId="45" fillId="0" borderId="11" xfId="1" applyNumberFormat="1" applyFont="1" applyFill="1" applyBorder="1" applyAlignment="1">
      <alignment horizontal="right" indent="2"/>
    </xf>
    <xf numFmtId="3" fontId="45" fillId="0" borderId="11" xfId="1" applyNumberFormat="1" applyFont="1" applyFill="1" applyBorder="1" applyAlignment="1">
      <alignment horizontal="right" vertical="top" indent="2"/>
    </xf>
    <xf numFmtId="3" fontId="40" fillId="0" borderId="11" xfId="1" applyNumberFormat="1" applyFont="1" applyFill="1" applyBorder="1" applyAlignment="1">
      <alignment horizontal="right" indent="2"/>
    </xf>
    <xf numFmtId="3" fontId="40" fillId="0" borderId="11" xfId="1" applyNumberFormat="1" applyFont="1" applyFill="1" applyBorder="1" applyAlignment="1">
      <alignment horizontal="right" vertical="top" indent="2"/>
    </xf>
    <xf numFmtId="3" fontId="45" fillId="0" borderId="8" xfId="1" applyNumberFormat="1" applyFont="1" applyFill="1" applyBorder="1" applyAlignment="1">
      <alignment horizontal="right" indent="2"/>
    </xf>
    <xf numFmtId="0" fontId="39" fillId="0" borderId="8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39" fillId="0" borderId="13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164" fontId="39" fillId="0" borderId="39" xfId="1" applyNumberFormat="1" applyFont="1" applyBorder="1"/>
    <xf numFmtId="3" fontId="39" fillId="0" borderId="0" xfId="0" applyNumberFormat="1" applyFont="1"/>
    <xf numFmtId="3" fontId="40" fillId="0" borderId="6" xfId="0" applyNumberFormat="1" applyFont="1" applyFill="1" applyBorder="1" applyAlignment="1">
      <alignment horizontal="justify" vertical="top"/>
    </xf>
    <xf numFmtId="0" fontId="40" fillId="0" borderId="0" xfId="0" applyFont="1" applyFill="1" applyBorder="1" applyAlignment="1">
      <alignment horizontal="center"/>
    </xf>
    <xf numFmtId="0" fontId="40" fillId="0" borderId="59" xfId="0" applyFont="1" applyFill="1" applyBorder="1" applyAlignment="1">
      <alignment horizontal="center"/>
    </xf>
    <xf numFmtId="0" fontId="49" fillId="0" borderId="60" xfId="0" applyFont="1" applyFill="1" applyBorder="1"/>
    <xf numFmtId="167" fontId="45" fillId="0" borderId="73" xfId="1" applyNumberFormat="1" applyFont="1" applyFill="1" applyBorder="1" applyAlignment="1">
      <alignment horizontal="center" vertical="center" wrapText="1"/>
    </xf>
    <xf numFmtId="0" fontId="49" fillId="0" borderId="74" xfId="0" applyFont="1" applyFill="1" applyBorder="1"/>
    <xf numFmtId="167" fontId="45" fillId="0" borderId="71" xfId="1" applyNumberFormat="1" applyFont="1" applyFill="1" applyBorder="1" applyAlignment="1">
      <alignment horizontal="center" vertical="center" wrapText="1"/>
    </xf>
    <xf numFmtId="0" fontId="47" fillId="0" borderId="0" xfId="0" applyFont="1" applyFill="1" applyBorder="1"/>
    <xf numFmtId="0" fontId="60" fillId="0" borderId="29" xfId="0" applyFont="1" applyFill="1" applyBorder="1"/>
    <xf numFmtId="4" fontId="47" fillId="0" borderId="75" xfId="0" applyNumberFormat="1" applyFont="1" applyFill="1" applyBorder="1"/>
    <xf numFmtId="4" fontId="49" fillId="0" borderId="30" xfId="0" applyNumberFormat="1" applyFont="1" applyFill="1" applyBorder="1"/>
    <xf numFmtId="3" fontId="49" fillId="0" borderId="30" xfId="0" applyNumberFormat="1" applyFont="1" applyFill="1" applyBorder="1" applyAlignment="1">
      <alignment horizontal="center"/>
    </xf>
    <xf numFmtId="4" fontId="40" fillId="0" borderId="69" xfId="1" applyNumberFormat="1" applyFont="1" applyFill="1" applyBorder="1" applyAlignment="1">
      <alignment horizontal="right" indent="1"/>
    </xf>
    <xf numFmtId="4" fontId="40" fillId="0" borderId="76" xfId="1" applyNumberFormat="1" applyFont="1" applyFill="1" applyBorder="1" applyAlignment="1">
      <alignment horizontal="right" indent="1"/>
    </xf>
    <xf numFmtId="4" fontId="45" fillId="0" borderId="77" xfId="1" applyNumberFormat="1" applyFont="1" applyFill="1" applyBorder="1" applyAlignment="1">
      <alignment horizontal="right" vertical="top" indent="1"/>
    </xf>
    <xf numFmtId="49" fontId="50" fillId="0" borderId="13" xfId="0" applyNumberFormat="1" applyFont="1" applyBorder="1" applyAlignment="1">
      <alignment horizontal="center"/>
    </xf>
    <xf numFmtId="49" fontId="50" fillId="0" borderId="0" xfId="0" applyNumberFormat="1" applyFont="1" applyBorder="1" applyAlignment="1">
      <alignment horizontal="center"/>
    </xf>
    <xf numFmtId="49" fontId="50" fillId="0" borderId="14" xfId="0" applyNumberFormat="1" applyFont="1" applyBorder="1" applyAlignment="1">
      <alignment horizontal="center"/>
    </xf>
    <xf numFmtId="49" fontId="50" fillId="0" borderId="13" xfId="0" applyNumberFormat="1" applyFont="1" applyBorder="1" applyAlignment="1">
      <alignment horizontal="center"/>
    </xf>
    <xf numFmtId="49" fontId="50" fillId="0" borderId="0" xfId="0" applyNumberFormat="1" applyFont="1" applyBorder="1" applyAlignment="1">
      <alignment horizontal="center"/>
    </xf>
    <xf numFmtId="49" fontId="50" fillId="0" borderId="14" xfId="0" applyNumberFormat="1" applyFont="1" applyBorder="1" applyAlignment="1">
      <alignment horizontal="center"/>
    </xf>
    <xf numFmtId="0" fontId="66" fillId="0" borderId="0" xfId="0" applyFont="1"/>
    <xf numFmtId="49" fontId="50" fillId="0" borderId="13" xfId="0" applyNumberFormat="1" applyFont="1" applyBorder="1" applyAlignment="1">
      <alignment horizontal="center"/>
    </xf>
    <xf numFmtId="49" fontId="50" fillId="0" borderId="0" xfId="0" applyNumberFormat="1" applyFont="1" applyBorder="1" applyAlignment="1">
      <alignment horizontal="center"/>
    </xf>
    <xf numFmtId="49" fontId="50" fillId="0" borderId="14" xfId="0" applyNumberFormat="1" applyFont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0" fontId="50" fillId="0" borderId="11" xfId="0" applyFont="1" applyFill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16" fontId="50" fillId="0" borderId="11" xfId="0" applyNumberFormat="1" applyFont="1" applyFill="1" applyBorder="1" applyAlignment="1">
      <alignment horizontal="center"/>
    </xf>
    <xf numFmtId="3" fontId="40" fillId="0" borderId="0" xfId="1" applyNumberFormat="1" applyFont="1" applyFill="1" applyBorder="1" applyAlignment="1">
      <alignment horizontal="right" indent="1"/>
    </xf>
    <xf numFmtId="3" fontId="50" fillId="0" borderId="0" xfId="0" applyNumberFormat="1" applyFont="1" applyBorder="1"/>
    <xf numFmtId="3" fontId="40" fillId="0" borderId="0" xfId="1" applyNumberFormat="1" applyFont="1" applyFill="1" applyBorder="1" applyAlignment="1">
      <alignment horizontal="right" vertical="top" indent="1"/>
    </xf>
    <xf numFmtId="3" fontId="50" fillId="0" borderId="0" xfId="0" applyNumberFormat="1" applyFont="1" applyFill="1" applyBorder="1"/>
    <xf numFmtId="49" fontId="50" fillId="0" borderId="0" xfId="0" applyNumberFormat="1" applyFont="1" applyFill="1" applyBorder="1" applyAlignment="1">
      <alignment horizontal="center"/>
    </xf>
    <xf numFmtId="49" fontId="50" fillId="0" borderId="0" xfId="0" applyNumberFormat="1" applyFont="1" applyBorder="1" applyAlignment="1">
      <alignment horizontal="center"/>
    </xf>
    <xf numFmtId="49" fontId="50" fillId="0" borderId="0" xfId="0" applyNumberFormat="1" applyFont="1" applyFill="1" applyBorder="1" applyAlignment="1">
      <alignment horizontal="center"/>
    </xf>
    <xf numFmtId="164" fontId="53" fillId="0" borderId="0" xfId="1" applyFont="1" applyFill="1" applyBorder="1"/>
    <xf numFmtId="167" fontId="40" fillId="0" borderId="0" xfId="1" applyNumberFormat="1" applyFont="1" applyFill="1" applyBorder="1"/>
    <xf numFmtId="166" fontId="50" fillId="0" borderId="0" xfId="1" applyNumberFormat="1" applyFont="1" applyBorder="1"/>
    <xf numFmtId="166" fontId="50" fillId="0" borderId="0" xfId="0" applyNumberFormat="1" applyFont="1" applyBorder="1"/>
    <xf numFmtId="0" fontId="43" fillId="0" borderId="0" xfId="0" applyFont="1" applyFill="1" applyBorder="1" applyAlignment="1">
      <alignment horizontal="center"/>
    </xf>
    <xf numFmtId="166" fontId="50" fillId="0" borderId="0" xfId="1" applyNumberFormat="1" applyFont="1" applyFill="1" applyBorder="1"/>
    <xf numFmtId="166" fontId="45" fillId="0" borderId="0" xfId="1" applyNumberFormat="1" applyFont="1" applyFill="1" applyBorder="1"/>
    <xf numFmtId="3" fontId="45" fillId="0" borderId="0" xfId="1" applyNumberFormat="1" applyFont="1" applyFill="1" applyBorder="1" applyAlignment="1">
      <alignment horizontal="right" indent="1"/>
    </xf>
    <xf numFmtId="164" fontId="50" fillId="0" borderId="0" xfId="1" applyFont="1" applyFill="1" applyBorder="1"/>
    <xf numFmtId="49" fontId="50" fillId="0" borderId="13" xfId="0" applyNumberFormat="1" applyFont="1" applyBorder="1" applyAlignment="1">
      <alignment horizontal="center"/>
    </xf>
    <xf numFmtId="49" fontId="50" fillId="0" borderId="0" xfId="0" applyNumberFormat="1" applyFont="1" applyBorder="1" applyAlignment="1">
      <alignment horizontal="center"/>
    </xf>
    <xf numFmtId="49" fontId="50" fillId="0" borderId="14" xfId="0" applyNumberFormat="1" applyFont="1" applyBorder="1" applyAlignment="1">
      <alignment horizontal="center"/>
    </xf>
    <xf numFmtId="4" fontId="39" fillId="0" borderId="0" xfId="0" applyNumberFormat="1" applyFont="1"/>
    <xf numFmtId="4" fontId="42" fillId="0" borderId="0" xfId="0" applyNumberFormat="1" applyFont="1"/>
    <xf numFmtId="4" fontId="39" fillId="0" borderId="0" xfId="0" applyNumberFormat="1" applyFont="1" applyAlignment="1">
      <alignment horizontal="right"/>
    </xf>
    <xf numFmtId="49" fontId="42" fillId="4" borderId="45" xfId="0" applyNumberFormat="1" applyFont="1" applyFill="1" applyBorder="1" applyAlignment="1">
      <alignment horizontal="center" vertical="center" wrapText="1"/>
    </xf>
    <xf numFmtId="49" fontId="42" fillId="4" borderId="46" xfId="0" applyNumberFormat="1" applyFont="1" applyFill="1" applyBorder="1" applyAlignment="1">
      <alignment horizontal="center" vertical="center" wrapText="1"/>
    </xf>
    <xf numFmtId="49" fontId="42" fillId="4" borderId="47" xfId="0" applyNumberFormat="1" applyFont="1" applyFill="1" applyBorder="1" applyAlignment="1">
      <alignment horizontal="center" vertical="center" wrapText="1"/>
    </xf>
    <xf numFmtId="167" fontId="42" fillId="4" borderId="48" xfId="1" applyNumberFormat="1" applyFont="1" applyFill="1" applyBorder="1" applyAlignment="1">
      <alignment horizontal="center" vertical="center" wrapText="1"/>
    </xf>
    <xf numFmtId="49" fontId="42" fillId="0" borderId="52" xfId="1" applyNumberFormat="1" applyFont="1" applyBorder="1" applyAlignment="1">
      <alignment horizontal="center"/>
    </xf>
    <xf numFmtId="0" fontId="42" fillId="0" borderId="52" xfId="0" applyFont="1" applyBorder="1"/>
    <xf numFmtId="4" fontId="42" fillId="0" borderId="90" xfId="0" applyNumberFormat="1" applyFont="1" applyBorder="1"/>
    <xf numFmtId="4" fontId="39" fillId="0" borderId="90" xfId="0" applyNumberFormat="1" applyFont="1" applyBorder="1"/>
    <xf numFmtId="0" fontId="42" fillId="5" borderId="10" xfId="0" applyFont="1" applyFill="1" applyBorder="1" applyAlignment="1">
      <alignment horizontal="center"/>
    </xf>
    <xf numFmtId="167" fontId="42" fillId="5" borderId="10" xfId="1" applyNumberFormat="1" applyFont="1" applyFill="1" applyBorder="1" applyAlignment="1">
      <alignment horizontal="center"/>
    </xf>
    <xf numFmtId="49" fontId="54" fillId="5" borderId="13" xfId="0" applyNumberFormat="1" applyFont="1" applyFill="1" applyBorder="1" applyAlignment="1">
      <alignment horizontal="center" vertical="top"/>
    </xf>
    <xf numFmtId="49" fontId="42" fillId="5" borderId="12" xfId="0" applyNumberFormat="1" applyFont="1" applyFill="1" applyBorder="1" applyAlignment="1">
      <alignment horizontal="center"/>
    </xf>
    <xf numFmtId="49" fontId="42" fillId="5" borderId="12" xfId="1" applyNumberFormat="1" applyFont="1" applyFill="1" applyBorder="1" applyAlignment="1">
      <alignment horizontal="center"/>
    </xf>
    <xf numFmtId="49" fontId="50" fillId="0" borderId="0" xfId="0" applyNumberFormat="1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166" fontId="45" fillId="0" borderId="0" xfId="1" applyNumberFormat="1" applyFont="1" applyBorder="1"/>
    <xf numFmtId="49" fontId="42" fillId="4" borderId="47" xfId="0" applyNumberFormat="1" applyFont="1" applyFill="1" applyBorder="1" applyAlignment="1">
      <alignment horizontal="center" vertical="center" wrapText="1"/>
    </xf>
    <xf numFmtId="49" fontId="42" fillId="4" borderId="78" xfId="0" applyNumberFormat="1" applyFont="1" applyFill="1" applyBorder="1" applyAlignment="1">
      <alignment horizontal="center" vertical="center" wrapText="1"/>
    </xf>
    <xf numFmtId="49" fontId="42" fillId="4" borderId="80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Border="1" applyAlignment="1">
      <alignment horizontal="center"/>
    </xf>
    <xf numFmtId="0" fontId="45" fillId="2" borderId="37" xfId="0" applyFont="1" applyFill="1" applyBorder="1" applyAlignment="1">
      <alignment horizontal="center" vertical="center" wrapText="1"/>
    </xf>
    <xf numFmtId="0" fontId="45" fillId="2" borderId="39" xfId="0" applyFont="1" applyFill="1" applyBorder="1" applyAlignment="1">
      <alignment horizontal="center" vertical="center" wrapText="1"/>
    </xf>
    <xf numFmtId="0" fontId="45" fillId="2" borderId="42" xfId="0" applyFont="1" applyFill="1" applyBorder="1" applyAlignment="1">
      <alignment horizontal="center" vertical="center" wrapText="1"/>
    </xf>
    <xf numFmtId="0" fontId="45" fillId="2" borderId="85" xfId="0" applyFont="1" applyFill="1" applyBorder="1" applyAlignment="1">
      <alignment horizontal="center" vertical="center" wrapText="1"/>
    </xf>
    <xf numFmtId="0" fontId="39" fillId="2" borderId="86" xfId="0" applyFont="1" applyFill="1" applyBorder="1" applyAlignment="1">
      <alignment horizontal="center" vertical="center" wrapText="1"/>
    </xf>
    <xf numFmtId="0" fontId="45" fillId="2" borderId="35" xfId="0" applyFont="1" applyFill="1" applyBorder="1" applyAlignment="1">
      <alignment horizontal="center" vertical="center" wrapText="1"/>
    </xf>
    <xf numFmtId="0" fontId="45" fillId="2" borderId="36" xfId="0" applyFont="1" applyFill="1" applyBorder="1" applyAlignment="1">
      <alignment horizontal="center" vertical="center" wrapText="1"/>
    </xf>
    <xf numFmtId="0" fontId="45" fillId="2" borderId="38" xfId="0" applyFont="1" applyFill="1" applyBorder="1" applyAlignment="1">
      <alignment horizontal="center" vertical="center" wrapText="1"/>
    </xf>
    <xf numFmtId="0" fontId="45" fillId="2" borderId="0" xfId="0" applyFont="1" applyFill="1" applyBorder="1" applyAlignment="1">
      <alignment horizontal="center" vertical="center" wrapText="1"/>
    </xf>
    <xf numFmtId="0" fontId="45" fillId="2" borderId="46" xfId="0" applyFont="1" applyFill="1" applyBorder="1" applyAlignment="1">
      <alignment horizontal="center" vertical="center" wrapText="1"/>
    </xf>
    <xf numFmtId="0" fontId="45" fillId="2" borderId="25" xfId="0" applyFont="1" applyFill="1" applyBorder="1" applyAlignment="1">
      <alignment horizontal="center" vertical="center" wrapText="1"/>
    </xf>
    <xf numFmtId="0" fontId="45" fillId="2" borderId="54" xfId="0" applyFont="1" applyFill="1" applyBorder="1" applyAlignment="1">
      <alignment horizontal="center" vertical="center" wrapText="1"/>
    </xf>
    <xf numFmtId="167" fontId="45" fillId="2" borderId="87" xfId="1" applyNumberFormat="1" applyFont="1" applyFill="1" applyBorder="1" applyAlignment="1">
      <alignment horizontal="center" vertical="center" wrapText="1"/>
    </xf>
    <xf numFmtId="167" fontId="45" fillId="2" borderId="55" xfId="1" applyNumberFormat="1" applyFont="1" applyFill="1" applyBorder="1" applyAlignment="1">
      <alignment horizontal="center" vertical="center" wrapText="1"/>
    </xf>
    <xf numFmtId="167" fontId="45" fillId="2" borderId="88" xfId="1" applyNumberFormat="1" applyFont="1" applyFill="1" applyBorder="1" applyAlignment="1">
      <alignment horizontal="center" vertical="center" wrapText="1"/>
    </xf>
    <xf numFmtId="0" fontId="45" fillId="2" borderId="89" xfId="0" applyFont="1" applyFill="1" applyBorder="1" applyAlignment="1">
      <alignment horizontal="center" vertical="center" wrapText="1"/>
    </xf>
    <xf numFmtId="0" fontId="45" fillId="2" borderId="90" xfId="0" applyFont="1" applyFill="1" applyBorder="1" applyAlignment="1">
      <alignment horizontal="center" vertical="center" wrapText="1"/>
    </xf>
    <xf numFmtId="0" fontId="45" fillId="2" borderId="91" xfId="0" applyFont="1" applyFill="1" applyBorder="1" applyAlignment="1">
      <alignment horizontal="center" vertical="center" wrapText="1"/>
    </xf>
    <xf numFmtId="0" fontId="45" fillId="2" borderId="84" xfId="0" applyFont="1" applyFill="1" applyBorder="1" applyAlignment="1">
      <alignment horizontal="center" vertical="center" wrapText="1"/>
    </xf>
    <xf numFmtId="0" fontId="45" fillId="2" borderId="20" xfId="0" applyFont="1" applyFill="1" applyBorder="1" applyAlignment="1">
      <alignment horizontal="center" vertical="center" wrapText="1"/>
    </xf>
    <xf numFmtId="0" fontId="61" fillId="3" borderId="0" xfId="0" applyFont="1" applyFill="1" applyBorder="1" applyAlignment="1">
      <alignment horizontal="center" vertical="center" wrapText="1"/>
    </xf>
    <xf numFmtId="0" fontId="50" fillId="0" borderId="13" xfId="0" applyFont="1" applyBorder="1" applyAlignment="1">
      <alignment horizontal="left" vertical="top"/>
    </xf>
    <xf numFmtId="0" fontId="50" fillId="0" borderId="0" xfId="0" applyFont="1" applyBorder="1" applyAlignment="1">
      <alignment horizontal="left" vertical="top"/>
    </xf>
    <xf numFmtId="0" fontId="50" fillId="0" borderId="14" xfId="0" applyFont="1" applyBorder="1" applyAlignment="1">
      <alignment horizontal="left" vertical="top"/>
    </xf>
    <xf numFmtId="0" fontId="43" fillId="0" borderId="13" xfId="0" applyFont="1" applyBorder="1" applyAlignment="1">
      <alignment horizontal="left" vertical="top"/>
    </xf>
    <xf numFmtId="0" fontId="43" fillId="0" borderId="0" xfId="0" applyFont="1" applyBorder="1" applyAlignment="1">
      <alignment horizontal="left" vertical="top"/>
    </xf>
    <xf numFmtId="0" fontId="43" fillId="0" borderId="14" xfId="0" applyFont="1" applyBorder="1" applyAlignment="1">
      <alignment horizontal="left" vertical="top"/>
    </xf>
    <xf numFmtId="49" fontId="42" fillId="4" borderId="81" xfId="0" applyNumberFormat="1" applyFont="1" applyFill="1" applyBorder="1" applyAlignment="1">
      <alignment horizontal="center" vertical="center" wrapText="1"/>
    </xf>
    <xf numFmtId="49" fontId="42" fillId="4" borderId="82" xfId="0" applyNumberFormat="1" applyFont="1" applyFill="1" applyBorder="1" applyAlignment="1">
      <alignment horizontal="center" vertical="center" wrapText="1"/>
    </xf>
    <xf numFmtId="49" fontId="42" fillId="4" borderId="83" xfId="0" applyNumberFormat="1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left" vertical="top"/>
    </xf>
    <xf numFmtId="0" fontId="43" fillId="0" borderId="0" xfId="0" applyFont="1" applyFill="1" applyBorder="1" applyAlignment="1">
      <alignment horizontal="left" vertical="top"/>
    </xf>
    <xf numFmtId="0" fontId="43" fillId="0" borderId="14" xfId="0" applyFont="1" applyFill="1" applyBorder="1" applyAlignment="1">
      <alignment horizontal="left" vertical="top"/>
    </xf>
    <xf numFmtId="0" fontId="47" fillId="0" borderId="13" xfId="0" applyFont="1" applyFill="1" applyBorder="1" applyAlignment="1">
      <alignment horizontal="left" vertical="top"/>
    </xf>
    <xf numFmtId="0" fontId="47" fillId="0" borderId="0" xfId="0" applyFont="1" applyFill="1" applyBorder="1" applyAlignment="1">
      <alignment horizontal="left" vertical="top"/>
    </xf>
    <xf numFmtId="0" fontId="47" fillId="0" borderId="14" xfId="0" applyFont="1" applyFill="1" applyBorder="1" applyAlignment="1">
      <alignment horizontal="left" vertical="top"/>
    </xf>
    <xf numFmtId="0" fontId="42" fillId="0" borderId="13" xfId="0" applyFont="1" applyBorder="1" applyAlignment="1">
      <alignment horizontal="left" vertical="top"/>
    </xf>
    <xf numFmtId="0" fontId="42" fillId="0" borderId="0" xfId="0" applyFont="1" applyBorder="1" applyAlignment="1">
      <alignment horizontal="left" vertical="top"/>
    </xf>
    <xf numFmtId="0" fontId="42" fillId="0" borderId="14" xfId="0" applyFont="1" applyBorder="1" applyAlignment="1">
      <alignment horizontal="left" vertical="top"/>
    </xf>
    <xf numFmtId="0" fontId="39" fillId="0" borderId="0" xfId="0" applyFont="1" applyBorder="1" applyAlignment="1">
      <alignment horizontal="center"/>
    </xf>
    <xf numFmtId="0" fontId="48" fillId="0" borderId="2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39" fillId="0" borderId="13" xfId="0" applyFont="1" applyBorder="1" applyAlignment="1">
      <alignment horizontal="left" vertical="top"/>
    </xf>
    <xf numFmtId="0" fontId="39" fillId="0" borderId="0" xfId="0" applyFont="1" applyBorder="1" applyAlignment="1">
      <alignment horizontal="left" vertical="top"/>
    </xf>
    <xf numFmtId="0" fontId="39" fillId="0" borderId="14" xfId="0" applyFont="1" applyBorder="1" applyAlignment="1">
      <alignment horizontal="left" vertical="top"/>
    </xf>
    <xf numFmtId="0" fontId="48" fillId="0" borderId="2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53" xfId="0" applyFont="1" applyBorder="1" applyAlignment="1">
      <alignment horizontal="center"/>
    </xf>
    <xf numFmtId="0" fontId="45" fillId="0" borderId="78" xfId="0" applyFont="1" applyBorder="1" applyAlignment="1">
      <alignment horizontal="center"/>
    </xf>
    <xf numFmtId="0" fontId="45" fillId="0" borderId="79" xfId="0" applyFont="1" applyBorder="1" applyAlignment="1">
      <alignment horizontal="center"/>
    </xf>
    <xf numFmtId="0" fontId="39" fillId="0" borderId="13" xfId="0" applyFont="1" applyBorder="1" applyAlignment="1">
      <alignment horizontal="left"/>
    </xf>
    <xf numFmtId="0" fontId="39" fillId="0" borderId="0" xfId="0" applyFont="1" applyBorder="1" applyAlignment="1">
      <alignment horizontal="left"/>
    </xf>
    <xf numFmtId="0" fontId="39" fillId="0" borderId="14" xfId="0" applyFont="1" applyBorder="1" applyAlignment="1">
      <alignment horizontal="left"/>
    </xf>
    <xf numFmtId="0" fontId="62" fillId="0" borderId="29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0" fontId="62" fillId="0" borderId="30" xfId="0" applyFont="1" applyFill="1" applyBorder="1" applyAlignment="1">
      <alignment horizontal="center"/>
    </xf>
    <xf numFmtId="0" fontId="26" fillId="0" borderId="29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30" xfId="0" applyFont="1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30" xfId="0" applyFont="1" applyFill="1" applyBorder="1" applyAlignment="1">
      <alignment horizontal="center"/>
    </xf>
    <xf numFmtId="0" fontId="63" fillId="0" borderId="29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63" fillId="0" borderId="3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0" fontId="64" fillId="0" borderId="59" xfId="0" applyFont="1" applyFill="1" applyBorder="1" applyAlignment="1">
      <alignment horizontal="center" vertical="center"/>
    </xf>
    <xf numFmtId="49" fontId="51" fillId="0" borderId="17" xfId="0" applyNumberFormat="1" applyFont="1" applyFill="1" applyBorder="1" applyAlignment="1">
      <alignment horizontal="center" vertical="center" wrapText="1"/>
    </xf>
    <xf numFmtId="49" fontId="51" fillId="0" borderId="21" xfId="0" applyNumberFormat="1" applyFont="1" applyFill="1" applyBorder="1" applyAlignment="1">
      <alignment horizontal="center" vertical="center" wrapText="1"/>
    </xf>
    <xf numFmtId="0" fontId="40" fillId="0" borderId="72" xfId="0" applyFont="1" applyFill="1" applyBorder="1" applyAlignment="1">
      <alignment horizontal="center"/>
    </xf>
    <xf numFmtId="0" fontId="40" fillId="0" borderId="92" xfId="0" applyFont="1" applyFill="1" applyBorder="1" applyAlignment="1">
      <alignment horizontal="center"/>
    </xf>
    <xf numFmtId="0" fontId="62" fillId="0" borderId="59" xfId="0" applyFont="1" applyFill="1" applyBorder="1" applyAlignment="1">
      <alignment horizontal="center"/>
    </xf>
    <xf numFmtId="0" fontId="65" fillId="0" borderId="0" xfId="0" applyFont="1" applyFill="1" applyBorder="1" applyAlignment="1">
      <alignment horizontal="center"/>
    </xf>
    <xf numFmtId="0" fontId="65" fillId="0" borderId="59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40" fillId="0" borderId="59" xfId="0" applyFont="1" applyFill="1" applyBorder="1" applyAlignment="1">
      <alignment horizontal="center"/>
    </xf>
    <xf numFmtId="49" fontId="50" fillId="0" borderId="13" xfId="0" applyNumberFormat="1" applyFont="1" applyFill="1" applyBorder="1" applyAlignment="1">
      <alignment horizontal="center"/>
    </xf>
    <xf numFmtId="49" fontId="50" fillId="0" borderId="0" xfId="0" applyNumberFormat="1" applyFont="1" applyFill="1" applyBorder="1" applyAlignment="1">
      <alignment horizontal="center"/>
    </xf>
    <xf numFmtId="49" fontId="50" fillId="0" borderId="14" xfId="0" applyNumberFormat="1" applyFont="1" applyFill="1" applyBorder="1" applyAlignment="1">
      <alignment horizontal="center"/>
    </xf>
    <xf numFmtId="0" fontId="42" fillId="0" borderId="0" xfId="0" applyFont="1" applyBorder="1" applyAlignment="1">
      <alignment horizontal="center"/>
    </xf>
    <xf numFmtId="49" fontId="50" fillId="0" borderId="13" xfId="0" applyNumberFormat="1" applyFont="1" applyBorder="1" applyAlignment="1">
      <alignment horizontal="center"/>
    </xf>
    <xf numFmtId="49" fontId="50" fillId="0" borderId="0" xfId="0" applyNumberFormat="1" applyFont="1" applyBorder="1" applyAlignment="1">
      <alignment horizontal="center"/>
    </xf>
    <xf numFmtId="49" fontId="50" fillId="0" borderId="14" xfId="0" applyNumberFormat="1" applyFont="1" applyBorder="1" applyAlignment="1">
      <alignment horizontal="center"/>
    </xf>
    <xf numFmtId="49" fontId="43" fillId="0" borderId="13" xfId="0" applyNumberFormat="1" applyFont="1" applyFill="1" applyBorder="1" applyAlignment="1">
      <alignment horizontal="center"/>
    </xf>
    <xf numFmtId="49" fontId="43" fillId="0" borderId="0" xfId="0" applyNumberFormat="1" applyFont="1" applyFill="1" applyBorder="1" applyAlignment="1">
      <alignment horizontal="center"/>
    </xf>
    <xf numFmtId="49" fontId="43" fillId="0" borderId="14" xfId="0" applyNumberFormat="1" applyFont="1" applyFill="1" applyBorder="1" applyAlignment="1">
      <alignment horizontal="center"/>
    </xf>
    <xf numFmtId="49" fontId="50" fillId="0" borderId="8" xfId="0" applyNumberFormat="1" applyFont="1" applyFill="1" applyBorder="1" applyAlignment="1">
      <alignment horizontal="center"/>
    </xf>
    <xf numFmtId="0" fontId="44" fillId="3" borderId="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/>
    </xf>
    <xf numFmtId="0" fontId="42" fillId="0" borderId="12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 vertical="justify"/>
    </xf>
    <xf numFmtId="0" fontId="42" fillId="0" borderId="12" xfId="0" applyFont="1" applyFill="1" applyBorder="1" applyAlignment="1">
      <alignment horizontal="center" vertical="justify"/>
    </xf>
    <xf numFmtId="49" fontId="46" fillId="0" borderId="22" xfId="0" applyNumberFormat="1" applyFont="1" applyFill="1" applyBorder="1" applyAlignment="1">
      <alignment horizontal="center" vertical="top"/>
    </xf>
    <xf numFmtId="49" fontId="46" fillId="0" borderId="23" xfId="0" applyNumberFormat="1" applyFont="1" applyFill="1" applyBorder="1" applyAlignment="1">
      <alignment horizontal="center" vertical="top"/>
    </xf>
    <xf numFmtId="49" fontId="46" fillId="0" borderId="24" xfId="0" applyNumberFormat="1" applyFont="1" applyFill="1" applyBorder="1" applyAlignment="1">
      <alignment horizontal="center" vertical="top"/>
    </xf>
    <xf numFmtId="166" fontId="42" fillId="0" borderId="10" xfId="1" applyNumberFormat="1" applyFont="1" applyFill="1" applyBorder="1" applyAlignment="1">
      <alignment horizontal="center"/>
    </xf>
    <xf numFmtId="166" fontId="42" fillId="0" borderId="12" xfId="1" applyNumberFormat="1" applyFont="1" applyFill="1" applyBorder="1" applyAlignment="1">
      <alignment horizontal="center"/>
    </xf>
    <xf numFmtId="49" fontId="46" fillId="0" borderId="19" xfId="0" applyNumberFormat="1" applyFont="1" applyFill="1" applyBorder="1" applyAlignment="1">
      <alignment horizontal="center" vertical="top"/>
    </xf>
    <xf numFmtId="49" fontId="46" fillId="0" borderId="20" xfId="0" applyNumberFormat="1" applyFont="1" applyFill="1" applyBorder="1" applyAlignment="1">
      <alignment horizontal="center" vertical="top"/>
    </xf>
    <xf numFmtId="49" fontId="46" fillId="0" borderId="21" xfId="0" applyNumberFormat="1" applyFont="1" applyFill="1" applyBorder="1" applyAlignment="1">
      <alignment horizontal="center" vertical="top"/>
    </xf>
    <xf numFmtId="49" fontId="54" fillId="0" borderId="13" xfId="0" applyNumberFormat="1" applyFont="1" applyFill="1" applyBorder="1" applyAlignment="1">
      <alignment horizontal="center" vertical="top"/>
    </xf>
    <xf numFmtId="49" fontId="54" fillId="0" borderId="0" xfId="0" applyNumberFormat="1" applyFont="1" applyFill="1" applyBorder="1" applyAlignment="1">
      <alignment horizontal="center" vertical="top"/>
    </xf>
    <xf numFmtId="49" fontId="54" fillId="0" borderId="14" xfId="0" applyNumberFormat="1" applyFont="1" applyFill="1" applyBorder="1" applyAlignment="1">
      <alignment horizontal="center" vertical="top"/>
    </xf>
    <xf numFmtId="166" fontId="50" fillId="0" borderId="11" xfId="1" applyNumberFormat="1" applyFont="1" applyFill="1" applyBorder="1" applyAlignment="1">
      <alignment horizontal="center" vertical="center" textRotation="90"/>
    </xf>
    <xf numFmtId="0" fontId="48" fillId="0" borderId="0" xfId="0" applyFont="1" applyBorder="1" applyAlignment="1">
      <alignment horizontal="center"/>
    </xf>
    <xf numFmtId="49" fontId="41" fillId="0" borderId="22" xfId="0" applyNumberFormat="1" applyFont="1" applyFill="1" applyBorder="1" applyAlignment="1">
      <alignment horizontal="center" vertical="center" wrapText="1"/>
    </xf>
    <xf numFmtId="49" fontId="41" fillId="0" borderId="23" xfId="0" applyNumberFormat="1" applyFont="1" applyFill="1" applyBorder="1" applyAlignment="1">
      <alignment horizontal="center" vertical="center" wrapText="1"/>
    </xf>
    <xf numFmtId="49" fontId="41" fillId="0" borderId="15" xfId="0" applyNumberFormat="1" applyFont="1" applyFill="1" applyBorder="1" applyAlignment="1">
      <alignment horizontal="center" vertical="center" wrapText="1"/>
    </xf>
    <xf numFmtId="49" fontId="41" fillId="0" borderId="16" xfId="0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49" fontId="41" fillId="0" borderId="19" xfId="0" applyNumberFormat="1" applyFont="1" applyFill="1" applyBorder="1" applyAlignment="1">
      <alignment horizontal="center" vertical="center" wrapText="1"/>
    </xf>
    <xf numFmtId="49" fontId="41" fillId="0" borderId="20" xfId="0" applyNumberFormat="1" applyFont="1" applyFill="1" applyBorder="1" applyAlignment="1">
      <alignment horizontal="center" vertical="center" wrapText="1"/>
    </xf>
    <xf numFmtId="49" fontId="41" fillId="0" borderId="21" xfId="0" applyNumberFormat="1" applyFont="1" applyFill="1" applyBorder="1" applyAlignment="1">
      <alignment horizontal="center" vertical="center" wrapText="1"/>
    </xf>
    <xf numFmtId="49" fontId="50" fillId="0" borderId="15" xfId="0" applyNumberFormat="1" applyFont="1" applyBorder="1" applyAlignment="1">
      <alignment horizontal="center"/>
    </xf>
    <xf numFmtId="49" fontId="50" fillId="0" borderId="16" xfId="0" applyNumberFormat="1" applyFont="1" applyBorder="1" applyAlignment="1">
      <alignment horizontal="center"/>
    </xf>
    <xf numFmtId="49" fontId="50" fillId="0" borderId="17" xfId="0" applyNumberFormat="1" applyFont="1" applyBorder="1" applyAlignment="1">
      <alignment horizontal="center"/>
    </xf>
    <xf numFmtId="49" fontId="50" fillId="0" borderId="8" xfId="0" applyNumberFormat="1" applyFont="1" applyBorder="1" applyAlignment="1">
      <alignment horizontal="center"/>
    </xf>
    <xf numFmtId="49" fontId="43" fillId="0" borderId="13" xfId="0" applyNumberFormat="1" applyFont="1" applyBorder="1" applyAlignment="1">
      <alignment horizontal="center"/>
    </xf>
    <xf numFmtId="49" fontId="43" fillId="0" borderId="0" xfId="0" applyNumberFormat="1" applyFont="1" applyBorder="1" applyAlignment="1">
      <alignment horizontal="center"/>
    </xf>
    <xf numFmtId="49" fontId="43" fillId="0" borderId="14" xfId="0" applyNumberFormat="1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10" xfId="0" applyFont="1" applyBorder="1" applyAlignment="1">
      <alignment horizontal="center" vertical="justify"/>
    </xf>
    <xf numFmtId="0" fontId="42" fillId="0" borderId="12" xfId="0" applyFont="1" applyBorder="1" applyAlignment="1">
      <alignment horizontal="center" vertical="justify"/>
    </xf>
    <xf numFmtId="49" fontId="46" fillId="0" borderId="22" xfId="0" applyNumberFormat="1" applyFont="1" applyBorder="1" applyAlignment="1">
      <alignment horizontal="center" vertical="top"/>
    </xf>
    <xf numFmtId="49" fontId="46" fillId="0" borderId="23" xfId="0" applyNumberFormat="1" applyFont="1" applyBorder="1" applyAlignment="1">
      <alignment horizontal="center" vertical="top"/>
    </xf>
    <xf numFmtId="49" fontId="46" fillId="0" borderId="24" xfId="0" applyNumberFormat="1" applyFont="1" applyBorder="1" applyAlignment="1">
      <alignment horizontal="center" vertical="top"/>
    </xf>
    <xf numFmtId="49" fontId="41" fillId="0" borderId="22" xfId="0" applyNumberFormat="1" applyFont="1" applyBorder="1" applyAlignment="1">
      <alignment horizontal="center" vertical="center" wrapText="1"/>
    </xf>
    <xf numFmtId="49" fontId="41" fillId="0" borderId="23" xfId="0" applyNumberFormat="1" applyFont="1" applyBorder="1" applyAlignment="1">
      <alignment horizontal="center" vertical="center" wrapText="1"/>
    </xf>
    <xf numFmtId="49" fontId="41" fillId="0" borderId="15" xfId="0" applyNumberFormat="1" applyFont="1" applyBorder="1" applyAlignment="1">
      <alignment horizontal="center" vertical="center" wrapText="1"/>
    </xf>
    <xf numFmtId="49" fontId="41" fillId="0" borderId="16" xfId="0" applyNumberFormat="1" applyFont="1" applyBorder="1" applyAlignment="1">
      <alignment horizontal="center" vertical="center" wrapText="1"/>
    </xf>
    <xf numFmtId="49" fontId="41" fillId="0" borderId="17" xfId="0" applyNumberFormat="1" applyFont="1" applyBorder="1" applyAlignment="1">
      <alignment horizontal="center" vertical="center" wrapText="1"/>
    </xf>
    <xf numFmtId="49" fontId="41" fillId="0" borderId="19" xfId="0" applyNumberFormat="1" applyFont="1" applyBorder="1" applyAlignment="1">
      <alignment horizontal="center" vertical="center" wrapText="1"/>
    </xf>
    <xf numFmtId="49" fontId="41" fillId="0" borderId="20" xfId="0" applyNumberFormat="1" applyFont="1" applyBorder="1" applyAlignment="1">
      <alignment horizontal="center" vertical="center" wrapText="1"/>
    </xf>
    <xf numFmtId="49" fontId="41" fillId="0" borderId="21" xfId="0" applyNumberFormat="1" applyFont="1" applyBorder="1" applyAlignment="1">
      <alignment horizontal="center" vertical="center" wrapText="1"/>
    </xf>
    <xf numFmtId="49" fontId="46" fillId="0" borderId="19" xfId="0" applyNumberFormat="1" applyFont="1" applyBorder="1" applyAlignment="1">
      <alignment horizontal="center" vertical="top"/>
    </xf>
    <xf numFmtId="49" fontId="46" fillId="0" borderId="20" xfId="0" applyNumberFormat="1" applyFont="1" applyBorder="1" applyAlignment="1">
      <alignment horizontal="center" vertical="top"/>
    </xf>
    <xf numFmtId="49" fontId="46" fillId="0" borderId="21" xfId="0" applyNumberFormat="1" applyFont="1" applyBorder="1" applyAlignment="1">
      <alignment horizontal="center" vertical="top"/>
    </xf>
    <xf numFmtId="166" fontId="40" fillId="0" borderId="11" xfId="1" applyNumberFormat="1" applyFont="1" applyBorder="1" applyAlignment="1">
      <alignment horizontal="center" vertical="center" textRotation="90"/>
    </xf>
    <xf numFmtId="49" fontId="54" fillId="0" borderId="13" xfId="0" applyNumberFormat="1" applyFont="1" applyBorder="1" applyAlignment="1">
      <alignment horizontal="center" vertical="top"/>
    </xf>
    <xf numFmtId="49" fontId="54" fillId="0" borderId="0" xfId="0" applyNumberFormat="1" applyFont="1" applyBorder="1" applyAlignment="1">
      <alignment horizontal="center" vertical="top"/>
    </xf>
    <xf numFmtId="49" fontId="54" fillId="0" borderId="14" xfId="0" applyNumberFormat="1" applyFont="1" applyBorder="1" applyAlignment="1">
      <alignment horizontal="center" vertical="top"/>
    </xf>
    <xf numFmtId="166" fontId="42" fillId="0" borderId="10" xfId="1" applyNumberFormat="1" applyFont="1" applyBorder="1" applyAlignment="1">
      <alignment horizontal="center"/>
    </xf>
    <xf numFmtId="166" fontId="42" fillId="0" borderId="12" xfId="1" applyNumberFormat="1" applyFont="1" applyBorder="1" applyAlignment="1">
      <alignment horizontal="center"/>
    </xf>
    <xf numFmtId="0" fontId="43" fillId="0" borderId="0" xfId="0" applyFont="1" applyAlignment="1">
      <alignment horizontal="justify" vertical="top"/>
    </xf>
    <xf numFmtId="0" fontId="45" fillId="0" borderId="0" xfId="0" applyFont="1" applyAlignment="1">
      <alignment horizontal="justify" vertical="top"/>
    </xf>
    <xf numFmtId="0" fontId="39" fillId="0" borderId="0" xfId="0" applyFont="1" applyAlignment="1">
      <alignment horizontal="center"/>
    </xf>
    <xf numFmtId="0" fontId="39" fillId="0" borderId="14" xfId="0" applyFont="1" applyBorder="1" applyAlignment="1">
      <alignment horizontal="center"/>
    </xf>
    <xf numFmtId="0" fontId="45" fillId="0" borderId="0" xfId="0" applyFont="1" applyAlignment="1">
      <alignment wrapText="1"/>
    </xf>
    <xf numFmtId="0" fontId="39" fillId="0" borderId="0" xfId="0" applyFont="1" applyAlignment="1">
      <alignment wrapText="1"/>
    </xf>
    <xf numFmtId="166" fontId="40" fillId="0" borderId="11" xfId="1" applyNumberFormat="1" applyFont="1" applyFill="1" applyBorder="1" applyAlignment="1">
      <alignment horizontal="center" vertical="center" textRotation="90"/>
    </xf>
    <xf numFmtId="49" fontId="50" fillId="0" borderId="15" xfId="0" applyNumberFormat="1" applyFont="1" applyFill="1" applyBorder="1" applyAlignment="1">
      <alignment horizontal="center"/>
    </xf>
    <xf numFmtId="49" fontId="50" fillId="0" borderId="16" xfId="0" applyNumberFormat="1" applyFont="1" applyFill="1" applyBorder="1" applyAlignment="1">
      <alignment horizontal="center"/>
    </xf>
    <xf numFmtId="49" fontId="50" fillId="0" borderId="17" xfId="0" applyNumberFormat="1" applyFont="1" applyFill="1" applyBorder="1" applyAlignment="1">
      <alignment horizontal="center"/>
    </xf>
    <xf numFmtId="49" fontId="41" fillId="5" borderId="22" xfId="0" applyNumberFormat="1" applyFont="1" applyFill="1" applyBorder="1" applyAlignment="1">
      <alignment horizontal="center" vertical="center" wrapText="1"/>
    </xf>
    <xf numFmtId="49" fontId="41" fillId="5" borderId="23" xfId="0" applyNumberFormat="1" applyFont="1" applyFill="1" applyBorder="1" applyAlignment="1">
      <alignment horizontal="center" vertical="center" wrapText="1"/>
    </xf>
    <xf numFmtId="49" fontId="41" fillId="5" borderId="15" xfId="0" applyNumberFormat="1" applyFont="1" applyFill="1" applyBorder="1" applyAlignment="1">
      <alignment horizontal="center" vertical="center" wrapText="1"/>
    </xf>
    <xf numFmtId="49" fontId="41" fillId="5" borderId="16" xfId="0" applyNumberFormat="1" applyFont="1" applyFill="1" applyBorder="1" applyAlignment="1">
      <alignment horizontal="center" vertical="center" wrapText="1"/>
    </xf>
    <xf numFmtId="49" fontId="41" fillId="5" borderId="17" xfId="0" applyNumberFormat="1" applyFont="1" applyFill="1" applyBorder="1" applyAlignment="1">
      <alignment horizontal="center" vertical="center" wrapText="1"/>
    </xf>
    <xf numFmtId="49" fontId="41" fillId="5" borderId="19" xfId="0" applyNumberFormat="1" applyFont="1" applyFill="1" applyBorder="1" applyAlignment="1">
      <alignment horizontal="center" vertical="center" wrapText="1"/>
    </xf>
    <xf numFmtId="49" fontId="41" fillId="5" borderId="20" xfId="0" applyNumberFormat="1" applyFont="1" applyFill="1" applyBorder="1" applyAlignment="1">
      <alignment horizontal="center" vertical="center" wrapText="1"/>
    </xf>
    <xf numFmtId="49" fontId="41" fillId="5" borderId="21" xfId="0" applyNumberFormat="1" applyFont="1" applyFill="1" applyBorder="1" applyAlignment="1">
      <alignment horizontal="center" vertical="center" wrapText="1"/>
    </xf>
    <xf numFmtId="166" fontId="42" fillId="5" borderId="10" xfId="1" applyNumberFormat="1" applyFont="1" applyFill="1" applyBorder="1" applyAlignment="1">
      <alignment horizontal="center"/>
    </xf>
    <xf numFmtId="166" fontId="42" fillId="5" borderId="12" xfId="1" applyNumberFormat="1" applyFont="1" applyFill="1" applyBorder="1" applyAlignment="1">
      <alignment horizontal="center"/>
    </xf>
    <xf numFmtId="0" fontId="42" fillId="5" borderId="10" xfId="0" applyFont="1" applyFill="1" applyBorder="1" applyAlignment="1">
      <alignment horizontal="center"/>
    </xf>
    <xf numFmtId="0" fontId="42" fillId="5" borderId="12" xfId="0" applyFont="1" applyFill="1" applyBorder="1" applyAlignment="1">
      <alignment horizontal="center"/>
    </xf>
    <xf numFmtId="0" fontId="42" fillId="5" borderId="10" xfId="0" applyFont="1" applyFill="1" applyBorder="1" applyAlignment="1">
      <alignment horizontal="center" vertical="justify"/>
    </xf>
    <xf numFmtId="0" fontId="42" fillId="5" borderId="12" xfId="0" applyFont="1" applyFill="1" applyBorder="1" applyAlignment="1">
      <alignment horizontal="center" vertical="justify"/>
    </xf>
    <xf numFmtId="49" fontId="54" fillId="5" borderId="13" xfId="0" applyNumberFormat="1" applyFont="1" applyFill="1" applyBorder="1" applyAlignment="1">
      <alignment horizontal="center" vertical="top"/>
    </xf>
    <xf numFmtId="49" fontId="54" fillId="5" borderId="0" xfId="0" applyNumberFormat="1" applyFont="1" applyFill="1" applyBorder="1" applyAlignment="1">
      <alignment horizontal="center" vertical="top"/>
    </xf>
    <xf numFmtId="49" fontId="54" fillId="5" borderId="14" xfId="0" applyNumberFormat="1" applyFont="1" applyFill="1" applyBorder="1" applyAlignment="1">
      <alignment horizontal="center" vertical="top"/>
    </xf>
    <xf numFmtId="0" fontId="48" fillId="0" borderId="0" xfId="0" applyFont="1" applyFill="1" applyBorder="1" applyAlignment="1">
      <alignment horizontal="center"/>
    </xf>
    <xf numFmtId="0" fontId="45" fillId="3" borderId="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justify"/>
    </xf>
    <xf numFmtId="0" fontId="15" fillId="0" borderId="12" xfId="0" applyFont="1" applyBorder="1" applyAlignment="1">
      <alignment horizontal="center" vertical="justify"/>
    </xf>
    <xf numFmtId="49" fontId="17" fillId="0" borderId="13" xfId="0" applyNumberFormat="1" applyFont="1" applyBorder="1" applyAlignment="1">
      <alignment horizontal="center" vertical="top"/>
    </xf>
    <xf numFmtId="49" fontId="17" fillId="0" borderId="0" xfId="0" applyNumberFormat="1" applyFont="1" applyBorder="1" applyAlignment="1">
      <alignment horizontal="center" vertical="top"/>
    </xf>
    <xf numFmtId="49" fontId="17" fillId="0" borderId="14" xfId="0" applyNumberFormat="1" applyFont="1" applyBorder="1" applyAlignment="1">
      <alignment horizontal="center" vertical="top"/>
    </xf>
    <xf numFmtId="166" fontId="15" fillId="0" borderId="10" xfId="1" applyNumberFormat="1" applyFont="1" applyBorder="1" applyAlignment="1">
      <alignment horizontal="center"/>
    </xf>
    <xf numFmtId="166" fontId="15" fillId="0" borderId="12" xfId="1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8" fillId="0" borderId="22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top"/>
    </xf>
    <xf numFmtId="49" fontId="18" fillId="0" borderId="19" xfId="0" applyNumberFormat="1" applyFont="1" applyBorder="1" applyAlignment="1">
      <alignment horizontal="center" vertical="top"/>
    </xf>
    <xf numFmtId="49" fontId="18" fillId="0" borderId="20" xfId="0" applyNumberFormat="1" applyFont="1" applyBorder="1" applyAlignment="1">
      <alignment horizontal="center" vertical="top"/>
    </xf>
    <xf numFmtId="49" fontId="18" fillId="0" borderId="21" xfId="0" applyNumberFormat="1" applyFont="1" applyBorder="1" applyAlignment="1">
      <alignment horizontal="center" vertical="top"/>
    </xf>
    <xf numFmtId="49" fontId="7" fillId="0" borderId="15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0" fontId="27" fillId="0" borderId="20" xfId="0" applyFont="1" applyBorder="1" applyAlignment="1">
      <alignment horizontal="center"/>
    </xf>
    <xf numFmtId="49" fontId="13" fillId="0" borderId="13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49" fontId="13" fillId="0" borderId="14" xfId="0" applyNumberFormat="1" applyFont="1" applyBorder="1" applyAlignment="1">
      <alignment horizontal="center"/>
    </xf>
    <xf numFmtId="166" fontId="7" fillId="0" borderId="11" xfId="1" applyNumberFormat="1" applyFont="1" applyBorder="1" applyAlignment="1">
      <alignment horizontal="center" vertical="top" textRotation="180"/>
    </xf>
    <xf numFmtId="0" fontId="30" fillId="3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31" fillId="0" borderId="2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49" fontId="18" fillId="0" borderId="22" xfId="0" applyNumberFormat="1" applyFont="1" applyBorder="1" applyAlignment="1">
      <alignment horizontal="center" vertical="top"/>
    </xf>
    <xf numFmtId="49" fontId="18" fillId="0" borderId="23" xfId="0" applyNumberFormat="1" applyFont="1" applyBorder="1" applyAlignment="1">
      <alignment horizontal="center" vertical="top"/>
    </xf>
    <xf numFmtId="49" fontId="18" fillId="0" borderId="24" xfId="0" applyNumberFormat="1" applyFont="1" applyBorder="1" applyAlignment="1">
      <alignment horizontal="center" vertical="top"/>
    </xf>
    <xf numFmtId="49" fontId="7" fillId="0" borderId="8" xfId="0" applyNumberFormat="1" applyFont="1" applyBorder="1" applyAlignment="1">
      <alignment horizontal="center"/>
    </xf>
    <xf numFmtId="49" fontId="7" fillId="0" borderId="19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49" fontId="7" fillId="0" borderId="21" xfId="0" applyNumberFormat="1" applyFont="1" applyBorder="1" applyAlignment="1">
      <alignment horizontal="center"/>
    </xf>
    <xf numFmtId="0" fontId="5" fillId="0" borderId="0" xfId="0" applyFont="1" applyAlignment="1">
      <alignment horizontal="justify" vertical="top"/>
    </xf>
    <xf numFmtId="0" fontId="5" fillId="3" borderId="0" xfId="0" applyFont="1" applyFill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/>
    </xf>
    <xf numFmtId="49" fontId="7" fillId="0" borderId="23" xfId="0" applyNumberFormat="1" applyFont="1" applyBorder="1" applyAlignment="1">
      <alignment horizontal="center"/>
    </xf>
    <xf numFmtId="49" fontId="7" fillId="0" borderId="24" xfId="0" applyNumberFormat="1" applyFont="1" applyBorder="1" applyAlignment="1">
      <alignment horizontal="center"/>
    </xf>
    <xf numFmtId="49" fontId="8" fillId="0" borderId="24" xfId="0" applyNumberFormat="1" applyFont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 vertical="top" wrapText="1"/>
    </xf>
    <xf numFmtId="49" fontId="8" fillId="0" borderId="23" xfId="0" applyNumberFormat="1" applyFont="1" applyBorder="1" applyAlignment="1">
      <alignment horizontal="center" vertical="top" wrapText="1"/>
    </xf>
    <xf numFmtId="49" fontId="8" fillId="0" borderId="24" xfId="0" applyNumberFormat="1" applyFont="1" applyBorder="1" applyAlignment="1">
      <alignment horizontal="center" vertical="top" wrapText="1"/>
    </xf>
    <xf numFmtId="49" fontId="18" fillId="0" borderId="13" xfId="0" applyNumberFormat="1" applyFont="1" applyBorder="1" applyAlignment="1">
      <alignment horizontal="center" vertical="top"/>
    </xf>
    <xf numFmtId="49" fontId="18" fillId="0" borderId="0" xfId="0" applyNumberFormat="1" applyFont="1" applyBorder="1" applyAlignment="1">
      <alignment horizontal="center" vertical="top"/>
    </xf>
    <xf numFmtId="49" fontId="18" fillId="0" borderId="14" xfId="0" applyNumberFormat="1" applyFont="1" applyBorder="1" applyAlignment="1">
      <alignment horizontal="center" vertical="top"/>
    </xf>
    <xf numFmtId="49" fontId="8" fillId="0" borderId="13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49" fontId="7" fillId="0" borderId="6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49" fontId="7" fillId="0" borderId="95" xfId="0" applyNumberFormat="1" applyFont="1" applyBorder="1" applyAlignment="1">
      <alignment horizontal="center"/>
    </xf>
    <xf numFmtId="49" fontId="7" fillId="0" borderId="96" xfId="0" applyNumberFormat="1" applyFont="1" applyBorder="1" applyAlignment="1">
      <alignment horizontal="center"/>
    </xf>
    <xf numFmtId="0" fontId="16" fillId="0" borderId="0" xfId="0" applyFont="1" applyAlignment="1">
      <alignment horizontal="center" vertical="top"/>
    </xf>
    <xf numFmtId="0" fontId="9" fillId="0" borderId="16" xfId="0" applyFont="1" applyBorder="1" applyAlignment="1">
      <alignment horizontal="center"/>
    </xf>
    <xf numFmtId="166" fontId="7" fillId="0" borderId="13" xfId="1" applyNumberFormat="1" applyFont="1" applyBorder="1" applyAlignment="1">
      <alignment horizontal="center" vertical="top" textRotation="180"/>
    </xf>
    <xf numFmtId="49" fontId="13" fillId="0" borderId="4" xfId="0" applyNumberFormat="1" applyFont="1" applyBorder="1" applyAlignment="1">
      <alignment horizontal="center"/>
    </xf>
    <xf numFmtId="49" fontId="13" fillId="0" borderId="5" xfId="0" applyNumberFormat="1" applyFont="1" applyBorder="1" applyAlignment="1">
      <alignment horizontal="center"/>
    </xf>
    <xf numFmtId="49" fontId="13" fillId="0" borderId="6" xfId="0" applyNumberFormat="1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15" fillId="0" borderId="11" xfId="0" applyFont="1" applyBorder="1" applyAlignment="1">
      <alignment horizontal="center" vertical="justify"/>
    </xf>
    <xf numFmtId="49" fontId="7" fillId="0" borderId="93" xfId="0" applyNumberFormat="1" applyFont="1" applyBorder="1" applyAlignment="1">
      <alignment horizontal="center"/>
    </xf>
    <xf numFmtId="49" fontId="7" fillId="0" borderId="94" xfId="0" applyNumberFormat="1" applyFont="1" applyBorder="1" applyAlignment="1">
      <alignment horizontal="center"/>
    </xf>
    <xf numFmtId="49" fontId="7" fillId="0" borderId="65" xfId="0" applyNumberFormat="1" applyFont="1" applyBorder="1" applyAlignment="1">
      <alignment horizontal="center"/>
    </xf>
  </cellXfs>
  <cellStyles count="3">
    <cellStyle name="Millares" xfId="1" builtinId="3"/>
    <cellStyle name="Normal" xfId="0" builtinId="0"/>
    <cellStyle name="Porcentual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733425</xdr:colOff>
      <xdr:row>3</xdr:row>
      <xdr:rowOff>9524</xdr:rowOff>
    </xdr:from>
    <xdr:to>
      <xdr:col>7</xdr:col>
      <xdr:colOff>180975</xdr:colOff>
      <xdr:row>5</xdr:row>
      <xdr:rowOff>85725</xdr:rowOff>
    </xdr:to>
    <xdr:pic>
      <xdr:nvPicPr>
        <xdr:cNvPr id="3298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38450" y="666749"/>
          <a:ext cx="3219450" cy="12573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0</xdr:row>
      <xdr:rowOff>0</xdr:rowOff>
    </xdr:from>
    <xdr:to>
      <xdr:col>7</xdr:col>
      <xdr:colOff>295275</xdr:colOff>
      <xdr:row>0</xdr:row>
      <xdr:rowOff>0</xdr:rowOff>
    </xdr:to>
    <xdr:sp macro="" textlink="">
      <xdr:nvSpPr>
        <xdr:cNvPr id="204627" name="Text Box 1"/>
        <xdr:cNvSpPr txBox="1">
          <a:spLocks noChangeArrowheads="1"/>
        </xdr:cNvSpPr>
      </xdr:nvSpPr>
      <xdr:spPr bwMode="auto">
        <a:xfrm>
          <a:off x="2352675" y="0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390525</xdr:colOff>
      <xdr:row>0</xdr:row>
      <xdr:rowOff>0</xdr:rowOff>
    </xdr:from>
    <xdr:to>
      <xdr:col>5</xdr:col>
      <xdr:colOff>257175</xdr:colOff>
      <xdr:row>0</xdr:row>
      <xdr:rowOff>0</xdr:rowOff>
    </xdr:to>
    <xdr:sp macro="" textlink="">
      <xdr:nvSpPr>
        <xdr:cNvPr id="204628" name="Text Box 2"/>
        <xdr:cNvSpPr txBox="1">
          <a:spLocks noChangeArrowheads="1"/>
        </xdr:cNvSpPr>
      </xdr:nvSpPr>
      <xdr:spPr bwMode="auto">
        <a:xfrm>
          <a:off x="1695450" y="0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pSp>
      <xdr:nvGrpSpPr>
        <xdr:cNvPr id="204629" name="Group 3"/>
        <xdr:cNvGrpSpPr>
          <a:grpSpLocks/>
        </xdr:cNvGrpSpPr>
      </xdr:nvGrpSpPr>
      <xdr:grpSpPr bwMode="auto">
        <a:xfrm>
          <a:off x="4572000" y="0"/>
          <a:ext cx="0" cy="0"/>
          <a:chOff x="741" y="310"/>
          <a:chExt cx="99" cy="15"/>
        </a:xfrm>
      </xdr:grpSpPr>
      <xdr:sp macro="" textlink="">
        <xdr:nvSpPr>
          <xdr:cNvPr id="204670" name="Rectangle 4"/>
          <xdr:cNvSpPr>
            <a:spLocks noChangeArrowheads="1"/>
          </xdr:cNvSpPr>
        </xdr:nvSpPr>
        <xdr:spPr bwMode="auto">
          <a:xfrm>
            <a:off x="741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4671" name="Rectangle 5"/>
          <xdr:cNvSpPr>
            <a:spLocks noChangeArrowheads="1"/>
          </xdr:cNvSpPr>
        </xdr:nvSpPr>
        <xdr:spPr bwMode="auto">
          <a:xfrm>
            <a:off x="775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4672" name="Rectangle 6"/>
          <xdr:cNvSpPr>
            <a:spLocks noChangeArrowheads="1"/>
          </xdr:cNvSpPr>
        </xdr:nvSpPr>
        <xdr:spPr bwMode="auto">
          <a:xfrm>
            <a:off x="814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13</xdr:col>
      <xdr:colOff>0</xdr:colOff>
      <xdr:row>190</xdr:row>
      <xdr:rowOff>0</xdr:rowOff>
    </xdr:from>
    <xdr:to>
      <xdr:col>13</xdr:col>
      <xdr:colOff>0</xdr:colOff>
      <xdr:row>190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4572000" y="50863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_____________________</a:t>
          </a:r>
        </a:p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Firma y Sello</a:t>
          </a:r>
        </a:p>
        <a:p>
          <a:pPr algn="ctr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390525</xdr:colOff>
      <xdr:row>0</xdr:row>
      <xdr:rowOff>0</xdr:rowOff>
    </xdr:from>
    <xdr:to>
      <xdr:col>7</xdr:col>
      <xdr:colOff>295275</xdr:colOff>
      <xdr:row>0</xdr:row>
      <xdr:rowOff>0</xdr:rowOff>
    </xdr:to>
    <xdr:sp macro="" textlink="">
      <xdr:nvSpPr>
        <xdr:cNvPr id="204631" name="Text Box 8"/>
        <xdr:cNvSpPr txBox="1">
          <a:spLocks noChangeArrowheads="1"/>
        </xdr:cNvSpPr>
      </xdr:nvSpPr>
      <xdr:spPr bwMode="auto">
        <a:xfrm>
          <a:off x="2352675" y="0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390525</xdr:colOff>
      <xdr:row>0</xdr:row>
      <xdr:rowOff>0</xdr:rowOff>
    </xdr:from>
    <xdr:to>
      <xdr:col>5</xdr:col>
      <xdr:colOff>257175</xdr:colOff>
      <xdr:row>0</xdr:row>
      <xdr:rowOff>0</xdr:rowOff>
    </xdr:to>
    <xdr:sp macro="" textlink="">
      <xdr:nvSpPr>
        <xdr:cNvPr id="204632" name="Text Box 9"/>
        <xdr:cNvSpPr txBox="1">
          <a:spLocks noChangeArrowheads="1"/>
        </xdr:cNvSpPr>
      </xdr:nvSpPr>
      <xdr:spPr bwMode="auto">
        <a:xfrm>
          <a:off x="1695450" y="0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pSp>
      <xdr:nvGrpSpPr>
        <xdr:cNvPr id="204633" name="Group 10"/>
        <xdr:cNvGrpSpPr>
          <a:grpSpLocks/>
        </xdr:cNvGrpSpPr>
      </xdr:nvGrpSpPr>
      <xdr:grpSpPr bwMode="auto">
        <a:xfrm>
          <a:off x="4572000" y="0"/>
          <a:ext cx="0" cy="0"/>
          <a:chOff x="741" y="310"/>
          <a:chExt cx="99" cy="15"/>
        </a:xfrm>
      </xdr:grpSpPr>
      <xdr:sp macro="" textlink="">
        <xdr:nvSpPr>
          <xdr:cNvPr id="204667" name="Rectangle 11"/>
          <xdr:cNvSpPr>
            <a:spLocks noChangeArrowheads="1"/>
          </xdr:cNvSpPr>
        </xdr:nvSpPr>
        <xdr:spPr bwMode="auto">
          <a:xfrm>
            <a:off x="741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4668" name="Rectangle 12"/>
          <xdr:cNvSpPr>
            <a:spLocks noChangeArrowheads="1"/>
          </xdr:cNvSpPr>
        </xdr:nvSpPr>
        <xdr:spPr bwMode="auto">
          <a:xfrm>
            <a:off x="775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4669" name="Rectangle 13"/>
          <xdr:cNvSpPr>
            <a:spLocks noChangeArrowheads="1"/>
          </xdr:cNvSpPr>
        </xdr:nvSpPr>
        <xdr:spPr bwMode="auto">
          <a:xfrm>
            <a:off x="814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7</xdr:col>
      <xdr:colOff>390525</xdr:colOff>
      <xdr:row>0</xdr:row>
      <xdr:rowOff>0</xdr:rowOff>
    </xdr:from>
    <xdr:to>
      <xdr:col>7</xdr:col>
      <xdr:colOff>295275</xdr:colOff>
      <xdr:row>0</xdr:row>
      <xdr:rowOff>0</xdr:rowOff>
    </xdr:to>
    <xdr:sp macro="" textlink="">
      <xdr:nvSpPr>
        <xdr:cNvPr id="204634" name="Text Box 14"/>
        <xdr:cNvSpPr txBox="1">
          <a:spLocks noChangeArrowheads="1"/>
        </xdr:cNvSpPr>
      </xdr:nvSpPr>
      <xdr:spPr bwMode="auto">
        <a:xfrm>
          <a:off x="2352675" y="0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390525</xdr:colOff>
      <xdr:row>0</xdr:row>
      <xdr:rowOff>0</xdr:rowOff>
    </xdr:from>
    <xdr:to>
      <xdr:col>5</xdr:col>
      <xdr:colOff>438150</xdr:colOff>
      <xdr:row>0</xdr:row>
      <xdr:rowOff>0</xdr:rowOff>
    </xdr:to>
    <xdr:sp macro="" textlink="">
      <xdr:nvSpPr>
        <xdr:cNvPr id="204635" name="Text Box 15"/>
        <xdr:cNvSpPr txBox="1">
          <a:spLocks noChangeArrowheads="1"/>
        </xdr:cNvSpPr>
      </xdr:nvSpPr>
      <xdr:spPr bwMode="auto">
        <a:xfrm>
          <a:off x="1695450" y="0"/>
          <a:ext cx="476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pSp>
      <xdr:nvGrpSpPr>
        <xdr:cNvPr id="204636" name="Group 16"/>
        <xdr:cNvGrpSpPr>
          <a:grpSpLocks/>
        </xdr:cNvGrpSpPr>
      </xdr:nvGrpSpPr>
      <xdr:grpSpPr bwMode="auto">
        <a:xfrm>
          <a:off x="4572000" y="0"/>
          <a:ext cx="0" cy="0"/>
          <a:chOff x="741" y="310"/>
          <a:chExt cx="99" cy="15"/>
        </a:xfrm>
      </xdr:grpSpPr>
      <xdr:sp macro="" textlink="">
        <xdr:nvSpPr>
          <xdr:cNvPr id="204664" name="Rectangle 17"/>
          <xdr:cNvSpPr>
            <a:spLocks noChangeArrowheads="1"/>
          </xdr:cNvSpPr>
        </xdr:nvSpPr>
        <xdr:spPr bwMode="auto">
          <a:xfrm>
            <a:off x="741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4665" name="Rectangle 18"/>
          <xdr:cNvSpPr>
            <a:spLocks noChangeArrowheads="1"/>
          </xdr:cNvSpPr>
        </xdr:nvSpPr>
        <xdr:spPr bwMode="auto">
          <a:xfrm>
            <a:off x="775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4666" name="Rectangle 19"/>
          <xdr:cNvSpPr>
            <a:spLocks noChangeArrowheads="1"/>
          </xdr:cNvSpPr>
        </xdr:nvSpPr>
        <xdr:spPr bwMode="auto">
          <a:xfrm>
            <a:off x="814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5</xdr:col>
      <xdr:colOff>390525</xdr:colOff>
      <xdr:row>0</xdr:row>
      <xdr:rowOff>0</xdr:rowOff>
    </xdr:from>
    <xdr:to>
      <xdr:col>5</xdr:col>
      <xdr:colOff>438150</xdr:colOff>
      <xdr:row>0</xdr:row>
      <xdr:rowOff>0</xdr:rowOff>
    </xdr:to>
    <xdr:sp macro="" textlink="">
      <xdr:nvSpPr>
        <xdr:cNvPr id="204637" name="Text Box 20"/>
        <xdr:cNvSpPr txBox="1">
          <a:spLocks noChangeArrowheads="1"/>
        </xdr:cNvSpPr>
      </xdr:nvSpPr>
      <xdr:spPr bwMode="auto">
        <a:xfrm>
          <a:off x="1695450" y="0"/>
          <a:ext cx="476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390525</xdr:colOff>
      <xdr:row>0</xdr:row>
      <xdr:rowOff>0</xdr:rowOff>
    </xdr:from>
    <xdr:to>
      <xdr:col>5</xdr:col>
      <xdr:colOff>438150</xdr:colOff>
      <xdr:row>0</xdr:row>
      <xdr:rowOff>0</xdr:rowOff>
    </xdr:to>
    <xdr:sp macro="" textlink="">
      <xdr:nvSpPr>
        <xdr:cNvPr id="204638" name="Text Box 21"/>
        <xdr:cNvSpPr txBox="1">
          <a:spLocks noChangeArrowheads="1"/>
        </xdr:cNvSpPr>
      </xdr:nvSpPr>
      <xdr:spPr bwMode="auto">
        <a:xfrm>
          <a:off x="1695450" y="0"/>
          <a:ext cx="476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390525</xdr:colOff>
      <xdr:row>0</xdr:row>
      <xdr:rowOff>0</xdr:rowOff>
    </xdr:from>
    <xdr:to>
      <xdr:col>5</xdr:col>
      <xdr:colOff>438150</xdr:colOff>
      <xdr:row>0</xdr:row>
      <xdr:rowOff>0</xdr:rowOff>
    </xdr:to>
    <xdr:sp macro="" textlink="">
      <xdr:nvSpPr>
        <xdr:cNvPr id="204639" name="Text Box 22"/>
        <xdr:cNvSpPr txBox="1">
          <a:spLocks noChangeArrowheads="1"/>
        </xdr:cNvSpPr>
      </xdr:nvSpPr>
      <xdr:spPr bwMode="auto">
        <a:xfrm>
          <a:off x="1695450" y="0"/>
          <a:ext cx="476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18</xdr:col>
      <xdr:colOff>695325</xdr:colOff>
      <xdr:row>6</xdr:row>
      <xdr:rowOff>9525</xdr:rowOff>
    </xdr:from>
    <xdr:to>
      <xdr:col>19</xdr:col>
      <xdr:colOff>962025</xdr:colOff>
      <xdr:row>6</xdr:row>
      <xdr:rowOff>171450</xdr:rowOff>
    </xdr:to>
    <xdr:grpSp>
      <xdr:nvGrpSpPr>
        <xdr:cNvPr id="204640" name="Group 23"/>
        <xdr:cNvGrpSpPr>
          <a:grpSpLocks/>
        </xdr:cNvGrpSpPr>
      </xdr:nvGrpSpPr>
      <xdr:grpSpPr bwMode="auto">
        <a:xfrm>
          <a:off x="8982075" y="1343025"/>
          <a:ext cx="1390650" cy="161925"/>
          <a:chOff x="956" y="135"/>
          <a:chExt cx="146" cy="17"/>
        </a:xfrm>
      </xdr:grpSpPr>
      <xdr:sp macro="" textlink="">
        <xdr:nvSpPr>
          <xdr:cNvPr id="204657" name="Rectangle 24"/>
          <xdr:cNvSpPr>
            <a:spLocks noChangeArrowheads="1"/>
          </xdr:cNvSpPr>
        </xdr:nvSpPr>
        <xdr:spPr bwMode="auto">
          <a:xfrm>
            <a:off x="956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4658" name="Rectangle 25"/>
          <xdr:cNvSpPr>
            <a:spLocks noChangeArrowheads="1"/>
          </xdr:cNvSpPr>
        </xdr:nvSpPr>
        <xdr:spPr bwMode="auto">
          <a:xfrm>
            <a:off x="977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4659" name="Rectangle 26"/>
          <xdr:cNvSpPr>
            <a:spLocks noChangeArrowheads="1"/>
          </xdr:cNvSpPr>
        </xdr:nvSpPr>
        <xdr:spPr bwMode="auto">
          <a:xfrm>
            <a:off x="998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4660" name="Rectangle 27"/>
          <xdr:cNvSpPr>
            <a:spLocks noChangeArrowheads="1"/>
          </xdr:cNvSpPr>
        </xdr:nvSpPr>
        <xdr:spPr bwMode="auto">
          <a:xfrm>
            <a:off x="1020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4661" name="Rectangle 28"/>
          <xdr:cNvSpPr>
            <a:spLocks noChangeArrowheads="1"/>
          </xdr:cNvSpPr>
        </xdr:nvSpPr>
        <xdr:spPr bwMode="auto">
          <a:xfrm>
            <a:off x="1041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4662" name="Rectangle 29"/>
          <xdr:cNvSpPr>
            <a:spLocks noChangeArrowheads="1"/>
          </xdr:cNvSpPr>
        </xdr:nvSpPr>
        <xdr:spPr bwMode="auto">
          <a:xfrm>
            <a:off x="1062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4663" name="Rectangle 30"/>
          <xdr:cNvSpPr>
            <a:spLocks noChangeArrowheads="1"/>
          </xdr:cNvSpPr>
        </xdr:nvSpPr>
        <xdr:spPr bwMode="auto">
          <a:xfrm>
            <a:off x="1083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18</xdr:col>
      <xdr:colOff>695325</xdr:colOff>
      <xdr:row>10</xdr:row>
      <xdr:rowOff>9525</xdr:rowOff>
    </xdr:from>
    <xdr:to>
      <xdr:col>19</xdr:col>
      <xdr:colOff>962025</xdr:colOff>
      <xdr:row>10</xdr:row>
      <xdr:rowOff>171450</xdr:rowOff>
    </xdr:to>
    <xdr:grpSp>
      <xdr:nvGrpSpPr>
        <xdr:cNvPr id="204641" name="Group 31"/>
        <xdr:cNvGrpSpPr>
          <a:grpSpLocks/>
        </xdr:cNvGrpSpPr>
      </xdr:nvGrpSpPr>
      <xdr:grpSpPr bwMode="auto">
        <a:xfrm>
          <a:off x="8982075" y="2114550"/>
          <a:ext cx="1390650" cy="161925"/>
          <a:chOff x="956" y="135"/>
          <a:chExt cx="146" cy="17"/>
        </a:xfrm>
      </xdr:grpSpPr>
      <xdr:sp macro="" textlink="">
        <xdr:nvSpPr>
          <xdr:cNvPr id="204650" name="Rectangle 32"/>
          <xdr:cNvSpPr>
            <a:spLocks noChangeArrowheads="1"/>
          </xdr:cNvSpPr>
        </xdr:nvSpPr>
        <xdr:spPr bwMode="auto">
          <a:xfrm>
            <a:off x="956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4651" name="Rectangle 33"/>
          <xdr:cNvSpPr>
            <a:spLocks noChangeArrowheads="1"/>
          </xdr:cNvSpPr>
        </xdr:nvSpPr>
        <xdr:spPr bwMode="auto">
          <a:xfrm>
            <a:off x="977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4652" name="Rectangle 34"/>
          <xdr:cNvSpPr>
            <a:spLocks noChangeArrowheads="1"/>
          </xdr:cNvSpPr>
        </xdr:nvSpPr>
        <xdr:spPr bwMode="auto">
          <a:xfrm>
            <a:off x="998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4653" name="Rectangle 35"/>
          <xdr:cNvSpPr>
            <a:spLocks noChangeArrowheads="1"/>
          </xdr:cNvSpPr>
        </xdr:nvSpPr>
        <xdr:spPr bwMode="auto">
          <a:xfrm>
            <a:off x="1020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4654" name="Rectangle 36"/>
          <xdr:cNvSpPr>
            <a:spLocks noChangeArrowheads="1"/>
          </xdr:cNvSpPr>
        </xdr:nvSpPr>
        <xdr:spPr bwMode="auto">
          <a:xfrm>
            <a:off x="1041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4655" name="Rectangle 37"/>
          <xdr:cNvSpPr>
            <a:spLocks noChangeArrowheads="1"/>
          </xdr:cNvSpPr>
        </xdr:nvSpPr>
        <xdr:spPr bwMode="auto">
          <a:xfrm>
            <a:off x="1062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4656" name="Rectangle 38"/>
          <xdr:cNvSpPr>
            <a:spLocks noChangeArrowheads="1"/>
          </xdr:cNvSpPr>
        </xdr:nvSpPr>
        <xdr:spPr bwMode="auto">
          <a:xfrm>
            <a:off x="1083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18</xdr:col>
      <xdr:colOff>714375</xdr:colOff>
      <xdr:row>12</xdr:row>
      <xdr:rowOff>19050</xdr:rowOff>
    </xdr:from>
    <xdr:to>
      <xdr:col>19</xdr:col>
      <xdr:colOff>981075</xdr:colOff>
      <xdr:row>12</xdr:row>
      <xdr:rowOff>180975</xdr:rowOff>
    </xdr:to>
    <xdr:grpSp>
      <xdr:nvGrpSpPr>
        <xdr:cNvPr id="204642" name="Group 39"/>
        <xdr:cNvGrpSpPr>
          <a:grpSpLocks/>
        </xdr:cNvGrpSpPr>
      </xdr:nvGrpSpPr>
      <xdr:grpSpPr bwMode="auto">
        <a:xfrm>
          <a:off x="9001125" y="2524125"/>
          <a:ext cx="1390650" cy="161925"/>
          <a:chOff x="956" y="135"/>
          <a:chExt cx="146" cy="17"/>
        </a:xfrm>
      </xdr:grpSpPr>
      <xdr:sp macro="" textlink="">
        <xdr:nvSpPr>
          <xdr:cNvPr id="204643" name="Rectangle 40"/>
          <xdr:cNvSpPr>
            <a:spLocks noChangeArrowheads="1"/>
          </xdr:cNvSpPr>
        </xdr:nvSpPr>
        <xdr:spPr bwMode="auto">
          <a:xfrm>
            <a:off x="956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4644" name="Rectangle 41"/>
          <xdr:cNvSpPr>
            <a:spLocks noChangeArrowheads="1"/>
          </xdr:cNvSpPr>
        </xdr:nvSpPr>
        <xdr:spPr bwMode="auto">
          <a:xfrm>
            <a:off x="977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43" name="Rectangle 42"/>
          <xdr:cNvSpPr>
            <a:spLocks noChangeArrowheads="1"/>
          </xdr:cNvSpPr>
        </xdr:nvSpPr>
        <xdr:spPr bwMode="auto">
          <a:xfrm>
            <a:off x="998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anchor="ctr"/>
          <a:lstStyle/>
          <a:p>
            <a:r>
              <a:rPr lang="es-ES"/>
              <a:t>1</a:t>
            </a:r>
          </a:p>
        </xdr:txBody>
      </xdr:sp>
      <xdr:sp macro="" textlink="">
        <xdr:nvSpPr>
          <xdr:cNvPr id="44" name="Rectangle 43"/>
          <xdr:cNvSpPr>
            <a:spLocks noChangeArrowheads="1"/>
          </xdr:cNvSpPr>
        </xdr:nvSpPr>
        <xdr:spPr bwMode="auto">
          <a:xfrm>
            <a:off x="1020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anchor="ctr"/>
          <a:lstStyle/>
          <a:p>
            <a:r>
              <a:rPr lang="es-ES"/>
              <a:t>0</a:t>
            </a:r>
          </a:p>
        </xdr:txBody>
      </xdr:sp>
      <xdr:sp macro="" textlink="">
        <xdr:nvSpPr>
          <xdr:cNvPr id="45" name="Rectangle 44"/>
          <xdr:cNvSpPr>
            <a:spLocks noChangeArrowheads="1"/>
          </xdr:cNvSpPr>
        </xdr:nvSpPr>
        <xdr:spPr bwMode="auto">
          <a:xfrm>
            <a:off x="1041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anchor="ctr"/>
          <a:lstStyle/>
          <a:p>
            <a:r>
              <a:rPr lang="es-ES"/>
              <a:t>3</a:t>
            </a:r>
          </a:p>
        </xdr:txBody>
      </xdr:sp>
      <xdr:sp macro="" textlink="">
        <xdr:nvSpPr>
          <xdr:cNvPr id="46" name="Rectangle 45"/>
          <xdr:cNvSpPr>
            <a:spLocks noChangeArrowheads="1"/>
          </xdr:cNvSpPr>
        </xdr:nvSpPr>
        <xdr:spPr bwMode="auto">
          <a:xfrm>
            <a:off x="1062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anchor="ctr"/>
          <a:lstStyle/>
          <a:p>
            <a:r>
              <a:rPr lang="es-ES"/>
              <a:t>1</a:t>
            </a:r>
          </a:p>
        </xdr:txBody>
      </xdr:sp>
      <xdr:sp macro="" textlink="">
        <xdr:nvSpPr>
          <xdr:cNvPr id="47" name="Rectangle 46"/>
          <xdr:cNvSpPr>
            <a:spLocks noChangeArrowheads="1"/>
          </xdr:cNvSpPr>
        </xdr:nvSpPr>
        <xdr:spPr bwMode="auto">
          <a:xfrm>
            <a:off x="1083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anchor="ctr"/>
          <a:lstStyle/>
          <a:p>
            <a:r>
              <a:rPr lang="es-ES"/>
              <a:t>0</a:t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0</xdr:row>
      <xdr:rowOff>0</xdr:rowOff>
    </xdr:from>
    <xdr:to>
      <xdr:col>7</xdr:col>
      <xdr:colOff>295275</xdr:colOff>
      <xdr:row>0</xdr:row>
      <xdr:rowOff>0</xdr:rowOff>
    </xdr:to>
    <xdr:sp macro="" textlink="">
      <xdr:nvSpPr>
        <xdr:cNvPr id="210595" name="Text Box 1"/>
        <xdr:cNvSpPr txBox="1">
          <a:spLocks noChangeArrowheads="1"/>
        </xdr:cNvSpPr>
      </xdr:nvSpPr>
      <xdr:spPr bwMode="auto">
        <a:xfrm>
          <a:off x="2333625" y="0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390525</xdr:colOff>
      <xdr:row>0</xdr:row>
      <xdr:rowOff>0</xdr:rowOff>
    </xdr:from>
    <xdr:to>
      <xdr:col>5</xdr:col>
      <xdr:colOff>257175</xdr:colOff>
      <xdr:row>0</xdr:row>
      <xdr:rowOff>0</xdr:rowOff>
    </xdr:to>
    <xdr:sp macro="" textlink="">
      <xdr:nvSpPr>
        <xdr:cNvPr id="210596" name="Text Box 2"/>
        <xdr:cNvSpPr txBox="1">
          <a:spLocks noChangeArrowheads="1"/>
        </xdr:cNvSpPr>
      </xdr:nvSpPr>
      <xdr:spPr bwMode="auto">
        <a:xfrm>
          <a:off x="1695450" y="0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pSp>
      <xdr:nvGrpSpPr>
        <xdr:cNvPr id="210597" name="Group 3"/>
        <xdr:cNvGrpSpPr>
          <a:grpSpLocks/>
        </xdr:cNvGrpSpPr>
      </xdr:nvGrpSpPr>
      <xdr:grpSpPr bwMode="auto">
        <a:xfrm>
          <a:off x="4552950" y="0"/>
          <a:ext cx="0" cy="0"/>
          <a:chOff x="741" y="310"/>
          <a:chExt cx="99" cy="15"/>
        </a:xfrm>
      </xdr:grpSpPr>
      <xdr:sp macro="" textlink="">
        <xdr:nvSpPr>
          <xdr:cNvPr id="210638" name="Rectangle 4"/>
          <xdr:cNvSpPr>
            <a:spLocks noChangeArrowheads="1"/>
          </xdr:cNvSpPr>
        </xdr:nvSpPr>
        <xdr:spPr bwMode="auto">
          <a:xfrm>
            <a:off x="741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0639" name="Rectangle 5"/>
          <xdr:cNvSpPr>
            <a:spLocks noChangeArrowheads="1"/>
          </xdr:cNvSpPr>
        </xdr:nvSpPr>
        <xdr:spPr bwMode="auto">
          <a:xfrm>
            <a:off x="775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0640" name="Rectangle 6"/>
          <xdr:cNvSpPr>
            <a:spLocks noChangeArrowheads="1"/>
          </xdr:cNvSpPr>
        </xdr:nvSpPr>
        <xdr:spPr bwMode="auto">
          <a:xfrm>
            <a:off x="814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13</xdr:col>
      <xdr:colOff>0</xdr:colOff>
      <xdr:row>190</xdr:row>
      <xdr:rowOff>0</xdr:rowOff>
    </xdr:from>
    <xdr:to>
      <xdr:col>13</xdr:col>
      <xdr:colOff>0</xdr:colOff>
      <xdr:row>190</xdr:row>
      <xdr:rowOff>0</xdr:rowOff>
    </xdr:to>
    <xdr:sp macro="" textlink="">
      <xdr:nvSpPr>
        <xdr:cNvPr id="44039" name="Text Box 7"/>
        <xdr:cNvSpPr txBox="1">
          <a:spLocks noChangeArrowheads="1"/>
        </xdr:cNvSpPr>
      </xdr:nvSpPr>
      <xdr:spPr bwMode="auto">
        <a:xfrm>
          <a:off x="4552950" y="52863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_____________________</a:t>
          </a:r>
        </a:p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Firma y Sello</a:t>
          </a:r>
        </a:p>
        <a:p>
          <a:pPr algn="ctr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390525</xdr:colOff>
      <xdr:row>0</xdr:row>
      <xdr:rowOff>0</xdr:rowOff>
    </xdr:from>
    <xdr:to>
      <xdr:col>7</xdr:col>
      <xdr:colOff>295275</xdr:colOff>
      <xdr:row>0</xdr:row>
      <xdr:rowOff>0</xdr:rowOff>
    </xdr:to>
    <xdr:sp macro="" textlink="">
      <xdr:nvSpPr>
        <xdr:cNvPr id="210599" name="Text Box 8"/>
        <xdr:cNvSpPr txBox="1">
          <a:spLocks noChangeArrowheads="1"/>
        </xdr:cNvSpPr>
      </xdr:nvSpPr>
      <xdr:spPr bwMode="auto">
        <a:xfrm>
          <a:off x="2333625" y="0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390525</xdr:colOff>
      <xdr:row>0</xdr:row>
      <xdr:rowOff>0</xdr:rowOff>
    </xdr:from>
    <xdr:to>
      <xdr:col>5</xdr:col>
      <xdr:colOff>257175</xdr:colOff>
      <xdr:row>0</xdr:row>
      <xdr:rowOff>0</xdr:rowOff>
    </xdr:to>
    <xdr:sp macro="" textlink="">
      <xdr:nvSpPr>
        <xdr:cNvPr id="210600" name="Text Box 9"/>
        <xdr:cNvSpPr txBox="1">
          <a:spLocks noChangeArrowheads="1"/>
        </xdr:cNvSpPr>
      </xdr:nvSpPr>
      <xdr:spPr bwMode="auto">
        <a:xfrm>
          <a:off x="1695450" y="0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pSp>
      <xdr:nvGrpSpPr>
        <xdr:cNvPr id="210601" name="Group 10"/>
        <xdr:cNvGrpSpPr>
          <a:grpSpLocks/>
        </xdr:cNvGrpSpPr>
      </xdr:nvGrpSpPr>
      <xdr:grpSpPr bwMode="auto">
        <a:xfrm>
          <a:off x="4552950" y="0"/>
          <a:ext cx="0" cy="0"/>
          <a:chOff x="741" y="310"/>
          <a:chExt cx="99" cy="15"/>
        </a:xfrm>
      </xdr:grpSpPr>
      <xdr:sp macro="" textlink="">
        <xdr:nvSpPr>
          <xdr:cNvPr id="210635" name="Rectangle 11"/>
          <xdr:cNvSpPr>
            <a:spLocks noChangeArrowheads="1"/>
          </xdr:cNvSpPr>
        </xdr:nvSpPr>
        <xdr:spPr bwMode="auto">
          <a:xfrm>
            <a:off x="741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0636" name="Rectangle 12"/>
          <xdr:cNvSpPr>
            <a:spLocks noChangeArrowheads="1"/>
          </xdr:cNvSpPr>
        </xdr:nvSpPr>
        <xdr:spPr bwMode="auto">
          <a:xfrm>
            <a:off x="775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0637" name="Rectangle 13"/>
          <xdr:cNvSpPr>
            <a:spLocks noChangeArrowheads="1"/>
          </xdr:cNvSpPr>
        </xdr:nvSpPr>
        <xdr:spPr bwMode="auto">
          <a:xfrm>
            <a:off x="814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7</xdr:col>
      <xdr:colOff>390525</xdr:colOff>
      <xdr:row>0</xdr:row>
      <xdr:rowOff>0</xdr:rowOff>
    </xdr:from>
    <xdr:to>
      <xdr:col>7</xdr:col>
      <xdr:colOff>295275</xdr:colOff>
      <xdr:row>0</xdr:row>
      <xdr:rowOff>0</xdr:rowOff>
    </xdr:to>
    <xdr:sp macro="" textlink="">
      <xdr:nvSpPr>
        <xdr:cNvPr id="210602" name="Text Box 14"/>
        <xdr:cNvSpPr txBox="1">
          <a:spLocks noChangeArrowheads="1"/>
        </xdr:cNvSpPr>
      </xdr:nvSpPr>
      <xdr:spPr bwMode="auto">
        <a:xfrm>
          <a:off x="2333625" y="0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390525</xdr:colOff>
      <xdr:row>0</xdr:row>
      <xdr:rowOff>0</xdr:rowOff>
    </xdr:from>
    <xdr:to>
      <xdr:col>5</xdr:col>
      <xdr:colOff>438150</xdr:colOff>
      <xdr:row>0</xdr:row>
      <xdr:rowOff>0</xdr:rowOff>
    </xdr:to>
    <xdr:sp macro="" textlink="">
      <xdr:nvSpPr>
        <xdr:cNvPr id="210603" name="Text Box 15"/>
        <xdr:cNvSpPr txBox="1">
          <a:spLocks noChangeArrowheads="1"/>
        </xdr:cNvSpPr>
      </xdr:nvSpPr>
      <xdr:spPr bwMode="auto">
        <a:xfrm>
          <a:off x="1695450" y="0"/>
          <a:ext cx="476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pSp>
      <xdr:nvGrpSpPr>
        <xdr:cNvPr id="210604" name="Group 16"/>
        <xdr:cNvGrpSpPr>
          <a:grpSpLocks/>
        </xdr:cNvGrpSpPr>
      </xdr:nvGrpSpPr>
      <xdr:grpSpPr bwMode="auto">
        <a:xfrm>
          <a:off x="4552950" y="0"/>
          <a:ext cx="0" cy="0"/>
          <a:chOff x="741" y="310"/>
          <a:chExt cx="99" cy="15"/>
        </a:xfrm>
      </xdr:grpSpPr>
      <xdr:sp macro="" textlink="">
        <xdr:nvSpPr>
          <xdr:cNvPr id="210632" name="Rectangle 17"/>
          <xdr:cNvSpPr>
            <a:spLocks noChangeArrowheads="1"/>
          </xdr:cNvSpPr>
        </xdr:nvSpPr>
        <xdr:spPr bwMode="auto">
          <a:xfrm>
            <a:off x="741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0633" name="Rectangle 18"/>
          <xdr:cNvSpPr>
            <a:spLocks noChangeArrowheads="1"/>
          </xdr:cNvSpPr>
        </xdr:nvSpPr>
        <xdr:spPr bwMode="auto">
          <a:xfrm>
            <a:off x="775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0634" name="Rectangle 19"/>
          <xdr:cNvSpPr>
            <a:spLocks noChangeArrowheads="1"/>
          </xdr:cNvSpPr>
        </xdr:nvSpPr>
        <xdr:spPr bwMode="auto">
          <a:xfrm>
            <a:off x="814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5</xdr:col>
      <xdr:colOff>390525</xdr:colOff>
      <xdr:row>0</xdr:row>
      <xdr:rowOff>0</xdr:rowOff>
    </xdr:from>
    <xdr:to>
      <xdr:col>5</xdr:col>
      <xdr:colOff>438150</xdr:colOff>
      <xdr:row>0</xdr:row>
      <xdr:rowOff>0</xdr:rowOff>
    </xdr:to>
    <xdr:sp macro="" textlink="">
      <xdr:nvSpPr>
        <xdr:cNvPr id="210605" name="Text Box 20"/>
        <xdr:cNvSpPr txBox="1">
          <a:spLocks noChangeArrowheads="1"/>
        </xdr:cNvSpPr>
      </xdr:nvSpPr>
      <xdr:spPr bwMode="auto">
        <a:xfrm>
          <a:off x="1695450" y="0"/>
          <a:ext cx="476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390525</xdr:colOff>
      <xdr:row>0</xdr:row>
      <xdr:rowOff>0</xdr:rowOff>
    </xdr:from>
    <xdr:to>
      <xdr:col>5</xdr:col>
      <xdr:colOff>438150</xdr:colOff>
      <xdr:row>0</xdr:row>
      <xdr:rowOff>0</xdr:rowOff>
    </xdr:to>
    <xdr:sp macro="" textlink="">
      <xdr:nvSpPr>
        <xdr:cNvPr id="210606" name="Text Box 21"/>
        <xdr:cNvSpPr txBox="1">
          <a:spLocks noChangeArrowheads="1"/>
        </xdr:cNvSpPr>
      </xdr:nvSpPr>
      <xdr:spPr bwMode="auto">
        <a:xfrm>
          <a:off x="1695450" y="0"/>
          <a:ext cx="476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390525</xdr:colOff>
      <xdr:row>0</xdr:row>
      <xdr:rowOff>0</xdr:rowOff>
    </xdr:from>
    <xdr:to>
      <xdr:col>5</xdr:col>
      <xdr:colOff>438150</xdr:colOff>
      <xdr:row>0</xdr:row>
      <xdr:rowOff>0</xdr:rowOff>
    </xdr:to>
    <xdr:sp macro="" textlink="">
      <xdr:nvSpPr>
        <xdr:cNvPr id="210607" name="Text Box 22"/>
        <xdr:cNvSpPr txBox="1">
          <a:spLocks noChangeArrowheads="1"/>
        </xdr:cNvSpPr>
      </xdr:nvSpPr>
      <xdr:spPr bwMode="auto">
        <a:xfrm>
          <a:off x="1695450" y="0"/>
          <a:ext cx="476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18</xdr:col>
      <xdr:colOff>695325</xdr:colOff>
      <xdr:row>6</xdr:row>
      <xdr:rowOff>9525</xdr:rowOff>
    </xdr:from>
    <xdr:to>
      <xdr:col>19</xdr:col>
      <xdr:colOff>962025</xdr:colOff>
      <xdr:row>6</xdr:row>
      <xdr:rowOff>171450</xdr:rowOff>
    </xdr:to>
    <xdr:grpSp>
      <xdr:nvGrpSpPr>
        <xdr:cNvPr id="210608" name="Group 23"/>
        <xdr:cNvGrpSpPr>
          <a:grpSpLocks/>
        </xdr:cNvGrpSpPr>
      </xdr:nvGrpSpPr>
      <xdr:grpSpPr bwMode="auto">
        <a:xfrm>
          <a:off x="8877300" y="1390650"/>
          <a:ext cx="1390650" cy="161925"/>
          <a:chOff x="956" y="135"/>
          <a:chExt cx="146" cy="17"/>
        </a:xfrm>
      </xdr:grpSpPr>
      <xdr:sp macro="" textlink="">
        <xdr:nvSpPr>
          <xdr:cNvPr id="210625" name="Rectangle 24"/>
          <xdr:cNvSpPr>
            <a:spLocks noChangeArrowheads="1"/>
          </xdr:cNvSpPr>
        </xdr:nvSpPr>
        <xdr:spPr bwMode="auto">
          <a:xfrm>
            <a:off x="956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0626" name="Rectangle 25"/>
          <xdr:cNvSpPr>
            <a:spLocks noChangeArrowheads="1"/>
          </xdr:cNvSpPr>
        </xdr:nvSpPr>
        <xdr:spPr bwMode="auto">
          <a:xfrm>
            <a:off x="977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0627" name="Rectangle 26"/>
          <xdr:cNvSpPr>
            <a:spLocks noChangeArrowheads="1"/>
          </xdr:cNvSpPr>
        </xdr:nvSpPr>
        <xdr:spPr bwMode="auto">
          <a:xfrm>
            <a:off x="998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0628" name="Rectangle 27"/>
          <xdr:cNvSpPr>
            <a:spLocks noChangeArrowheads="1"/>
          </xdr:cNvSpPr>
        </xdr:nvSpPr>
        <xdr:spPr bwMode="auto">
          <a:xfrm>
            <a:off x="1020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0629" name="Rectangle 28"/>
          <xdr:cNvSpPr>
            <a:spLocks noChangeArrowheads="1"/>
          </xdr:cNvSpPr>
        </xdr:nvSpPr>
        <xdr:spPr bwMode="auto">
          <a:xfrm>
            <a:off x="1041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0630" name="Rectangle 29"/>
          <xdr:cNvSpPr>
            <a:spLocks noChangeArrowheads="1"/>
          </xdr:cNvSpPr>
        </xdr:nvSpPr>
        <xdr:spPr bwMode="auto">
          <a:xfrm>
            <a:off x="1062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0631" name="Rectangle 30"/>
          <xdr:cNvSpPr>
            <a:spLocks noChangeArrowheads="1"/>
          </xdr:cNvSpPr>
        </xdr:nvSpPr>
        <xdr:spPr bwMode="auto">
          <a:xfrm>
            <a:off x="1083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18</xdr:col>
      <xdr:colOff>695325</xdr:colOff>
      <xdr:row>10</xdr:row>
      <xdr:rowOff>9525</xdr:rowOff>
    </xdr:from>
    <xdr:to>
      <xdr:col>19</xdr:col>
      <xdr:colOff>962025</xdr:colOff>
      <xdr:row>10</xdr:row>
      <xdr:rowOff>171450</xdr:rowOff>
    </xdr:to>
    <xdr:grpSp>
      <xdr:nvGrpSpPr>
        <xdr:cNvPr id="210609" name="Group 31"/>
        <xdr:cNvGrpSpPr>
          <a:grpSpLocks/>
        </xdr:cNvGrpSpPr>
      </xdr:nvGrpSpPr>
      <xdr:grpSpPr bwMode="auto">
        <a:xfrm>
          <a:off x="8877300" y="2162175"/>
          <a:ext cx="1390650" cy="161925"/>
          <a:chOff x="956" y="135"/>
          <a:chExt cx="146" cy="17"/>
        </a:xfrm>
      </xdr:grpSpPr>
      <xdr:sp macro="" textlink="">
        <xdr:nvSpPr>
          <xdr:cNvPr id="210618" name="Rectangle 32"/>
          <xdr:cNvSpPr>
            <a:spLocks noChangeArrowheads="1"/>
          </xdr:cNvSpPr>
        </xdr:nvSpPr>
        <xdr:spPr bwMode="auto">
          <a:xfrm>
            <a:off x="956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0619" name="Rectangle 33"/>
          <xdr:cNvSpPr>
            <a:spLocks noChangeArrowheads="1"/>
          </xdr:cNvSpPr>
        </xdr:nvSpPr>
        <xdr:spPr bwMode="auto">
          <a:xfrm>
            <a:off x="977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0620" name="Rectangle 34"/>
          <xdr:cNvSpPr>
            <a:spLocks noChangeArrowheads="1"/>
          </xdr:cNvSpPr>
        </xdr:nvSpPr>
        <xdr:spPr bwMode="auto">
          <a:xfrm>
            <a:off x="998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0621" name="Rectangle 35"/>
          <xdr:cNvSpPr>
            <a:spLocks noChangeArrowheads="1"/>
          </xdr:cNvSpPr>
        </xdr:nvSpPr>
        <xdr:spPr bwMode="auto">
          <a:xfrm>
            <a:off x="1020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0622" name="Rectangle 36"/>
          <xdr:cNvSpPr>
            <a:spLocks noChangeArrowheads="1"/>
          </xdr:cNvSpPr>
        </xdr:nvSpPr>
        <xdr:spPr bwMode="auto">
          <a:xfrm>
            <a:off x="1041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0623" name="Rectangle 37"/>
          <xdr:cNvSpPr>
            <a:spLocks noChangeArrowheads="1"/>
          </xdr:cNvSpPr>
        </xdr:nvSpPr>
        <xdr:spPr bwMode="auto">
          <a:xfrm>
            <a:off x="1062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0624" name="Rectangle 38"/>
          <xdr:cNvSpPr>
            <a:spLocks noChangeArrowheads="1"/>
          </xdr:cNvSpPr>
        </xdr:nvSpPr>
        <xdr:spPr bwMode="auto">
          <a:xfrm>
            <a:off x="1083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18</xdr:col>
      <xdr:colOff>714375</xdr:colOff>
      <xdr:row>12</xdr:row>
      <xdr:rowOff>9525</xdr:rowOff>
    </xdr:from>
    <xdr:to>
      <xdr:col>19</xdr:col>
      <xdr:colOff>981075</xdr:colOff>
      <xdr:row>12</xdr:row>
      <xdr:rowOff>171450</xdr:rowOff>
    </xdr:to>
    <xdr:grpSp>
      <xdr:nvGrpSpPr>
        <xdr:cNvPr id="210610" name="Group 39"/>
        <xdr:cNvGrpSpPr>
          <a:grpSpLocks/>
        </xdr:cNvGrpSpPr>
      </xdr:nvGrpSpPr>
      <xdr:grpSpPr bwMode="auto">
        <a:xfrm>
          <a:off x="8896350" y="2562225"/>
          <a:ext cx="1390650" cy="161925"/>
          <a:chOff x="956" y="135"/>
          <a:chExt cx="146" cy="17"/>
        </a:xfrm>
      </xdr:grpSpPr>
      <xdr:sp macro="" textlink="">
        <xdr:nvSpPr>
          <xdr:cNvPr id="210611" name="Rectangle 40"/>
          <xdr:cNvSpPr>
            <a:spLocks noChangeArrowheads="1"/>
          </xdr:cNvSpPr>
        </xdr:nvSpPr>
        <xdr:spPr bwMode="auto">
          <a:xfrm>
            <a:off x="956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0612" name="Rectangle 41"/>
          <xdr:cNvSpPr>
            <a:spLocks noChangeArrowheads="1"/>
          </xdr:cNvSpPr>
        </xdr:nvSpPr>
        <xdr:spPr bwMode="auto">
          <a:xfrm>
            <a:off x="977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0613" name="Rectangle 42"/>
          <xdr:cNvSpPr>
            <a:spLocks noChangeArrowheads="1"/>
          </xdr:cNvSpPr>
        </xdr:nvSpPr>
        <xdr:spPr bwMode="auto">
          <a:xfrm>
            <a:off x="998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0614" name="Rectangle 43"/>
          <xdr:cNvSpPr>
            <a:spLocks noChangeArrowheads="1"/>
          </xdr:cNvSpPr>
        </xdr:nvSpPr>
        <xdr:spPr bwMode="auto">
          <a:xfrm>
            <a:off x="1020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0615" name="Rectangle 44"/>
          <xdr:cNvSpPr>
            <a:spLocks noChangeArrowheads="1"/>
          </xdr:cNvSpPr>
        </xdr:nvSpPr>
        <xdr:spPr bwMode="auto">
          <a:xfrm>
            <a:off x="1041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0616" name="Rectangle 45"/>
          <xdr:cNvSpPr>
            <a:spLocks noChangeArrowheads="1"/>
          </xdr:cNvSpPr>
        </xdr:nvSpPr>
        <xdr:spPr bwMode="auto">
          <a:xfrm>
            <a:off x="1062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0617" name="Rectangle 46"/>
          <xdr:cNvSpPr>
            <a:spLocks noChangeArrowheads="1"/>
          </xdr:cNvSpPr>
        </xdr:nvSpPr>
        <xdr:spPr bwMode="auto">
          <a:xfrm>
            <a:off x="1083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0</xdr:row>
      <xdr:rowOff>0</xdr:rowOff>
    </xdr:from>
    <xdr:to>
      <xdr:col>7</xdr:col>
      <xdr:colOff>295275</xdr:colOff>
      <xdr:row>0</xdr:row>
      <xdr:rowOff>0</xdr:rowOff>
    </xdr:to>
    <xdr:sp macro="" textlink="">
      <xdr:nvSpPr>
        <xdr:cNvPr id="216673" name="Text Box 1"/>
        <xdr:cNvSpPr txBox="1">
          <a:spLocks noChangeArrowheads="1"/>
        </xdr:cNvSpPr>
      </xdr:nvSpPr>
      <xdr:spPr bwMode="auto">
        <a:xfrm>
          <a:off x="2352675" y="0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390525</xdr:colOff>
      <xdr:row>0</xdr:row>
      <xdr:rowOff>0</xdr:rowOff>
    </xdr:from>
    <xdr:to>
      <xdr:col>5</xdr:col>
      <xdr:colOff>257175</xdr:colOff>
      <xdr:row>0</xdr:row>
      <xdr:rowOff>0</xdr:rowOff>
    </xdr:to>
    <xdr:sp macro="" textlink="">
      <xdr:nvSpPr>
        <xdr:cNvPr id="216674" name="Text Box 2"/>
        <xdr:cNvSpPr txBox="1">
          <a:spLocks noChangeArrowheads="1"/>
        </xdr:cNvSpPr>
      </xdr:nvSpPr>
      <xdr:spPr bwMode="auto">
        <a:xfrm>
          <a:off x="1695450" y="0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pSp>
      <xdr:nvGrpSpPr>
        <xdr:cNvPr id="216675" name="Group 3"/>
        <xdr:cNvGrpSpPr>
          <a:grpSpLocks/>
        </xdr:cNvGrpSpPr>
      </xdr:nvGrpSpPr>
      <xdr:grpSpPr bwMode="auto">
        <a:xfrm>
          <a:off x="4572000" y="0"/>
          <a:ext cx="0" cy="0"/>
          <a:chOff x="741" y="310"/>
          <a:chExt cx="99" cy="15"/>
        </a:xfrm>
      </xdr:grpSpPr>
      <xdr:sp macro="" textlink="">
        <xdr:nvSpPr>
          <xdr:cNvPr id="216716" name="Rectangle 4"/>
          <xdr:cNvSpPr>
            <a:spLocks noChangeArrowheads="1"/>
          </xdr:cNvSpPr>
        </xdr:nvSpPr>
        <xdr:spPr bwMode="auto">
          <a:xfrm>
            <a:off x="741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6717" name="Rectangle 5"/>
          <xdr:cNvSpPr>
            <a:spLocks noChangeArrowheads="1"/>
          </xdr:cNvSpPr>
        </xdr:nvSpPr>
        <xdr:spPr bwMode="auto">
          <a:xfrm>
            <a:off x="775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6718" name="Rectangle 6"/>
          <xdr:cNvSpPr>
            <a:spLocks noChangeArrowheads="1"/>
          </xdr:cNvSpPr>
        </xdr:nvSpPr>
        <xdr:spPr bwMode="auto">
          <a:xfrm>
            <a:off x="814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13</xdr:col>
      <xdr:colOff>0</xdr:colOff>
      <xdr:row>190</xdr:row>
      <xdr:rowOff>0</xdr:rowOff>
    </xdr:from>
    <xdr:to>
      <xdr:col>13</xdr:col>
      <xdr:colOff>0</xdr:colOff>
      <xdr:row>190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4572000" y="50863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_____________________</a:t>
          </a:r>
        </a:p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Firma y Sello</a:t>
          </a:r>
        </a:p>
        <a:p>
          <a:pPr algn="ctr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390525</xdr:colOff>
      <xdr:row>0</xdr:row>
      <xdr:rowOff>0</xdr:rowOff>
    </xdr:from>
    <xdr:to>
      <xdr:col>7</xdr:col>
      <xdr:colOff>295275</xdr:colOff>
      <xdr:row>0</xdr:row>
      <xdr:rowOff>0</xdr:rowOff>
    </xdr:to>
    <xdr:sp macro="" textlink="">
      <xdr:nvSpPr>
        <xdr:cNvPr id="216677" name="Text Box 8"/>
        <xdr:cNvSpPr txBox="1">
          <a:spLocks noChangeArrowheads="1"/>
        </xdr:cNvSpPr>
      </xdr:nvSpPr>
      <xdr:spPr bwMode="auto">
        <a:xfrm>
          <a:off x="2352675" y="0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390525</xdr:colOff>
      <xdr:row>0</xdr:row>
      <xdr:rowOff>0</xdr:rowOff>
    </xdr:from>
    <xdr:to>
      <xdr:col>5</xdr:col>
      <xdr:colOff>257175</xdr:colOff>
      <xdr:row>0</xdr:row>
      <xdr:rowOff>0</xdr:rowOff>
    </xdr:to>
    <xdr:sp macro="" textlink="">
      <xdr:nvSpPr>
        <xdr:cNvPr id="216678" name="Text Box 9"/>
        <xdr:cNvSpPr txBox="1">
          <a:spLocks noChangeArrowheads="1"/>
        </xdr:cNvSpPr>
      </xdr:nvSpPr>
      <xdr:spPr bwMode="auto">
        <a:xfrm>
          <a:off x="1695450" y="0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pSp>
      <xdr:nvGrpSpPr>
        <xdr:cNvPr id="216679" name="Group 10"/>
        <xdr:cNvGrpSpPr>
          <a:grpSpLocks/>
        </xdr:cNvGrpSpPr>
      </xdr:nvGrpSpPr>
      <xdr:grpSpPr bwMode="auto">
        <a:xfrm>
          <a:off x="4572000" y="0"/>
          <a:ext cx="0" cy="0"/>
          <a:chOff x="741" y="310"/>
          <a:chExt cx="99" cy="15"/>
        </a:xfrm>
      </xdr:grpSpPr>
      <xdr:sp macro="" textlink="">
        <xdr:nvSpPr>
          <xdr:cNvPr id="216713" name="Rectangle 11"/>
          <xdr:cNvSpPr>
            <a:spLocks noChangeArrowheads="1"/>
          </xdr:cNvSpPr>
        </xdr:nvSpPr>
        <xdr:spPr bwMode="auto">
          <a:xfrm>
            <a:off x="741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6714" name="Rectangle 12"/>
          <xdr:cNvSpPr>
            <a:spLocks noChangeArrowheads="1"/>
          </xdr:cNvSpPr>
        </xdr:nvSpPr>
        <xdr:spPr bwMode="auto">
          <a:xfrm>
            <a:off x="775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6715" name="Rectangle 13"/>
          <xdr:cNvSpPr>
            <a:spLocks noChangeArrowheads="1"/>
          </xdr:cNvSpPr>
        </xdr:nvSpPr>
        <xdr:spPr bwMode="auto">
          <a:xfrm>
            <a:off x="814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7</xdr:col>
      <xdr:colOff>390525</xdr:colOff>
      <xdr:row>0</xdr:row>
      <xdr:rowOff>0</xdr:rowOff>
    </xdr:from>
    <xdr:to>
      <xdr:col>7</xdr:col>
      <xdr:colOff>295275</xdr:colOff>
      <xdr:row>0</xdr:row>
      <xdr:rowOff>0</xdr:rowOff>
    </xdr:to>
    <xdr:sp macro="" textlink="">
      <xdr:nvSpPr>
        <xdr:cNvPr id="216680" name="Text Box 14"/>
        <xdr:cNvSpPr txBox="1">
          <a:spLocks noChangeArrowheads="1"/>
        </xdr:cNvSpPr>
      </xdr:nvSpPr>
      <xdr:spPr bwMode="auto">
        <a:xfrm>
          <a:off x="2352675" y="0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390525</xdr:colOff>
      <xdr:row>0</xdr:row>
      <xdr:rowOff>0</xdr:rowOff>
    </xdr:from>
    <xdr:to>
      <xdr:col>5</xdr:col>
      <xdr:colOff>438150</xdr:colOff>
      <xdr:row>0</xdr:row>
      <xdr:rowOff>0</xdr:rowOff>
    </xdr:to>
    <xdr:sp macro="" textlink="">
      <xdr:nvSpPr>
        <xdr:cNvPr id="216681" name="Text Box 15"/>
        <xdr:cNvSpPr txBox="1">
          <a:spLocks noChangeArrowheads="1"/>
        </xdr:cNvSpPr>
      </xdr:nvSpPr>
      <xdr:spPr bwMode="auto">
        <a:xfrm>
          <a:off x="1695450" y="0"/>
          <a:ext cx="476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pSp>
      <xdr:nvGrpSpPr>
        <xdr:cNvPr id="216682" name="Group 16"/>
        <xdr:cNvGrpSpPr>
          <a:grpSpLocks/>
        </xdr:cNvGrpSpPr>
      </xdr:nvGrpSpPr>
      <xdr:grpSpPr bwMode="auto">
        <a:xfrm>
          <a:off x="4572000" y="0"/>
          <a:ext cx="0" cy="0"/>
          <a:chOff x="741" y="310"/>
          <a:chExt cx="99" cy="15"/>
        </a:xfrm>
      </xdr:grpSpPr>
      <xdr:sp macro="" textlink="">
        <xdr:nvSpPr>
          <xdr:cNvPr id="216710" name="Rectangle 17"/>
          <xdr:cNvSpPr>
            <a:spLocks noChangeArrowheads="1"/>
          </xdr:cNvSpPr>
        </xdr:nvSpPr>
        <xdr:spPr bwMode="auto">
          <a:xfrm>
            <a:off x="741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6711" name="Rectangle 18"/>
          <xdr:cNvSpPr>
            <a:spLocks noChangeArrowheads="1"/>
          </xdr:cNvSpPr>
        </xdr:nvSpPr>
        <xdr:spPr bwMode="auto">
          <a:xfrm>
            <a:off x="775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6712" name="Rectangle 19"/>
          <xdr:cNvSpPr>
            <a:spLocks noChangeArrowheads="1"/>
          </xdr:cNvSpPr>
        </xdr:nvSpPr>
        <xdr:spPr bwMode="auto">
          <a:xfrm>
            <a:off x="814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5</xdr:col>
      <xdr:colOff>390525</xdr:colOff>
      <xdr:row>0</xdr:row>
      <xdr:rowOff>0</xdr:rowOff>
    </xdr:from>
    <xdr:to>
      <xdr:col>5</xdr:col>
      <xdr:colOff>438150</xdr:colOff>
      <xdr:row>0</xdr:row>
      <xdr:rowOff>0</xdr:rowOff>
    </xdr:to>
    <xdr:sp macro="" textlink="">
      <xdr:nvSpPr>
        <xdr:cNvPr id="216683" name="Text Box 20"/>
        <xdr:cNvSpPr txBox="1">
          <a:spLocks noChangeArrowheads="1"/>
        </xdr:cNvSpPr>
      </xdr:nvSpPr>
      <xdr:spPr bwMode="auto">
        <a:xfrm>
          <a:off x="1695450" y="0"/>
          <a:ext cx="476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390525</xdr:colOff>
      <xdr:row>0</xdr:row>
      <xdr:rowOff>0</xdr:rowOff>
    </xdr:from>
    <xdr:to>
      <xdr:col>5</xdr:col>
      <xdr:colOff>438150</xdr:colOff>
      <xdr:row>0</xdr:row>
      <xdr:rowOff>0</xdr:rowOff>
    </xdr:to>
    <xdr:sp macro="" textlink="">
      <xdr:nvSpPr>
        <xdr:cNvPr id="216684" name="Text Box 21"/>
        <xdr:cNvSpPr txBox="1">
          <a:spLocks noChangeArrowheads="1"/>
        </xdr:cNvSpPr>
      </xdr:nvSpPr>
      <xdr:spPr bwMode="auto">
        <a:xfrm>
          <a:off x="1695450" y="0"/>
          <a:ext cx="476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390525</xdr:colOff>
      <xdr:row>0</xdr:row>
      <xdr:rowOff>0</xdr:rowOff>
    </xdr:from>
    <xdr:to>
      <xdr:col>5</xdr:col>
      <xdr:colOff>438150</xdr:colOff>
      <xdr:row>0</xdr:row>
      <xdr:rowOff>0</xdr:rowOff>
    </xdr:to>
    <xdr:sp macro="" textlink="">
      <xdr:nvSpPr>
        <xdr:cNvPr id="216685" name="Text Box 22"/>
        <xdr:cNvSpPr txBox="1">
          <a:spLocks noChangeArrowheads="1"/>
        </xdr:cNvSpPr>
      </xdr:nvSpPr>
      <xdr:spPr bwMode="auto">
        <a:xfrm>
          <a:off x="1695450" y="0"/>
          <a:ext cx="476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18</xdr:col>
      <xdr:colOff>695325</xdr:colOff>
      <xdr:row>6</xdr:row>
      <xdr:rowOff>9525</xdr:rowOff>
    </xdr:from>
    <xdr:to>
      <xdr:col>19</xdr:col>
      <xdr:colOff>962025</xdr:colOff>
      <xdr:row>6</xdr:row>
      <xdr:rowOff>171450</xdr:rowOff>
    </xdr:to>
    <xdr:grpSp>
      <xdr:nvGrpSpPr>
        <xdr:cNvPr id="216686" name="Group 23"/>
        <xdr:cNvGrpSpPr>
          <a:grpSpLocks/>
        </xdr:cNvGrpSpPr>
      </xdr:nvGrpSpPr>
      <xdr:grpSpPr bwMode="auto">
        <a:xfrm>
          <a:off x="8982075" y="1343025"/>
          <a:ext cx="1390650" cy="161925"/>
          <a:chOff x="956" y="135"/>
          <a:chExt cx="146" cy="17"/>
        </a:xfrm>
      </xdr:grpSpPr>
      <xdr:sp macro="" textlink="">
        <xdr:nvSpPr>
          <xdr:cNvPr id="216703" name="Rectangle 24"/>
          <xdr:cNvSpPr>
            <a:spLocks noChangeArrowheads="1"/>
          </xdr:cNvSpPr>
        </xdr:nvSpPr>
        <xdr:spPr bwMode="auto">
          <a:xfrm>
            <a:off x="956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6704" name="Rectangle 25"/>
          <xdr:cNvSpPr>
            <a:spLocks noChangeArrowheads="1"/>
          </xdr:cNvSpPr>
        </xdr:nvSpPr>
        <xdr:spPr bwMode="auto">
          <a:xfrm>
            <a:off x="977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6705" name="Rectangle 26"/>
          <xdr:cNvSpPr>
            <a:spLocks noChangeArrowheads="1"/>
          </xdr:cNvSpPr>
        </xdr:nvSpPr>
        <xdr:spPr bwMode="auto">
          <a:xfrm>
            <a:off x="998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6706" name="Rectangle 27"/>
          <xdr:cNvSpPr>
            <a:spLocks noChangeArrowheads="1"/>
          </xdr:cNvSpPr>
        </xdr:nvSpPr>
        <xdr:spPr bwMode="auto">
          <a:xfrm>
            <a:off x="1020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6707" name="Rectangle 28"/>
          <xdr:cNvSpPr>
            <a:spLocks noChangeArrowheads="1"/>
          </xdr:cNvSpPr>
        </xdr:nvSpPr>
        <xdr:spPr bwMode="auto">
          <a:xfrm>
            <a:off x="1041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6708" name="Rectangle 29"/>
          <xdr:cNvSpPr>
            <a:spLocks noChangeArrowheads="1"/>
          </xdr:cNvSpPr>
        </xdr:nvSpPr>
        <xdr:spPr bwMode="auto">
          <a:xfrm>
            <a:off x="1062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6709" name="Rectangle 30"/>
          <xdr:cNvSpPr>
            <a:spLocks noChangeArrowheads="1"/>
          </xdr:cNvSpPr>
        </xdr:nvSpPr>
        <xdr:spPr bwMode="auto">
          <a:xfrm>
            <a:off x="1083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18</xdr:col>
      <xdr:colOff>695325</xdr:colOff>
      <xdr:row>10</xdr:row>
      <xdr:rowOff>9525</xdr:rowOff>
    </xdr:from>
    <xdr:to>
      <xdr:col>19</xdr:col>
      <xdr:colOff>962025</xdr:colOff>
      <xdr:row>10</xdr:row>
      <xdr:rowOff>171450</xdr:rowOff>
    </xdr:to>
    <xdr:grpSp>
      <xdr:nvGrpSpPr>
        <xdr:cNvPr id="216687" name="Group 31"/>
        <xdr:cNvGrpSpPr>
          <a:grpSpLocks/>
        </xdr:cNvGrpSpPr>
      </xdr:nvGrpSpPr>
      <xdr:grpSpPr bwMode="auto">
        <a:xfrm>
          <a:off x="8982075" y="2114550"/>
          <a:ext cx="1390650" cy="161925"/>
          <a:chOff x="956" y="135"/>
          <a:chExt cx="146" cy="17"/>
        </a:xfrm>
      </xdr:grpSpPr>
      <xdr:sp macro="" textlink="">
        <xdr:nvSpPr>
          <xdr:cNvPr id="216696" name="Rectangle 32"/>
          <xdr:cNvSpPr>
            <a:spLocks noChangeArrowheads="1"/>
          </xdr:cNvSpPr>
        </xdr:nvSpPr>
        <xdr:spPr bwMode="auto">
          <a:xfrm>
            <a:off x="956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6697" name="Rectangle 33"/>
          <xdr:cNvSpPr>
            <a:spLocks noChangeArrowheads="1"/>
          </xdr:cNvSpPr>
        </xdr:nvSpPr>
        <xdr:spPr bwMode="auto">
          <a:xfrm>
            <a:off x="977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6698" name="Rectangle 34"/>
          <xdr:cNvSpPr>
            <a:spLocks noChangeArrowheads="1"/>
          </xdr:cNvSpPr>
        </xdr:nvSpPr>
        <xdr:spPr bwMode="auto">
          <a:xfrm>
            <a:off x="998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6699" name="Rectangle 35"/>
          <xdr:cNvSpPr>
            <a:spLocks noChangeArrowheads="1"/>
          </xdr:cNvSpPr>
        </xdr:nvSpPr>
        <xdr:spPr bwMode="auto">
          <a:xfrm>
            <a:off x="1020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6700" name="Rectangle 36"/>
          <xdr:cNvSpPr>
            <a:spLocks noChangeArrowheads="1"/>
          </xdr:cNvSpPr>
        </xdr:nvSpPr>
        <xdr:spPr bwMode="auto">
          <a:xfrm>
            <a:off x="1041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6701" name="Rectangle 37"/>
          <xdr:cNvSpPr>
            <a:spLocks noChangeArrowheads="1"/>
          </xdr:cNvSpPr>
        </xdr:nvSpPr>
        <xdr:spPr bwMode="auto">
          <a:xfrm>
            <a:off x="1062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6702" name="Rectangle 38"/>
          <xdr:cNvSpPr>
            <a:spLocks noChangeArrowheads="1"/>
          </xdr:cNvSpPr>
        </xdr:nvSpPr>
        <xdr:spPr bwMode="auto">
          <a:xfrm>
            <a:off x="1083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18</xdr:col>
      <xdr:colOff>714375</xdr:colOff>
      <xdr:row>12</xdr:row>
      <xdr:rowOff>19050</xdr:rowOff>
    </xdr:from>
    <xdr:to>
      <xdr:col>19</xdr:col>
      <xdr:colOff>981075</xdr:colOff>
      <xdr:row>12</xdr:row>
      <xdr:rowOff>180975</xdr:rowOff>
    </xdr:to>
    <xdr:grpSp>
      <xdr:nvGrpSpPr>
        <xdr:cNvPr id="216688" name="Group 39"/>
        <xdr:cNvGrpSpPr>
          <a:grpSpLocks/>
        </xdr:cNvGrpSpPr>
      </xdr:nvGrpSpPr>
      <xdr:grpSpPr bwMode="auto">
        <a:xfrm>
          <a:off x="9001125" y="2524125"/>
          <a:ext cx="1390650" cy="161925"/>
          <a:chOff x="956" y="135"/>
          <a:chExt cx="146" cy="17"/>
        </a:xfrm>
      </xdr:grpSpPr>
      <xdr:sp macro="" textlink="">
        <xdr:nvSpPr>
          <xdr:cNvPr id="216689" name="Rectangle 40"/>
          <xdr:cNvSpPr>
            <a:spLocks noChangeArrowheads="1"/>
          </xdr:cNvSpPr>
        </xdr:nvSpPr>
        <xdr:spPr bwMode="auto">
          <a:xfrm>
            <a:off x="956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6690" name="Rectangle 41"/>
          <xdr:cNvSpPr>
            <a:spLocks noChangeArrowheads="1"/>
          </xdr:cNvSpPr>
        </xdr:nvSpPr>
        <xdr:spPr bwMode="auto">
          <a:xfrm>
            <a:off x="977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43" name="Rectangle 42"/>
          <xdr:cNvSpPr>
            <a:spLocks noChangeArrowheads="1"/>
          </xdr:cNvSpPr>
        </xdr:nvSpPr>
        <xdr:spPr bwMode="auto">
          <a:xfrm>
            <a:off x="998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anchor="ctr"/>
          <a:lstStyle/>
          <a:p>
            <a:r>
              <a:rPr lang="es-ES"/>
              <a:t>1</a:t>
            </a:r>
          </a:p>
        </xdr:txBody>
      </xdr:sp>
      <xdr:sp macro="" textlink="">
        <xdr:nvSpPr>
          <xdr:cNvPr id="44" name="Rectangle 43"/>
          <xdr:cNvSpPr>
            <a:spLocks noChangeArrowheads="1"/>
          </xdr:cNvSpPr>
        </xdr:nvSpPr>
        <xdr:spPr bwMode="auto">
          <a:xfrm>
            <a:off x="1020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anchor="ctr"/>
          <a:lstStyle/>
          <a:p>
            <a:r>
              <a:rPr lang="es-ES"/>
              <a:t>0</a:t>
            </a:r>
          </a:p>
        </xdr:txBody>
      </xdr:sp>
      <xdr:sp macro="" textlink="">
        <xdr:nvSpPr>
          <xdr:cNvPr id="45" name="Rectangle 44"/>
          <xdr:cNvSpPr>
            <a:spLocks noChangeArrowheads="1"/>
          </xdr:cNvSpPr>
        </xdr:nvSpPr>
        <xdr:spPr bwMode="auto">
          <a:xfrm>
            <a:off x="1041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anchor="ctr"/>
          <a:lstStyle/>
          <a:p>
            <a:r>
              <a:rPr lang="es-ES"/>
              <a:t>3</a:t>
            </a:r>
          </a:p>
        </xdr:txBody>
      </xdr:sp>
      <xdr:sp macro="" textlink="">
        <xdr:nvSpPr>
          <xdr:cNvPr id="46" name="Rectangle 45"/>
          <xdr:cNvSpPr>
            <a:spLocks noChangeArrowheads="1"/>
          </xdr:cNvSpPr>
        </xdr:nvSpPr>
        <xdr:spPr bwMode="auto">
          <a:xfrm>
            <a:off x="1062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anchor="ctr"/>
          <a:lstStyle/>
          <a:p>
            <a:r>
              <a:rPr lang="es-ES"/>
              <a:t>1</a:t>
            </a:r>
          </a:p>
        </xdr:txBody>
      </xdr:sp>
      <xdr:sp macro="" textlink="">
        <xdr:nvSpPr>
          <xdr:cNvPr id="47" name="Rectangle 46"/>
          <xdr:cNvSpPr>
            <a:spLocks noChangeArrowheads="1"/>
          </xdr:cNvSpPr>
        </xdr:nvSpPr>
        <xdr:spPr bwMode="auto">
          <a:xfrm>
            <a:off x="1083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anchor="ctr"/>
          <a:lstStyle/>
          <a:p>
            <a:r>
              <a:rPr lang="es-ES"/>
              <a:t>0</a:t>
            </a: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0</xdr:row>
      <xdr:rowOff>0</xdr:rowOff>
    </xdr:from>
    <xdr:to>
      <xdr:col>7</xdr:col>
      <xdr:colOff>295275</xdr:colOff>
      <xdr:row>0</xdr:row>
      <xdr:rowOff>0</xdr:rowOff>
    </xdr:to>
    <xdr:sp macro="" textlink="">
      <xdr:nvSpPr>
        <xdr:cNvPr id="217663" name="Text Box 1"/>
        <xdr:cNvSpPr txBox="1">
          <a:spLocks noChangeArrowheads="1"/>
        </xdr:cNvSpPr>
      </xdr:nvSpPr>
      <xdr:spPr bwMode="auto">
        <a:xfrm>
          <a:off x="2352675" y="0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390525</xdr:colOff>
      <xdr:row>0</xdr:row>
      <xdr:rowOff>0</xdr:rowOff>
    </xdr:from>
    <xdr:to>
      <xdr:col>5</xdr:col>
      <xdr:colOff>257175</xdr:colOff>
      <xdr:row>0</xdr:row>
      <xdr:rowOff>0</xdr:rowOff>
    </xdr:to>
    <xdr:sp macro="" textlink="">
      <xdr:nvSpPr>
        <xdr:cNvPr id="217664" name="Text Box 2"/>
        <xdr:cNvSpPr txBox="1">
          <a:spLocks noChangeArrowheads="1"/>
        </xdr:cNvSpPr>
      </xdr:nvSpPr>
      <xdr:spPr bwMode="auto">
        <a:xfrm>
          <a:off x="1695450" y="0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pSp>
      <xdr:nvGrpSpPr>
        <xdr:cNvPr id="217665" name="Group 3"/>
        <xdr:cNvGrpSpPr>
          <a:grpSpLocks/>
        </xdr:cNvGrpSpPr>
      </xdr:nvGrpSpPr>
      <xdr:grpSpPr bwMode="auto">
        <a:xfrm>
          <a:off x="4588565" y="0"/>
          <a:ext cx="0" cy="0"/>
          <a:chOff x="741" y="310"/>
          <a:chExt cx="99" cy="15"/>
        </a:xfrm>
      </xdr:grpSpPr>
      <xdr:sp macro="" textlink="">
        <xdr:nvSpPr>
          <xdr:cNvPr id="217706" name="Rectangle 4"/>
          <xdr:cNvSpPr>
            <a:spLocks noChangeArrowheads="1"/>
          </xdr:cNvSpPr>
        </xdr:nvSpPr>
        <xdr:spPr bwMode="auto">
          <a:xfrm>
            <a:off x="741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7707" name="Rectangle 5"/>
          <xdr:cNvSpPr>
            <a:spLocks noChangeArrowheads="1"/>
          </xdr:cNvSpPr>
        </xdr:nvSpPr>
        <xdr:spPr bwMode="auto">
          <a:xfrm>
            <a:off x="775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7708" name="Rectangle 6"/>
          <xdr:cNvSpPr>
            <a:spLocks noChangeArrowheads="1"/>
          </xdr:cNvSpPr>
        </xdr:nvSpPr>
        <xdr:spPr bwMode="auto">
          <a:xfrm>
            <a:off x="814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13</xdr:col>
      <xdr:colOff>0</xdr:colOff>
      <xdr:row>190</xdr:row>
      <xdr:rowOff>0</xdr:rowOff>
    </xdr:from>
    <xdr:to>
      <xdr:col>13</xdr:col>
      <xdr:colOff>0</xdr:colOff>
      <xdr:row>190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4572000" y="6419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_____________________</a:t>
          </a:r>
        </a:p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Firma y Sello</a:t>
          </a:r>
        </a:p>
        <a:p>
          <a:pPr algn="ctr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390525</xdr:colOff>
      <xdr:row>0</xdr:row>
      <xdr:rowOff>0</xdr:rowOff>
    </xdr:from>
    <xdr:to>
      <xdr:col>7</xdr:col>
      <xdr:colOff>295275</xdr:colOff>
      <xdr:row>0</xdr:row>
      <xdr:rowOff>0</xdr:rowOff>
    </xdr:to>
    <xdr:sp macro="" textlink="">
      <xdr:nvSpPr>
        <xdr:cNvPr id="217667" name="Text Box 8"/>
        <xdr:cNvSpPr txBox="1">
          <a:spLocks noChangeArrowheads="1"/>
        </xdr:cNvSpPr>
      </xdr:nvSpPr>
      <xdr:spPr bwMode="auto">
        <a:xfrm>
          <a:off x="2352675" y="0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390525</xdr:colOff>
      <xdr:row>0</xdr:row>
      <xdr:rowOff>0</xdr:rowOff>
    </xdr:from>
    <xdr:to>
      <xdr:col>5</xdr:col>
      <xdr:colOff>257175</xdr:colOff>
      <xdr:row>0</xdr:row>
      <xdr:rowOff>0</xdr:rowOff>
    </xdr:to>
    <xdr:sp macro="" textlink="">
      <xdr:nvSpPr>
        <xdr:cNvPr id="217668" name="Text Box 9"/>
        <xdr:cNvSpPr txBox="1">
          <a:spLocks noChangeArrowheads="1"/>
        </xdr:cNvSpPr>
      </xdr:nvSpPr>
      <xdr:spPr bwMode="auto">
        <a:xfrm>
          <a:off x="1695450" y="0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pSp>
      <xdr:nvGrpSpPr>
        <xdr:cNvPr id="217669" name="Group 10"/>
        <xdr:cNvGrpSpPr>
          <a:grpSpLocks/>
        </xdr:cNvGrpSpPr>
      </xdr:nvGrpSpPr>
      <xdr:grpSpPr bwMode="auto">
        <a:xfrm>
          <a:off x="4588565" y="0"/>
          <a:ext cx="0" cy="0"/>
          <a:chOff x="741" y="310"/>
          <a:chExt cx="99" cy="15"/>
        </a:xfrm>
      </xdr:grpSpPr>
      <xdr:sp macro="" textlink="">
        <xdr:nvSpPr>
          <xdr:cNvPr id="217703" name="Rectangle 11"/>
          <xdr:cNvSpPr>
            <a:spLocks noChangeArrowheads="1"/>
          </xdr:cNvSpPr>
        </xdr:nvSpPr>
        <xdr:spPr bwMode="auto">
          <a:xfrm>
            <a:off x="741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7704" name="Rectangle 12"/>
          <xdr:cNvSpPr>
            <a:spLocks noChangeArrowheads="1"/>
          </xdr:cNvSpPr>
        </xdr:nvSpPr>
        <xdr:spPr bwMode="auto">
          <a:xfrm>
            <a:off x="775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7705" name="Rectangle 13"/>
          <xdr:cNvSpPr>
            <a:spLocks noChangeArrowheads="1"/>
          </xdr:cNvSpPr>
        </xdr:nvSpPr>
        <xdr:spPr bwMode="auto">
          <a:xfrm>
            <a:off x="814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7</xdr:col>
      <xdr:colOff>390525</xdr:colOff>
      <xdr:row>0</xdr:row>
      <xdr:rowOff>0</xdr:rowOff>
    </xdr:from>
    <xdr:to>
      <xdr:col>7</xdr:col>
      <xdr:colOff>295275</xdr:colOff>
      <xdr:row>0</xdr:row>
      <xdr:rowOff>0</xdr:rowOff>
    </xdr:to>
    <xdr:sp macro="" textlink="">
      <xdr:nvSpPr>
        <xdr:cNvPr id="217670" name="Text Box 14"/>
        <xdr:cNvSpPr txBox="1">
          <a:spLocks noChangeArrowheads="1"/>
        </xdr:cNvSpPr>
      </xdr:nvSpPr>
      <xdr:spPr bwMode="auto">
        <a:xfrm>
          <a:off x="2352675" y="0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390525</xdr:colOff>
      <xdr:row>0</xdr:row>
      <xdr:rowOff>0</xdr:rowOff>
    </xdr:from>
    <xdr:to>
      <xdr:col>5</xdr:col>
      <xdr:colOff>438150</xdr:colOff>
      <xdr:row>0</xdr:row>
      <xdr:rowOff>0</xdr:rowOff>
    </xdr:to>
    <xdr:sp macro="" textlink="">
      <xdr:nvSpPr>
        <xdr:cNvPr id="217671" name="Text Box 15"/>
        <xdr:cNvSpPr txBox="1">
          <a:spLocks noChangeArrowheads="1"/>
        </xdr:cNvSpPr>
      </xdr:nvSpPr>
      <xdr:spPr bwMode="auto">
        <a:xfrm>
          <a:off x="1695450" y="0"/>
          <a:ext cx="476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pSp>
      <xdr:nvGrpSpPr>
        <xdr:cNvPr id="217672" name="Group 16"/>
        <xdr:cNvGrpSpPr>
          <a:grpSpLocks/>
        </xdr:cNvGrpSpPr>
      </xdr:nvGrpSpPr>
      <xdr:grpSpPr bwMode="auto">
        <a:xfrm>
          <a:off x="4588565" y="0"/>
          <a:ext cx="0" cy="0"/>
          <a:chOff x="741" y="310"/>
          <a:chExt cx="99" cy="15"/>
        </a:xfrm>
      </xdr:grpSpPr>
      <xdr:sp macro="" textlink="">
        <xdr:nvSpPr>
          <xdr:cNvPr id="217700" name="Rectangle 17"/>
          <xdr:cNvSpPr>
            <a:spLocks noChangeArrowheads="1"/>
          </xdr:cNvSpPr>
        </xdr:nvSpPr>
        <xdr:spPr bwMode="auto">
          <a:xfrm>
            <a:off x="741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7701" name="Rectangle 18"/>
          <xdr:cNvSpPr>
            <a:spLocks noChangeArrowheads="1"/>
          </xdr:cNvSpPr>
        </xdr:nvSpPr>
        <xdr:spPr bwMode="auto">
          <a:xfrm>
            <a:off x="775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7702" name="Rectangle 19"/>
          <xdr:cNvSpPr>
            <a:spLocks noChangeArrowheads="1"/>
          </xdr:cNvSpPr>
        </xdr:nvSpPr>
        <xdr:spPr bwMode="auto">
          <a:xfrm>
            <a:off x="814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5</xdr:col>
      <xdr:colOff>390525</xdr:colOff>
      <xdr:row>0</xdr:row>
      <xdr:rowOff>0</xdr:rowOff>
    </xdr:from>
    <xdr:to>
      <xdr:col>5</xdr:col>
      <xdr:colOff>438150</xdr:colOff>
      <xdr:row>0</xdr:row>
      <xdr:rowOff>0</xdr:rowOff>
    </xdr:to>
    <xdr:sp macro="" textlink="">
      <xdr:nvSpPr>
        <xdr:cNvPr id="217673" name="Text Box 20"/>
        <xdr:cNvSpPr txBox="1">
          <a:spLocks noChangeArrowheads="1"/>
        </xdr:cNvSpPr>
      </xdr:nvSpPr>
      <xdr:spPr bwMode="auto">
        <a:xfrm>
          <a:off x="1695450" y="0"/>
          <a:ext cx="476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390525</xdr:colOff>
      <xdr:row>0</xdr:row>
      <xdr:rowOff>0</xdr:rowOff>
    </xdr:from>
    <xdr:to>
      <xdr:col>5</xdr:col>
      <xdr:colOff>438150</xdr:colOff>
      <xdr:row>0</xdr:row>
      <xdr:rowOff>0</xdr:rowOff>
    </xdr:to>
    <xdr:sp macro="" textlink="">
      <xdr:nvSpPr>
        <xdr:cNvPr id="217674" name="Text Box 21"/>
        <xdr:cNvSpPr txBox="1">
          <a:spLocks noChangeArrowheads="1"/>
        </xdr:cNvSpPr>
      </xdr:nvSpPr>
      <xdr:spPr bwMode="auto">
        <a:xfrm>
          <a:off x="1695450" y="0"/>
          <a:ext cx="476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390525</xdr:colOff>
      <xdr:row>0</xdr:row>
      <xdr:rowOff>0</xdr:rowOff>
    </xdr:from>
    <xdr:to>
      <xdr:col>5</xdr:col>
      <xdr:colOff>438150</xdr:colOff>
      <xdr:row>0</xdr:row>
      <xdr:rowOff>0</xdr:rowOff>
    </xdr:to>
    <xdr:sp macro="" textlink="">
      <xdr:nvSpPr>
        <xdr:cNvPr id="217675" name="Text Box 22"/>
        <xdr:cNvSpPr txBox="1">
          <a:spLocks noChangeArrowheads="1"/>
        </xdr:cNvSpPr>
      </xdr:nvSpPr>
      <xdr:spPr bwMode="auto">
        <a:xfrm>
          <a:off x="1695450" y="0"/>
          <a:ext cx="476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18</xdr:col>
      <xdr:colOff>695325</xdr:colOff>
      <xdr:row>6</xdr:row>
      <xdr:rowOff>9525</xdr:rowOff>
    </xdr:from>
    <xdr:to>
      <xdr:col>19</xdr:col>
      <xdr:colOff>962025</xdr:colOff>
      <xdr:row>6</xdr:row>
      <xdr:rowOff>171450</xdr:rowOff>
    </xdr:to>
    <xdr:grpSp>
      <xdr:nvGrpSpPr>
        <xdr:cNvPr id="217676" name="Group 23"/>
        <xdr:cNvGrpSpPr>
          <a:grpSpLocks/>
        </xdr:cNvGrpSpPr>
      </xdr:nvGrpSpPr>
      <xdr:grpSpPr bwMode="auto">
        <a:xfrm>
          <a:off x="9002782" y="1334742"/>
          <a:ext cx="1393134" cy="161925"/>
          <a:chOff x="956" y="135"/>
          <a:chExt cx="146" cy="17"/>
        </a:xfrm>
      </xdr:grpSpPr>
      <xdr:sp macro="" textlink="">
        <xdr:nvSpPr>
          <xdr:cNvPr id="217693" name="Rectangle 24"/>
          <xdr:cNvSpPr>
            <a:spLocks noChangeArrowheads="1"/>
          </xdr:cNvSpPr>
        </xdr:nvSpPr>
        <xdr:spPr bwMode="auto">
          <a:xfrm>
            <a:off x="956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7694" name="Rectangle 25"/>
          <xdr:cNvSpPr>
            <a:spLocks noChangeArrowheads="1"/>
          </xdr:cNvSpPr>
        </xdr:nvSpPr>
        <xdr:spPr bwMode="auto">
          <a:xfrm>
            <a:off x="977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7695" name="Rectangle 26"/>
          <xdr:cNvSpPr>
            <a:spLocks noChangeArrowheads="1"/>
          </xdr:cNvSpPr>
        </xdr:nvSpPr>
        <xdr:spPr bwMode="auto">
          <a:xfrm>
            <a:off x="998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7696" name="Rectangle 27"/>
          <xdr:cNvSpPr>
            <a:spLocks noChangeArrowheads="1"/>
          </xdr:cNvSpPr>
        </xdr:nvSpPr>
        <xdr:spPr bwMode="auto">
          <a:xfrm>
            <a:off x="1020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7697" name="Rectangle 28"/>
          <xdr:cNvSpPr>
            <a:spLocks noChangeArrowheads="1"/>
          </xdr:cNvSpPr>
        </xdr:nvSpPr>
        <xdr:spPr bwMode="auto">
          <a:xfrm>
            <a:off x="1041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7698" name="Rectangle 29"/>
          <xdr:cNvSpPr>
            <a:spLocks noChangeArrowheads="1"/>
          </xdr:cNvSpPr>
        </xdr:nvSpPr>
        <xdr:spPr bwMode="auto">
          <a:xfrm>
            <a:off x="1062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7699" name="Rectangle 30"/>
          <xdr:cNvSpPr>
            <a:spLocks noChangeArrowheads="1"/>
          </xdr:cNvSpPr>
        </xdr:nvSpPr>
        <xdr:spPr bwMode="auto">
          <a:xfrm>
            <a:off x="1083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18</xdr:col>
      <xdr:colOff>695325</xdr:colOff>
      <xdr:row>10</xdr:row>
      <xdr:rowOff>9525</xdr:rowOff>
    </xdr:from>
    <xdr:to>
      <xdr:col>19</xdr:col>
      <xdr:colOff>962025</xdr:colOff>
      <xdr:row>10</xdr:row>
      <xdr:rowOff>171450</xdr:rowOff>
    </xdr:to>
    <xdr:grpSp>
      <xdr:nvGrpSpPr>
        <xdr:cNvPr id="217677" name="Group 31"/>
        <xdr:cNvGrpSpPr>
          <a:grpSpLocks/>
        </xdr:cNvGrpSpPr>
      </xdr:nvGrpSpPr>
      <xdr:grpSpPr bwMode="auto">
        <a:xfrm>
          <a:off x="9002782" y="2105025"/>
          <a:ext cx="1393134" cy="161925"/>
          <a:chOff x="956" y="135"/>
          <a:chExt cx="146" cy="17"/>
        </a:xfrm>
      </xdr:grpSpPr>
      <xdr:sp macro="" textlink="">
        <xdr:nvSpPr>
          <xdr:cNvPr id="217686" name="Rectangle 32"/>
          <xdr:cNvSpPr>
            <a:spLocks noChangeArrowheads="1"/>
          </xdr:cNvSpPr>
        </xdr:nvSpPr>
        <xdr:spPr bwMode="auto">
          <a:xfrm>
            <a:off x="956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7687" name="Rectangle 33"/>
          <xdr:cNvSpPr>
            <a:spLocks noChangeArrowheads="1"/>
          </xdr:cNvSpPr>
        </xdr:nvSpPr>
        <xdr:spPr bwMode="auto">
          <a:xfrm>
            <a:off x="977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7688" name="Rectangle 34"/>
          <xdr:cNvSpPr>
            <a:spLocks noChangeArrowheads="1"/>
          </xdr:cNvSpPr>
        </xdr:nvSpPr>
        <xdr:spPr bwMode="auto">
          <a:xfrm>
            <a:off x="998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7689" name="Rectangle 35"/>
          <xdr:cNvSpPr>
            <a:spLocks noChangeArrowheads="1"/>
          </xdr:cNvSpPr>
        </xdr:nvSpPr>
        <xdr:spPr bwMode="auto">
          <a:xfrm>
            <a:off x="1020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7690" name="Rectangle 36"/>
          <xdr:cNvSpPr>
            <a:spLocks noChangeArrowheads="1"/>
          </xdr:cNvSpPr>
        </xdr:nvSpPr>
        <xdr:spPr bwMode="auto">
          <a:xfrm>
            <a:off x="1041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7691" name="Rectangle 37"/>
          <xdr:cNvSpPr>
            <a:spLocks noChangeArrowheads="1"/>
          </xdr:cNvSpPr>
        </xdr:nvSpPr>
        <xdr:spPr bwMode="auto">
          <a:xfrm>
            <a:off x="1062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7692" name="Rectangle 38"/>
          <xdr:cNvSpPr>
            <a:spLocks noChangeArrowheads="1"/>
          </xdr:cNvSpPr>
        </xdr:nvSpPr>
        <xdr:spPr bwMode="auto">
          <a:xfrm>
            <a:off x="1083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18</xdr:col>
      <xdr:colOff>714375</xdr:colOff>
      <xdr:row>12</xdr:row>
      <xdr:rowOff>19050</xdr:rowOff>
    </xdr:from>
    <xdr:to>
      <xdr:col>19</xdr:col>
      <xdr:colOff>981075</xdr:colOff>
      <xdr:row>12</xdr:row>
      <xdr:rowOff>180975</xdr:rowOff>
    </xdr:to>
    <xdr:grpSp>
      <xdr:nvGrpSpPr>
        <xdr:cNvPr id="217678" name="Group 39"/>
        <xdr:cNvGrpSpPr>
          <a:grpSpLocks/>
        </xdr:cNvGrpSpPr>
      </xdr:nvGrpSpPr>
      <xdr:grpSpPr bwMode="auto">
        <a:xfrm>
          <a:off x="9021832" y="2512115"/>
          <a:ext cx="1393134" cy="161925"/>
          <a:chOff x="956" y="135"/>
          <a:chExt cx="146" cy="17"/>
        </a:xfrm>
      </xdr:grpSpPr>
      <xdr:sp macro="" textlink="">
        <xdr:nvSpPr>
          <xdr:cNvPr id="217679" name="Rectangle 40"/>
          <xdr:cNvSpPr>
            <a:spLocks noChangeArrowheads="1"/>
          </xdr:cNvSpPr>
        </xdr:nvSpPr>
        <xdr:spPr bwMode="auto">
          <a:xfrm>
            <a:off x="956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7680" name="Rectangle 41"/>
          <xdr:cNvSpPr>
            <a:spLocks noChangeArrowheads="1"/>
          </xdr:cNvSpPr>
        </xdr:nvSpPr>
        <xdr:spPr bwMode="auto">
          <a:xfrm>
            <a:off x="977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43" name="Rectangle 42"/>
          <xdr:cNvSpPr>
            <a:spLocks noChangeArrowheads="1"/>
          </xdr:cNvSpPr>
        </xdr:nvSpPr>
        <xdr:spPr bwMode="auto">
          <a:xfrm>
            <a:off x="998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anchor="ctr"/>
          <a:lstStyle/>
          <a:p>
            <a:r>
              <a:rPr lang="es-ES"/>
              <a:t>1</a:t>
            </a:r>
          </a:p>
        </xdr:txBody>
      </xdr:sp>
      <xdr:sp macro="" textlink="">
        <xdr:nvSpPr>
          <xdr:cNvPr id="44" name="Rectangle 43"/>
          <xdr:cNvSpPr>
            <a:spLocks noChangeArrowheads="1"/>
          </xdr:cNvSpPr>
        </xdr:nvSpPr>
        <xdr:spPr bwMode="auto">
          <a:xfrm>
            <a:off x="1020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anchor="ctr"/>
          <a:lstStyle/>
          <a:p>
            <a:r>
              <a:rPr lang="es-ES"/>
              <a:t>0</a:t>
            </a:r>
          </a:p>
        </xdr:txBody>
      </xdr:sp>
      <xdr:sp macro="" textlink="">
        <xdr:nvSpPr>
          <xdr:cNvPr id="45" name="Rectangle 44"/>
          <xdr:cNvSpPr>
            <a:spLocks noChangeArrowheads="1"/>
          </xdr:cNvSpPr>
        </xdr:nvSpPr>
        <xdr:spPr bwMode="auto">
          <a:xfrm>
            <a:off x="1041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anchor="ctr"/>
          <a:lstStyle/>
          <a:p>
            <a:r>
              <a:rPr lang="es-ES"/>
              <a:t>3</a:t>
            </a:r>
          </a:p>
        </xdr:txBody>
      </xdr:sp>
      <xdr:sp macro="" textlink="">
        <xdr:nvSpPr>
          <xdr:cNvPr id="46" name="Rectangle 45"/>
          <xdr:cNvSpPr>
            <a:spLocks noChangeArrowheads="1"/>
          </xdr:cNvSpPr>
        </xdr:nvSpPr>
        <xdr:spPr bwMode="auto">
          <a:xfrm>
            <a:off x="1062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anchor="ctr"/>
          <a:lstStyle/>
          <a:p>
            <a:r>
              <a:rPr lang="es-ES"/>
              <a:t>1</a:t>
            </a:r>
          </a:p>
        </xdr:txBody>
      </xdr:sp>
      <xdr:sp macro="" textlink="">
        <xdr:nvSpPr>
          <xdr:cNvPr id="47" name="Rectangle 46"/>
          <xdr:cNvSpPr>
            <a:spLocks noChangeArrowheads="1"/>
          </xdr:cNvSpPr>
        </xdr:nvSpPr>
        <xdr:spPr bwMode="auto">
          <a:xfrm>
            <a:off x="1083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anchor="ctr"/>
          <a:lstStyle/>
          <a:p>
            <a:r>
              <a:rPr lang="es-ES"/>
              <a:t>0</a:t>
            </a:r>
          </a:p>
        </xdr:txBody>
      </xdr: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0</xdr:row>
      <xdr:rowOff>0</xdr:rowOff>
    </xdr:from>
    <xdr:to>
      <xdr:col>7</xdr:col>
      <xdr:colOff>295275</xdr:colOff>
      <xdr:row>0</xdr:row>
      <xdr:rowOff>0</xdr:rowOff>
    </xdr:to>
    <xdr:sp macro="" textlink="">
      <xdr:nvSpPr>
        <xdr:cNvPr id="222531" name="Text Box 1"/>
        <xdr:cNvSpPr txBox="1">
          <a:spLocks noChangeArrowheads="1"/>
        </xdr:cNvSpPr>
      </xdr:nvSpPr>
      <xdr:spPr bwMode="auto">
        <a:xfrm>
          <a:off x="2352675" y="0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390525</xdr:colOff>
      <xdr:row>0</xdr:row>
      <xdr:rowOff>0</xdr:rowOff>
    </xdr:from>
    <xdr:to>
      <xdr:col>5</xdr:col>
      <xdr:colOff>257175</xdr:colOff>
      <xdr:row>0</xdr:row>
      <xdr:rowOff>0</xdr:rowOff>
    </xdr:to>
    <xdr:sp macro="" textlink="">
      <xdr:nvSpPr>
        <xdr:cNvPr id="222532" name="Text Box 2"/>
        <xdr:cNvSpPr txBox="1">
          <a:spLocks noChangeArrowheads="1"/>
        </xdr:cNvSpPr>
      </xdr:nvSpPr>
      <xdr:spPr bwMode="auto">
        <a:xfrm>
          <a:off x="1695450" y="0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pSp>
      <xdr:nvGrpSpPr>
        <xdr:cNvPr id="222533" name="Group 3"/>
        <xdr:cNvGrpSpPr>
          <a:grpSpLocks/>
        </xdr:cNvGrpSpPr>
      </xdr:nvGrpSpPr>
      <xdr:grpSpPr bwMode="auto">
        <a:xfrm>
          <a:off x="4572000" y="0"/>
          <a:ext cx="0" cy="0"/>
          <a:chOff x="741" y="310"/>
          <a:chExt cx="99" cy="15"/>
        </a:xfrm>
      </xdr:grpSpPr>
      <xdr:sp macro="" textlink="">
        <xdr:nvSpPr>
          <xdr:cNvPr id="222558" name="Rectangle 4"/>
          <xdr:cNvSpPr>
            <a:spLocks noChangeArrowheads="1"/>
          </xdr:cNvSpPr>
        </xdr:nvSpPr>
        <xdr:spPr bwMode="auto">
          <a:xfrm>
            <a:off x="741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2559" name="Rectangle 5"/>
          <xdr:cNvSpPr>
            <a:spLocks noChangeArrowheads="1"/>
          </xdr:cNvSpPr>
        </xdr:nvSpPr>
        <xdr:spPr bwMode="auto">
          <a:xfrm>
            <a:off x="775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2560" name="Rectangle 6"/>
          <xdr:cNvSpPr>
            <a:spLocks noChangeArrowheads="1"/>
          </xdr:cNvSpPr>
        </xdr:nvSpPr>
        <xdr:spPr bwMode="auto">
          <a:xfrm>
            <a:off x="814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13</xdr:col>
      <xdr:colOff>0</xdr:colOff>
      <xdr:row>191</xdr:row>
      <xdr:rowOff>0</xdr:rowOff>
    </xdr:from>
    <xdr:to>
      <xdr:col>13</xdr:col>
      <xdr:colOff>0</xdr:colOff>
      <xdr:row>191</xdr:row>
      <xdr:rowOff>0</xdr:rowOff>
    </xdr:to>
    <xdr:sp macro="" textlink="">
      <xdr:nvSpPr>
        <xdr:cNvPr id="50183" name="Text Box 7"/>
        <xdr:cNvSpPr txBox="1">
          <a:spLocks noChangeArrowheads="1"/>
        </xdr:cNvSpPr>
      </xdr:nvSpPr>
      <xdr:spPr bwMode="auto">
        <a:xfrm>
          <a:off x="4552950" y="35985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_____________________</a:t>
          </a:r>
        </a:p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Firma y Sello</a:t>
          </a:r>
        </a:p>
        <a:p>
          <a:pPr algn="ctr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390525</xdr:colOff>
      <xdr:row>0</xdr:row>
      <xdr:rowOff>0</xdr:rowOff>
    </xdr:from>
    <xdr:to>
      <xdr:col>7</xdr:col>
      <xdr:colOff>295275</xdr:colOff>
      <xdr:row>0</xdr:row>
      <xdr:rowOff>0</xdr:rowOff>
    </xdr:to>
    <xdr:sp macro="" textlink="">
      <xdr:nvSpPr>
        <xdr:cNvPr id="222535" name="Text Box 8"/>
        <xdr:cNvSpPr txBox="1">
          <a:spLocks noChangeArrowheads="1"/>
        </xdr:cNvSpPr>
      </xdr:nvSpPr>
      <xdr:spPr bwMode="auto">
        <a:xfrm>
          <a:off x="2352675" y="0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390525</xdr:colOff>
      <xdr:row>0</xdr:row>
      <xdr:rowOff>0</xdr:rowOff>
    </xdr:from>
    <xdr:to>
      <xdr:col>5</xdr:col>
      <xdr:colOff>257175</xdr:colOff>
      <xdr:row>0</xdr:row>
      <xdr:rowOff>0</xdr:rowOff>
    </xdr:to>
    <xdr:sp macro="" textlink="">
      <xdr:nvSpPr>
        <xdr:cNvPr id="222536" name="Text Box 9"/>
        <xdr:cNvSpPr txBox="1">
          <a:spLocks noChangeArrowheads="1"/>
        </xdr:cNvSpPr>
      </xdr:nvSpPr>
      <xdr:spPr bwMode="auto">
        <a:xfrm>
          <a:off x="1695450" y="0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pSp>
      <xdr:nvGrpSpPr>
        <xdr:cNvPr id="222537" name="Group 10"/>
        <xdr:cNvGrpSpPr>
          <a:grpSpLocks/>
        </xdr:cNvGrpSpPr>
      </xdr:nvGrpSpPr>
      <xdr:grpSpPr bwMode="auto">
        <a:xfrm>
          <a:off x="4572000" y="0"/>
          <a:ext cx="0" cy="0"/>
          <a:chOff x="741" y="310"/>
          <a:chExt cx="99" cy="15"/>
        </a:xfrm>
      </xdr:grpSpPr>
      <xdr:sp macro="" textlink="">
        <xdr:nvSpPr>
          <xdr:cNvPr id="222555" name="Rectangle 11"/>
          <xdr:cNvSpPr>
            <a:spLocks noChangeArrowheads="1"/>
          </xdr:cNvSpPr>
        </xdr:nvSpPr>
        <xdr:spPr bwMode="auto">
          <a:xfrm>
            <a:off x="741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2556" name="Rectangle 12"/>
          <xdr:cNvSpPr>
            <a:spLocks noChangeArrowheads="1"/>
          </xdr:cNvSpPr>
        </xdr:nvSpPr>
        <xdr:spPr bwMode="auto">
          <a:xfrm>
            <a:off x="775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2557" name="Rectangle 13"/>
          <xdr:cNvSpPr>
            <a:spLocks noChangeArrowheads="1"/>
          </xdr:cNvSpPr>
        </xdr:nvSpPr>
        <xdr:spPr bwMode="auto">
          <a:xfrm>
            <a:off x="814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7</xdr:col>
      <xdr:colOff>390525</xdr:colOff>
      <xdr:row>0</xdr:row>
      <xdr:rowOff>0</xdr:rowOff>
    </xdr:from>
    <xdr:to>
      <xdr:col>7</xdr:col>
      <xdr:colOff>295275</xdr:colOff>
      <xdr:row>0</xdr:row>
      <xdr:rowOff>0</xdr:rowOff>
    </xdr:to>
    <xdr:sp macro="" textlink="">
      <xdr:nvSpPr>
        <xdr:cNvPr id="222538" name="Text Box 14"/>
        <xdr:cNvSpPr txBox="1">
          <a:spLocks noChangeArrowheads="1"/>
        </xdr:cNvSpPr>
      </xdr:nvSpPr>
      <xdr:spPr bwMode="auto">
        <a:xfrm>
          <a:off x="2352675" y="0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390525</xdr:colOff>
      <xdr:row>0</xdr:row>
      <xdr:rowOff>0</xdr:rowOff>
    </xdr:from>
    <xdr:to>
      <xdr:col>5</xdr:col>
      <xdr:colOff>438150</xdr:colOff>
      <xdr:row>0</xdr:row>
      <xdr:rowOff>0</xdr:rowOff>
    </xdr:to>
    <xdr:sp macro="" textlink="">
      <xdr:nvSpPr>
        <xdr:cNvPr id="222539" name="Text Box 15"/>
        <xdr:cNvSpPr txBox="1">
          <a:spLocks noChangeArrowheads="1"/>
        </xdr:cNvSpPr>
      </xdr:nvSpPr>
      <xdr:spPr bwMode="auto">
        <a:xfrm>
          <a:off x="1695450" y="0"/>
          <a:ext cx="476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pSp>
      <xdr:nvGrpSpPr>
        <xdr:cNvPr id="222540" name="Group 16"/>
        <xdr:cNvGrpSpPr>
          <a:grpSpLocks/>
        </xdr:cNvGrpSpPr>
      </xdr:nvGrpSpPr>
      <xdr:grpSpPr bwMode="auto">
        <a:xfrm>
          <a:off x="4572000" y="0"/>
          <a:ext cx="0" cy="0"/>
          <a:chOff x="741" y="310"/>
          <a:chExt cx="99" cy="15"/>
        </a:xfrm>
      </xdr:grpSpPr>
      <xdr:sp macro="" textlink="">
        <xdr:nvSpPr>
          <xdr:cNvPr id="222552" name="Rectangle 17"/>
          <xdr:cNvSpPr>
            <a:spLocks noChangeArrowheads="1"/>
          </xdr:cNvSpPr>
        </xdr:nvSpPr>
        <xdr:spPr bwMode="auto">
          <a:xfrm>
            <a:off x="741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2553" name="Rectangle 18"/>
          <xdr:cNvSpPr>
            <a:spLocks noChangeArrowheads="1"/>
          </xdr:cNvSpPr>
        </xdr:nvSpPr>
        <xdr:spPr bwMode="auto">
          <a:xfrm>
            <a:off x="775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2554" name="Rectangle 19"/>
          <xdr:cNvSpPr>
            <a:spLocks noChangeArrowheads="1"/>
          </xdr:cNvSpPr>
        </xdr:nvSpPr>
        <xdr:spPr bwMode="auto">
          <a:xfrm>
            <a:off x="814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5</xdr:col>
      <xdr:colOff>390525</xdr:colOff>
      <xdr:row>0</xdr:row>
      <xdr:rowOff>0</xdr:rowOff>
    </xdr:from>
    <xdr:to>
      <xdr:col>5</xdr:col>
      <xdr:colOff>438150</xdr:colOff>
      <xdr:row>0</xdr:row>
      <xdr:rowOff>0</xdr:rowOff>
    </xdr:to>
    <xdr:sp macro="" textlink="">
      <xdr:nvSpPr>
        <xdr:cNvPr id="222541" name="Text Box 20"/>
        <xdr:cNvSpPr txBox="1">
          <a:spLocks noChangeArrowheads="1"/>
        </xdr:cNvSpPr>
      </xdr:nvSpPr>
      <xdr:spPr bwMode="auto">
        <a:xfrm>
          <a:off x="1695450" y="0"/>
          <a:ext cx="476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390525</xdr:colOff>
      <xdr:row>0</xdr:row>
      <xdr:rowOff>0</xdr:rowOff>
    </xdr:from>
    <xdr:to>
      <xdr:col>5</xdr:col>
      <xdr:colOff>438150</xdr:colOff>
      <xdr:row>0</xdr:row>
      <xdr:rowOff>0</xdr:rowOff>
    </xdr:to>
    <xdr:sp macro="" textlink="">
      <xdr:nvSpPr>
        <xdr:cNvPr id="222542" name="Text Box 21"/>
        <xdr:cNvSpPr txBox="1">
          <a:spLocks noChangeArrowheads="1"/>
        </xdr:cNvSpPr>
      </xdr:nvSpPr>
      <xdr:spPr bwMode="auto">
        <a:xfrm>
          <a:off x="1695450" y="0"/>
          <a:ext cx="476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390525</xdr:colOff>
      <xdr:row>0</xdr:row>
      <xdr:rowOff>0</xdr:rowOff>
    </xdr:from>
    <xdr:to>
      <xdr:col>5</xdr:col>
      <xdr:colOff>438150</xdr:colOff>
      <xdr:row>0</xdr:row>
      <xdr:rowOff>0</xdr:rowOff>
    </xdr:to>
    <xdr:sp macro="" textlink="">
      <xdr:nvSpPr>
        <xdr:cNvPr id="222543" name="Text Box 22"/>
        <xdr:cNvSpPr txBox="1">
          <a:spLocks noChangeArrowheads="1"/>
        </xdr:cNvSpPr>
      </xdr:nvSpPr>
      <xdr:spPr bwMode="auto">
        <a:xfrm>
          <a:off x="1695450" y="0"/>
          <a:ext cx="476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18</xdr:col>
      <xdr:colOff>714375</xdr:colOff>
      <xdr:row>6</xdr:row>
      <xdr:rowOff>9525</xdr:rowOff>
    </xdr:from>
    <xdr:to>
      <xdr:col>19</xdr:col>
      <xdr:colOff>981075</xdr:colOff>
      <xdr:row>7</xdr:row>
      <xdr:rowOff>0</xdr:rowOff>
    </xdr:to>
    <xdr:grpSp>
      <xdr:nvGrpSpPr>
        <xdr:cNvPr id="222544" name="Group 23"/>
        <xdr:cNvGrpSpPr>
          <a:grpSpLocks/>
        </xdr:cNvGrpSpPr>
      </xdr:nvGrpSpPr>
      <xdr:grpSpPr bwMode="auto">
        <a:xfrm>
          <a:off x="8886825" y="1314450"/>
          <a:ext cx="1485900" cy="190500"/>
          <a:chOff x="956" y="135"/>
          <a:chExt cx="146" cy="17"/>
        </a:xfrm>
      </xdr:grpSpPr>
      <xdr:sp macro="" textlink="">
        <xdr:nvSpPr>
          <xdr:cNvPr id="222545" name="Rectangle 24"/>
          <xdr:cNvSpPr>
            <a:spLocks noChangeArrowheads="1"/>
          </xdr:cNvSpPr>
        </xdr:nvSpPr>
        <xdr:spPr bwMode="auto">
          <a:xfrm>
            <a:off x="956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2546" name="Rectangle 25"/>
          <xdr:cNvSpPr>
            <a:spLocks noChangeArrowheads="1"/>
          </xdr:cNvSpPr>
        </xdr:nvSpPr>
        <xdr:spPr bwMode="auto">
          <a:xfrm>
            <a:off x="977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2547" name="Rectangle 26"/>
          <xdr:cNvSpPr>
            <a:spLocks noChangeArrowheads="1"/>
          </xdr:cNvSpPr>
        </xdr:nvSpPr>
        <xdr:spPr bwMode="auto">
          <a:xfrm>
            <a:off x="998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2548" name="Rectangle 27"/>
          <xdr:cNvSpPr>
            <a:spLocks noChangeArrowheads="1"/>
          </xdr:cNvSpPr>
        </xdr:nvSpPr>
        <xdr:spPr bwMode="auto">
          <a:xfrm>
            <a:off x="1020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2549" name="Rectangle 28"/>
          <xdr:cNvSpPr>
            <a:spLocks noChangeArrowheads="1"/>
          </xdr:cNvSpPr>
        </xdr:nvSpPr>
        <xdr:spPr bwMode="auto">
          <a:xfrm>
            <a:off x="1041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2550" name="Rectangle 29"/>
          <xdr:cNvSpPr>
            <a:spLocks noChangeArrowheads="1"/>
          </xdr:cNvSpPr>
        </xdr:nvSpPr>
        <xdr:spPr bwMode="auto">
          <a:xfrm>
            <a:off x="1062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2551" name="Rectangle 30"/>
          <xdr:cNvSpPr>
            <a:spLocks noChangeArrowheads="1"/>
          </xdr:cNvSpPr>
        </xdr:nvSpPr>
        <xdr:spPr bwMode="auto">
          <a:xfrm>
            <a:off x="1083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0</xdr:row>
      <xdr:rowOff>0</xdr:rowOff>
    </xdr:from>
    <xdr:to>
      <xdr:col>7</xdr:col>
      <xdr:colOff>295275</xdr:colOff>
      <xdr:row>0</xdr:row>
      <xdr:rowOff>0</xdr:rowOff>
    </xdr:to>
    <xdr:sp macro="" textlink="">
      <xdr:nvSpPr>
        <xdr:cNvPr id="218687" name="Text Box 1"/>
        <xdr:cNvSpPr txBox="1">
          <a:spLocks noChangeArrowheads="1"/>
        </xdr:cNvSpPr>
      </xdr:nvSpPr>
      <xdr:spPr bwMode="auto">
        <a:xfrm>
          <a:off x="2352675" y="0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390525</xdr:colOff>
      <xdr:row>0</xdr:row>
      <xdr:rowOff>0</xdr:rowOff>
    </xdr:from>
    <xdr:to>
      <xdr:col>5</xdr:col>
      <xdr:colOff>257175</xdr:colOff>
      <xdr:row>0</xdr:row>
      <xdr:rowOff>0</xdr:rowOff>
    </xdr:to>
    <xdr:sp macro="" textlink="">
      <xdr:nvSpPr>
        <xdr:cNvPr id="218688" name="Text Box 2"/>
        <xdr:cNvSpPr txBox="1">
          <a:spLocks noChangeArrowheads="1"/>
        </xdr:cNvSpPr>
      </xdr:nvSpPr>
      <xdr:spPr bwMode="auto">
        <a:xfrm>
          <a:off x="1695450" y="0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pSp>
      <xdr:nvGrpSpPr>
        <xdr:cNvPr id="218689" name="Group 3"/>
        <xdr:cNvGrpSpPr>
          <a:grpSpLocks/>
        </xdr:cNvGrpSpPr>
      </xdr:nvGrpSpPr>
      <xdr:grpSpPr bwMode="auto">
        <a:xfrm>
          <a:off x="4572000" y="0"/>
          <a:ext cx="0" cy="0"/>
          <a:chOff x="741" y="310"/>
          <a:chExt cx="99" cy="15"/>
        </a:xfrm>
      </xdr:grpSpPr>
      <xdr:sp macro="" textlink="">
        <xdr:nvSpPr>
          <xdr:cNvPr id="218730" name="Rectangle 4"/>
          <xdr:cNvSpPr>
            <a:spLocks noChangeArrowheads="1"/>
          </xdr:cNvSpPr>
        </xdr:nvSpPr>
        <xdr:spPr bwMode="auto">
          <a:xfrm>
            <a:off x="741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8731" name="Rectangle 5"/>
          <xdr:cNvSpPr>
            <a:spLocks noChangeArrowheads="1"/>
          </xdr:cNvSpPr>
        </xdr:nvSpPr>
        <xdr:spPr bwMode="auto">
          <a:xfrm>
            <a:off x="775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8732" name="Rectangle 6"/>
          <xdr:cNvSpPr>
            <a:spLocks noChangeArrowheads="1"/>
          </xdr:cNvSpPr>
        </xdr:nvSpPr>
        <xdr:spPr bwMode="auto">
          <a:xfrm>
            <a:off x="814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13</xdr:col>
      <xdr:colOff>0</xdr:colOff>
      <xdr:row>190</xdr:row>
      <xdr:rowOff>0</xdr:rowOff>
    </xdr:from>
    <xdr:to>
      <xdr:col>13</xdr:col>
      <xdr:colOff>0</xdr:colOff>
      <xdr:row>190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4572000" y="6419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_____________________</a:t>
          </a:r>
        </a:p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Firma y Sello</a:t>
          </a:r>
        </a:p>
        <a:p>
          <a:pPr algn="ctr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390525</xdr:colOff>
      <xdr:row>0</xdr:row>
      <xdr:rowOff>0</xdr:rowOff>
    </xdr:from>
    <xdr:to>
      <xdr:col>7</xdr:col>
      <xdr:colOff>295275</xdr:colOff>
      <xdr:row>0</xdr:row>
      <xdr:rowOff>0</xdr:rowOff>
    </xdr:to>
    <xdr:sp macro="" textlink="">
      <xdr:nvSpPr>
        <xdr:cNvPr id="218691" name="Text Box 8"/>
        <xdr:cNvSpPr txBox="1">
          <a:spLocks noChangeArrowheads="1"/>
        </xdr:cNvSpPr>
      </xdr:nvSpPr>
      <xdr:spPr bwMode="auto">
        <a:xfrm>
          <a:off x="2352675" y="0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390525</xdr:colOff>
      <xdr:row>0</xdr:row>
      <xdr:rowOff>0</xdr:rowOff>
    </xdr:from>
    <xdr:to>
      <xdr:col>5</xdr:col>
      <xdr:colOff>257175</xdr:colOff>
      <xdr:row>0</xdr:row>
      <xdr:rowOff>0</xdr:rowOff>
    </xdr:to>
    <xdr:sp macro="" textlink="">
      <xdr:nvSpPr>
        <xdr:cNvPr id="218692" name="Text Box 9"/>
        <xdr:cNvSpPr txBox="1">
          <a:spLocks noChangeArrowheads="1"/>
        </xdr:cNvSpPr>
      </xdr:nvSpPr>
      <xdr:spPr bwMode="auto">
        <a:xfrm>
          <a:off x="1695450" y="0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pSp>
      <xdr:nvGrpSpPr>
        <xdr:cNvPr id="218693" name="Group 10"/>
        <xdr:cNvGrpSpPr>
          <a:grpSpLocks/>
        </xdr:cNvGrpSpPr>
      </xdr:nvGrpSpPr>
      <xdr:grpSpPr bwMode="auto">
        <a:xfrm>
          <a:off x="4572000" y="0"/>
          <a:ext cx="0" cy="0"/>
          <a:chOff x="741" y="310"/>
          <a:chExt cx="99" cy="15"/>
        </a:xfrm>
      </xdr:grpSpPr>
      <xdr:sp macro="" textlink="">
        <xdr:nvSpPr>
          <xdr:cNvPr id="218727" name="Rectangle 11"/>
          <xdr:cNvSpPr>
            <a:spLocks noChangeArrowheads="1"/>
          </xdr:cNvSpPr>
        </xdr:nvSpPr>
        <xdr:spPr bwMode="auto">
          <a:xfrm>
            <a:off x="741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8728" name="Rectangle 12"/>
          <xdr:cNvSpPr>
            <a:spLocks noChangeArrowheads="1"/>
          </xdr:cNvSpPr>
        </xdr:nvSpPr>
        <xdr:spPr bwMode="auto">
          <a:xfrm>
            <a:off x="775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8729" name="Rectangle 13"/>
          <xdr:cNvSpPr>
            <a:spLocks noChangeArrowheads="1"/>
          </xdr:cNvSpPr>
        </xdr:nvSpPr>
        <xdr:spPr bwMode="auto">
          <a:xfrm>
            <a:off x="814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7</xdr:col>
      <xdr:colOff>390525</xdr:colOff>
      <xdr:row>0</xdr:row>
      <xdr:rowOff>0</xdr:rowOff>
    </xdr:from>
    <xdr:to>
      <xdr:col>7</xdr:col>
      <xdr:colOff>295275</xdr:colOff>
      <xdr:row>0</xdr:row>
      <xdr:rowOff>0</xdr:rowOff>
    </xdr:to>
    <xdr:sp macro="" textlink="">
      <xdr:nvSpPr>
        <xdr:cNvPr id="218694" name="Text Box 14"/>
        <xdr:cNvSpPr txBox="1">
          <a:spLocks noChangeArrowheads="1"/>
        </xdr:cNvSpPr>
      </xdr:nvSpPr>
      <xdr:spPr bwMode="auto">
        <a:xfrm>
          <a:off x="2352675" y="0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390525</xdr:colOff>
      <xdr:row>0</xdr:row>
      <xdr:rowOff>0</xdr:rowOff>
    </xdr:from>
    <xdr:to>
      <xdr:col>5</xdr:col>
      <xdr:colOff>438150</xdr:colOff>
      <xdr:row>0</xdr:row>
      <xdr:rowOff>0</xdr:rowOff>
    </xdr:to>
    <xdr:sp macro="" textlink="">
      <xdr:nvSpPr>
        <xdr:cNvPr id="218695" name="Text Box 15"/>
        <xdr:cNvSpPr txBox="1">
          <a:spLocks noChangeArrowheads="1"/>
        </xdr:cNvSpPr>
      </xdr:nvSpPr>
      <xdr:spPr bwMode="auto">
        <a:xfrm>
          <a:off x="1695450" y="0"/>
          <a:ext cx="476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pSp>
      <xdr:nvGrpSpPr>
        <xdr:cNvPr id="218696" name="Group 16"/>
        <xdr:cNvGrpSpPr>
          <a:grpSpLocks/>
        </xdr:cNvGrpSpPr>
      </xdr:nvGrpSpPr>
      <xdr:grpSpPr bwMode="auto">
        <a:xfrm>
          <a:off x="4572000" y="0"/>
          <a:ext cx="0" cy="0"/>
          <a:chOff x="741" y="310"/>
          <a:chExt cx="99" cy="15"/>
        </a:xfrm>
      </xdr:grpSpPr>
      <xdr:sp macro="" textlink="">
        <xdr:nvSpPr>
          <xdr:cNvPr id="218724" name="Rectangle 17"/>
          <xdr:cNvSpPr>
            <a:spLocks noChangeArrowheads="1"/>
          </xdr:cNvSpPr>
        </xdr:nvSpPr>
        <xdr:spPr bwMode="auto">
          <a:xfrm>
            <a:off x="741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8725" name="Rectangle 18"/>
          <xdr:cNvSpPr>
            <a:spLocks noChangeArrowheads="1"/>
          </xdr:cNvSpPr>
        </xdr:nvSpPr>
        <xdr:spPr bwMode="auto">
          <a:xfrm>
            <a:off x="775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8726" name="Rectangle 19"/>
          <xdr:cNvSpPr>
            <a:spLocks noChangeArrowheads="1"/>
          </xdr:cNvSpPr>
        </xdr:nvSpPr>
        <xdr:spPr bwMode="auto">
          <a:xfrm>
            <a:off x="814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5</xdr:col>
      <xdr:colOff>390525</xdr:colOff>
      <xdr:row>0</xdr:row>
      <xdr:rowOff>0</xdr:rowOff>
    </xdr:from>
    <xdr:to>
      <xdr:col>5</xdr:col>
      <xdr:colOff>438150</xdr:colOff>
      <xdr:row>0</xdr:row>
      <xdr:rowOff>0</xdr:rowOff>
    </xdr:to>
    <xdr:sp macro="" textlink="">
      <xdr:nvSpPr>
        <xdr:cNvPr id="218697" name="Text Box 20"/>
        <xdr:cNvSpPr txBox="1">
          <a:spLocks noChangeArrowheads="1"/>
        </xdr:cNvSpPr>
      </xdr:nvSpPr>
      <xdr:spPr bwMode="auto">
        <a:xfrm>
          <a:off x="1695450" y="0"/>
          <a:ext cx="476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390525</xdr:colOff>
      <xdr:row>0</xdr:row>
      <xdr:rowOff>0</xdr:rowOff>
    </xdr:from>
    <xdr:to>
      <xdr:col>5</xdr:col>
      <xdr:colOff>438150</xdr:colOff>
      <xdr:row>0</xdr:row>
      <xdr:rowOff>0</xdr:rowOff>
    </xdr:to>
    <xdr:sp macro="" textlink="">
      <xdr:nvSpPr>
        <xdr:cNvPr id="218698" name="Text Box 21"/>
        <xdr:cNvSpPr txBox="1">
          <a:spLocks noChangeArrowheads="1"/>
        </xdr:cNvSpPr>
      </xdr:nvSpPr>
      <xdr:spPr bwMode="auto">
        <a:xfrm>
          <a:off x="1695450" y="0"/>
          <a:ext cx="476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390525</xdr:colOff>
      <xdr:row>0</xdr:row>
      <xdr:rowOff>0</xdr:rowOff>
    </xdr:from>
    <xdr:to>
      <xdr:col>5</xdr:col>
      <xdr:colOff>438150</xdr:colOff>
      <xdr:row>0</xdr:row>
      <xdr:rowOff>0</xdr:rowOff>
    </xdr:to>
    <xdr:sp macro="" textlink="">
      <xdr:nvSpPr>
        <xdr:cNvPr id="218699" name="Text Box 22"/>
        <xdr:cNvSpPr txBox="1">
          <a:spLocks noChangeArrowheads="1"/>
        </xdr:cNvSpPr>
      </xdr:nvSpPr>
      <xdr:spPr bwMode="auto">
        <a:xfrm>
          <a:off x="1695450" y="0"/>
          <a:ext cx="476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18</xdr:col>
      <xdr:colOff>695325</xdr:colOff>
      <xdr:row>6</xdr:row>
      <xdr:rowOff>9525</xdr:rowOff>
    </xdr:from>
    <xdr:to>
      <xdr:col>19</xdr:col>
      <xdr:colOff>962025</xdr:colOff>
      <xdr:row>6</xdr:row>
      <xdr:rowOff>171450</xdr:rowOff>
    </xdr:to>
    <xdr:grpSp>
      <xdr:nvGrpSpPr>
        <xdr:cNvPr id="218700" name="Group 23"/>
        <xdr:cNvGrpSpPr>
          <a:grpSpLocks/>
        </xdr:cNvGrpSpPr>
      </xdr:nvGrpSpPr>
      <xdr:grpSpPr bwMode="auto">
        <a:xfrm>
          <a:off x="8982075" y="1343025"/>
          <a:ext cx="1390650" cy="161925"/>
          <a:chOff x="956" y="135"/>
          <a:chExt cx="146" cy="17"/>
        </a:xfrm>
      </xdr:grpSpPr>
      <xdr:sp macro="" textlink="">
        <xdr:nvSpPr>
          <xdr:cNvPr id="218717" name="Rectangle 24"/>
          <xdr:cNvSpPr>
            <a:spLocks noChangeArrowheads="1"/>
          </xdr:cNvSpPr>
        </xdr:nvSpPr>
        <xdr:spPr bwMode="auto">
          <a:xfrm>
            <a:off x="956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8718" name="Rectangle 25"/>
          <xdr:cNvSpPr>
            <a:spLocks noChangeArrowheads="1"/>
          </xdr:cNvSpPr>
        </xdr:nvSpPr>
        <xdr:spPr bwMode="auto">
          <a:xfrm>
            <a:off x="977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8719" name="Rectangle 26"/>
          <xdr:cNvSpPr>
            <a:spLocks noChangeArrowheads="1"/>
          </xdr:cNvSpPr>
        </xdr:nvSpPr>
        <xdr:spPr bwMode="auto">
          <a:xfrm>
            <a:off x="998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8720" name="Rectangle 27"/>
          <xdr:cNvSpPr>
            <a:spLocks noChangeArrowheads="1"/>
          </xdr:cNvSpPr>
        </xdr:nvSpPr>
        <xdr:spPr bwMode="auto">
          <a:xfrm>
            <a:off x="1020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8721" name="Rectangle 28"/>
          <xdr:cNvSpPr>
            <a:spLocks noChangeArrowheads="1"/>
          </xdr:cNvSpPr>
        </xdr:nvSpPr>
        <xdr:spPr bwMode="auto">
          <a:xfrm>
            <a:off x="1041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8722" name="Rectangle 29"/>
          <xdr:cNvSpPr>
            <a:spLocks noChangeArrowheads="1"/>
          </xdr:cNvSpPr>
        </xdr:nvSpPr>
        <xdr:spPr bwMode="auto">
          <a:xfrm>
            <a:off x="1062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8723" name="Rectangle 30"/>
          <xdr:cNvSpPr>
            <a:spLocks noChangeArrowheads="1"/>
          </xdr:cNvSpPr>
        </xdr:nvSpPr>
        <xdr:spPr bwMode="auto">
          <a:xfrm>
            <a:off x="1083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18</xdr:col>
      <xdr:colOff>695325</xdr:colOff>
      <xdr:row>10</xdr:row>
      <xdr:rowOff>9525</xdr:rowOff>
    </xdr:from>
    <xdr:to>
      <xdr:col>19</xdr:col>
      <xdr:colOff>962025</xdr:colOff>
      <xdr:row>10</xdr:row>
      <xdr:rowOff>171450</xdr:rowOff>
    </xdr:to>
    <xdr:grpSp>
      <xdr:nvGrpSpPr>
        <xdr:cNvPr id="218701" name="Group 31"/>
        <xdr:cNvGrpSpPr>
          <a:grpSpLocks/>
        </xdr:cNvGrpSpPr>
      </xdr:nvGrpSpPr>
      <xdr:grpSpPr bwMode="auto">
        <a:xfrm>
          <a:off x="8982075" y="2114550"/>
          <a:ext cx="1390650" cy="161925"/>
          <a:chOff x="956" y="135"/>
          <a:chExt cx="146" cy="17"/>
        </a:xfrm>
      </xdr:grpSpPr>
      <xdr:sp macro="" textlink="">
        <xdr:nvSpPr>
          <xdr:cNvPr id="218710" name="Rectangle 32"/>
          <xdr:cNvSpPr>
            <a:spLocks noChangeArrowheads="1"/>
          </xdr:cNvSpPr>
        </xdr:nvSpPr>
        <xdr:spPr bwMode="auto">
          <a:xfrm>
            <a:off x="956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8711" name="Rectangle 33"/>
          <xdr:cNvSpPr>
            <a:spLocks noChangeArrowheads="1"/>
          </xdr:cNvSpPr>
        </xdr:nvSpPr>
        <xdr:spPr bwMode="auto">
          <a:xfrm>
            <a:off x="977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8712" name="Rectangle 34"/>
          <xdr:cNvSpPr>
            <a:spLocks noChangeArrowheads="1"/>
          </xdr:cNvSpPr>
        </xdr:nvSpPr>
        <xdr:spPr bwMode="auto">
          <a:xfrm>
            <a:off x="998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8713" name="Rectangle 35"/>
          <xdr:cNvSpPr>
            <a:spLocks noChangeArrowheads="1"/>
          </xdr:cNvSpPr>
        </xdr:nvSpPr>
        <xdr:spPr bwMode="auto">
          <a:xfrm>
            <a:off x="1020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8714" name="Rectangle 36"/>
          <xdr:cNvSpPr>
            <a:spLocks noChangeArrowheads="1"/>
          </xdr:cNvSpPr>
        </xdr:nvSpPr>
        <xdr:spPr bwMode="auto">
          <a:xfrm>
            <a:off x="1041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8715" name="Rectangle 37"/>
          <xdr:cNvSpPr>
            <a:spLocks noChangeArrowheads="1"/>
          </xdr:cNvSpPr>
        </xdr:nvSpPr>
        <xdr:spPr bwMode="auto">
          <a:xfrm>
            <a:off x="1062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8716" name="Rectangle 38"/>
          <xdr:cNvSpPr>
            <a:spLocks noChangeArrowheads="1"/>
          </xdr:cNvSpPr>
        </xdr:nvSpPr>
        <xdr:spPr bwMode="auto">
          <a:xfrm>
            <a:off x="1083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18</xdr:col>
      <xdr:colOff>714375</xdr:colOff>
      <xdr:row>12</xdr:row>
      <xdr:rowOff>19050</xdr:rowOff>
    </xdr:from>
    <xdr:to>
      <xdr:col>19</xdr:col>
      <xdr:colOff>981075</xdr:colOff>
      <xdr:row>12</xdr:row>
      <xdr:rowOff>180975</xdr:rowOff>
    </xdr:to>
    <xdr:grpSp>
      <xdr:nvGrpSpPr>
        <xdr:cNvPr id="218702" name="Group 39"/>
        <xdr:cNvGrpSpPr>
          <a:grpSpLocks/>
        </xdr:cNvGrpSpPr>
      </xdr:nvGrpSpPr>
      <xdr:grpSpPr bwMode="auto">
        <a:xfrm>
          <a:off x="9001125" y="2524125"/>
          <a:ext cx="1390650" cy="161925"/>
          <a:chOff x="956" y="135"/>
          <a:chExt cx="146" cy="17"/>
        </a:xfrm>
      </xdr:grpSpPr>
      <xdr:sp macro="" textlink="">
        <xdr:nvSpPr>
          <xdr:cNvPr id="218703" name="Rectangle 40"/>
          <xdr:cNvSpPr>
            <a:spLocks noChangeArrowheads="1"/>
          </xdr:cNvSpPr>
        </xdr:nvSpPr>
        <xdr:spPr bwMode="auto">
          <a:xfrm>
            <a:off x="956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8704" name="Rectangle 41"/>
          <xdr:cNvSpPr>
            <a:spLocks noChangeArrowheads="1"/>
          </xdr:cNvSpPr>
        </xdr:nvSpPr>
        <xdr:spPr bwMode="auto">
          <a:xfrm>
            <a:off x="977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43" name="Rectangle 42"/>
          <xdr:cNvSpPr>
            <a:spLocks noChangeArrowheads="1"/>
          </xdr:cNvSpPr>
        </xdr:nvSpPr>
        <xdr:spPr bwMode="auto">
          <a:xfrm>
            <a:off x="998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anchor="ctr"/>
          <a:lstStyle/>
          <a:p>
            <a:r>
              <a:rPr lang="es-ES"/>
              <a:t>1</a:t>
            </a:r>
          </a:p>
        </xdr:txBody>
      </xdr:sp>
      <xdr:sp macro="" textlink="">
        <xdr:nvSpPr>
          <xdr:cNvPr id="44" name="Rectangle 43"/>
          <xdr:cNvSpPr>
            <a:spLocks noChangeArrowheads="1"/>
          </xdr:cNvSpPr>
        </xdr:nvSpPr>
        <xdr:spPr bwMode="auto">
          <a:xfrm>
            <a:off x="1020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anchor="ctr"/>
          <a:lstStyle/>
          <a:p>
            <a:r>
              <a:rPr lang="es-ES"/>
              <a:t>0</a:t>
            </a:r>
          </a:p>
        </xdr:txBody>
      </xdr:sp>
      <xdr:sp macro="" textlink="">
        <xdr:nvSpPr>
          <xdr:cNvPr id="45" name="Rectangle 44"/>
          <xdr:cNvSpPr>
            <a:spLocks noChangeArrowheads="1"/>
          </xdr:cNvSpPr>
        </xdr:nvSpPr>
        <xdr:spPr bwMode="auto">
          <a:xfrm>
            <a:off x="1041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anchor="ctr"/>
          <a:lstStyle/>
          <a:p>
            <a:r>
              <a:rPr lang="es-ES"/>
              <a:t>3</a:t>
            </a:r>
          </a:p>
        </xdr:txBody>
      </xdr:sp>
      <xdr:sp macro="" textlink="">
        <xdr:nvSpPr>
          <xdr:cNvPr id="46" name="Rectangle 45"/>
          <xdr:cNvSpPr>
            <a:spLocks noChangeArrowheads="1"/>
          </xdr:cNvSpPr>
        </xdr:nvSpPr>
        <xdr:spPr bwMode="auto">
          <a:xfrm>
            <a:off x="1062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anchor="ctr"/>
          <a:lstStyle/>
          <a:p>
            <a:r>
              <a:rPr lang="es-ES"/>
              <a:t>1</a:t>
            </a:r>
          </a:p>
        </xdr:txBody>
      </xdr:sp>
      <xdr:sp macro="" textlink="">
        <xdr:nvSpPr>
          <xdr:cNvPr id="47" name="Rectangle 46"/>
          <xdr:cNvSpPr>
            <a:spLocks noChangeArrowheads="1"/>
          </xdr:cNvSpPr>
        </xdr:nvSpPr>
        <xdr:spPr bwMode="auto">
          <a:xfrm>
            <a:off x="1083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anchor="ctr"/>
          <a:lstStyle/>
          <a:p>
            <a:r>
              <a:rPr lang="es-ES"/>
              <a:t>0</a:t>
            </a:r>
          </a:p>
        </xdr:txBody>
      </xdr:sp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0</xdr:row>
      <xdr:rowOff>0</xdr:rowOff>
    </xdr:from>
    <xdr:to>
      <xdr:col>7</xdr:col>
      <xdr:colOff>295275</xdr:colOff>
      <xdr:row>0</xdr:row>
      <xdr:rowOff>0</xdr:rowOff>
    </xdr:to>
    <xdr:sp macro="" textlink="">
      <xdr:nvSpPr>
        <xdr:cNvPr id="219711" name="Text Box 1"/>
        <xdr:cNvSpPr txBox="1">
          <a:spLocks noChangeArrowheads="1"/>
        </xdr:cNvSpPr>
      </xdr:nvSpPr>
      <xdr:spPr bwMode="auto">
        <a:xfrm>
          <a:off x="2352675" y="0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390525</xdr:colOff>
      <xdr:row>0</xdr:row>
      <xdr:rowOff>0</xdr:rowOff>
    </xdr:from>
    <xdr:to>
      <xdr:col>5</xdr:col>
      <xdr:colOff>257175</xdr:colOff>
      <xdr:row>0</xdr:row>
      <xdr:rowOff>0</xdr:rowOff>
    </xdr:to>
    <xdr:sp macro="" textlink="">
      <xdr:nvSpPr>
        <xdr:cNvPr id="219712" name="Text Box 2"/>
        <xdr:cNvSpPr txBox="1">
          <a:spLocks noChangeArrowheads="1"/>
        </xdr:cNvSpPr>
      </xdr:nvSpPr>
      <xdr:spPr bwMode="auto">
        <a:xfrm>
          <a:off x="1695450" y="0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pSp>
      <xdr:nvGrpSpPr>
        <xdr:cNvPr id="219713" name="Group 3"/>
        <xdr:cNvGrpSpPr>
          <a:grpSpLocks/>
        </xdr:cNvGrpSpPr>
      </xdr:nvGrpSpPr>
      <xdr:grpSpPr bwMode="auto">
        <a:xfrm>
          <a:off x="4588565" y="0"/>
          <a:ext cx="0" cy="0"/>
          <a:chOff x="741" y="310"/>
          <a:chExt cx="99" cy="15"/>
        </a:xfrm>
      </xdr:grpSpPr>
      <xdr:sp macro="" textlink="">
        <xdr:nvSpPr>
          <xdr:cNvPr id="219754" name="Rectangle 4"/>
          <xdr:cNvSpPr>
            <a:spLocks noChangeArrowheads="1"/>
          </xdr:cNvSpPr>
        </xdr:nvSpPr>
        <xdr:spPr bwMode="auto">
          <a:xfrm>
            <a:off x="741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9755" name="Rectangle 5"/>
          <xdr:cNvSpPr>
            <a:spLocks noChangeArrowheads="1"/>
          </xdr:cNvSpPr>
        </xdr:nvSpPr>
        <xdr:spPr bwMode="auto">
          <a:xfrm>
            <a:off x="775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9756" name="Rectangle 6"/>
          <xdr:cNvSpPr>
            <a:spLocks noChangeArrowheads="1"/>
          </xdr:cNvSpPr>
        </xdr:nvSpPr>
        <xdr:spPr bwMode="auto">
          <a:xfrm>
            <a:off x="814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13</xdr:col>
      <xdr:colOff>0</xdr:colOff>
      <xdr:row>190</xdr:row>
      <xdr:rowOff>0</xdr:rowOff>
    </xdr:from>
    <xdr:to>
      <xdr:col>13</xdr:col>
      <xdr:colOff>0</xdr:colOff>
      <xdr:row>190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4572000" y="6419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_____________________</a:t>
          </a:r>
        </a:p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Firma y Sello</a:t>
          </a:r>
        </a:p>
        <a:p>
          <a:pPr algn="ctr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390525</xdr:colOff>
      <xdr:row>0</xdr:row>
      <xdr:rowOff>0</xdr:rowOff>
    </xdr:from>
    <xdr:to>
      <xdr:col>7</xdr:col>
      <xdr:colOff>295275</xdr:colOff>
      <xdr:row>0</xdr:row>
      <xdr:rowOff>0</xdr:rowOff>
    </xdr:to>
    <xdr:sp macro="" textlink="">
      <xdr:nvSpPr>
        <xdr:cNvPr id="219715" name="Text Box 8"/>
        <xdr:cNvSpPr txBox="1">
          <a:spLocks noChangeArrowheads="1"/>
        </xdr:cNvSpPr>
      </xdr:nvSpPr>
      <xdr:spPr bwMode="auto">
        <a:xfrm>
          <a:off x="2352675" y="0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390525</xdr:colOff>
      <xdr:row>0</xdr:row>
      <xdr:rowOff>0</xdr:rowOff>
    </xdr:from>
    <xdr:to>
      <xdr:col>5</xdr:col>
      <xdr:colOff>257175</xdr:colOff>
      <xdr:row>0</xdr:row>
      <xdr:rowOff>0</xdr:rowOff>
    </xdr:to>
    <xdr:sp macro="" textlink="">
      <xdr:nvSpPr>
        <xdr:cNvPr id="219716" name="Text Box 9"/>
        <xdr:cNvSpPr txBox="1">
          <a:spLocks noChangeArrowheads="1"/>
        </xdr:cNvSpPr>
      </xdr:nvSpPr>
      <xdr:spPr bwMode="auto">
        <a:xfrm>
          <a:off x="1695450" y="0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pSp>
      <xdr:nvGrpSpPr>
        <xdr:cNvPr id="219717" name="Group 10"/>
        <xdr:cNvGrpSpPr>
          <a:grpSpLocks/>
        </xdr:cNvGrpSpPr>
      </xdr:nvGrpSpPr>
      <xdr:grpSpPr bwMode="auto">
        <a:xfrm>
          <a:off x="4588565" y="0"/>
          <a:ext cx="0" cy="0"/>
          <a:chOff x="741" y="310"/>
          <a:chExt cx="99" cy="15"/>
        </a:xfrm>
      </xdr:grpSpPr>
      <xdr:sp macro="" textlink="">
        <xdr:nvSpPr>
          <xdr:cNvPr id="219751" name="Rectangle 11"/>
          <xdr:cNvSpPr>
            <a:spLocks noChangeArrowheads="1"/>
          </xdr:cNvSpPr>
        </xdr:nvSpPr>
        <xdr:spPr bwMode="auto">
          <a:xfrm>
            <a:off x="741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9752" name="Rectangle 12"/>
          <xdr:cNvSpPr>
            <a:spLocks noChangeArrowheads="1"/>
          </xdr:cNvSpPr>
        </xdr:nvSpPr>
        <xdr:spPr bwMode="auto">
          <a:xfrm>
            <a:off x="775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9753" name="Rectangle 13"/>
          <xdr:cNvSpPr>
            <a:spLocks noChangeArrowheads="1"/>
          </xdr:cNvSpPr>
        </xdr:nvSpPr>
        <xdr:spPr bwMode="auto">
          <a:xfrm>
            <a:off x="814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7</xdr:col>
      <xdr:colOff>390525</xdr:colOff>
      <xdr:row>0</xdr:row>
      <xdr:rowOff>0</xdr:rowOff>
    </xdr:from>
    <xdr:to>
      <xdr:col>7</xdr:col>
      <xdr:colOff>295275</xdr:colOff>
      <xdr:row>0</xdr:row>
      <xdr:rowOff>0</xdr:rowOff>
    </xdr:to>
    <xdr:sp macro="" textlink="">
      <xdr:nvSpPr>
        <xdr:cNvPr id="219718" name="Text Box 14"/>
        <xdr:cNvSpPr txBox="1">
          <a:spLocks noChangeArrowheads="1"/>
        </xdr:cNvSpPr>
      </xdr:nvSpPr>
      <xdr:spPr bwMode="auto">
        <a:xfrm>
          <a:off x="2352675" y="0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390525</xdr:colOff>
      <xdr:row>0</xdr:row>
      <xdr:rowOff>0</xdr:rowOff>
    </xdr:from>
    <xdr:to>
      <xdr:col>5</xdr:col>
      <xdr:colOff>438150</xdr:colOff>
      <xdr:row>0</xdr:row>
      <xdr:rowOff>0</xdr:rowOff>
    </xdr:to>
    <xdr:sp macro="" textlink="">
      <xdr:nvSpPr>
        <xdr:cNvPr id="219719" name="Text Box 15"/>
        <xdr:cNvSpPr txBox="1">
          <a:spLocks noChangeArrowheads="1"/>
        </xdr:cNvSpPr>
      </xdr:nvSpPr>
      <xdr:spPr bwMode="auto">
        <a:xfrm>
          <a:off x="1695450" y="0"/>
          <a:ext cx="476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pSp>
      <xdr:nvGrpSpPr>
        <xdr:cNvPr id="219720" name="Group 16"/>
        <xdr:cNvGrpSpPr>
          <a:grpSpLocks/>
        </xdr:cNvGrpSpPr>
      </xdr:nvGrpSpPr>
      <xdr:grpSpPr bwMode="auto">
        <a:xfrm>
          <a:off x="4588565" y="0"/>
          <a:ext cx="0" cy="0"/>
          <a:chOff x="741" y="310"/>
          <a:chExt cx="99" cy="15"/>
        </a:xfrm>
      </xdr:grpSpPr>
      <xdr:sp macro="" textlink="">
        <xdr:nvSpPr>
          <xdr:cNvPr id="219748" name="Rectangle 17"/>
          <xdr:cNvSpPr>
            <a:spLocks noChangeArrowheads="1"/>
          </xdr:cNvSpPr>
        </xdr:nvSpPr>
        <xdr:spPr bwMode="auto">
          <a:xfrm>
            <a:off x="741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9749" name="Rectangle 18"/>
          <xdr:cNvSpPr>
            <a:spLocks noChangeArrowheads="1"/>
          </xdr:cNvSpPr>
        </xdr:nvSpPr>
        <xdr:spPr bwMode="auto">
          <a:xfrm>
            <a:off x="775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9750" name="Rectangle 19"/>
          <xdr:cNvSpPr>
            <a:spLocks noChangeArrowheads="1"/>
          </xdr:cNvSpPr>
        </xdr:nvSpPr>
        <xdr:spPr bwMode="auto">
          <a:xfrm>
            <a:off x="814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5</xdr:col>
      <xdr:colOff>390525</xdr:colOff>
      <xdr:row>0</xdr:row>
      <xdr:rowOff>0</xdr:rowOff>
    </xdr:from>
    <xdr:to>
      <xdr:col>5</xdr:col>
      <xdr:colOff>438150</xdr:colOff>
      <xdr:row>0</xdr:row>
      <xdr:rowOff>0</xdr:rowOff>
    </xdr:to>
    <xdr:sp macro="" textlink="">
      <xdr:nvSpPr>
        <xdr:cNvPr id="219721" name="Text Box 20"/>
        <xdr:cNvSpPr txBox="1">
          <a:spLocks noChangeArrowheads="1"/>
        </xdr:cNvSpPr>
      </xdr:nvSpPr>
      <xdr:spPr bwMode="auto">
        <a:xfrm>
          <a:off x="1695450" y="0"/>
          <a:ext cx="476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390525</xdr:colOff>
      <xdr:row>0</xdr:row>
      <xdr:rowOff>0</xdr:rowOff>
    </xdr:from>
    <xdr:to>
      <xdr:col>5</xdr:col>
      <xdr:colOff>438150</xdr:colOff>
      <xdr:row>0</xdr:row>
      <xdr:rowOff>0</xdr:rowOff>
    </xdr:to>
    <xdr:sp macro="" textlink="">
      <xdr:nvSpPr>
        <xdr:cNvPr id="219722" name="Text Box 21"/>
        <xdr:cNvSpPr txBox="1">
          <a:spLocks noChangeArrowheads="1"/>
        </xdr:cNvSpPr>
      </xdr:nvSpPr>
      <xdr:spPr bwMode="auto">
        <a:xfrm>
          <a:off x="1695450" y="0"/>
          <a:ext cx="476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390525</xdr:colOff>
      <xdr:row>0</xdr:row>
      <xdr:rowOff>0</xdr:rowOff>
    </xdr:from>
    <xdr:to>
      <xdr:col>5</xdr:col>
      <xdr:colOff>438150</xdr:colOff>
      <xdr:row>0</xdr:row>
      <xdr:rowOff>0</xdr:rowOff>
    </xdr:to>
    <xdr:sp macro="" textlink="">
      <xdr:nvSpPr>
        <xdr:cNvPr id="219723" name="Text Box 22"/>
        <xdr:cNvSpPr txBox="1">
          <a:spLocks noChangeArrowheads="1"/>
        </xdr:cNvSpPr>
      </xdr:nvSpPr>
      <xdr:spPr bwMode="auto">
        <a:xfrm>
          <a:off x="1695450" y="0"/>
          <a:ext cx="476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18</xdr:col>
      <xdr:colOff>695325</xdr:colOff>
      <xdr:row>6</xdr:row>
      <xdr:rowOff>9525</xdr:rowOff>
    </xdr:from>
    <xdr:to>
      <xdr:col>19</xdr:col>
      <xdr:colOff>962025</xdr:colOff>
      <xdr:row>6</xdr:row>
      <xdr:rowOff>171450</xdr:rowOff>
    </xdr:to>
    <xdr:grpSp>
      <xdr:nvGrpSpPr>
        <xdr:cNvPr id="219724" name="Group 23"/>
        <xdr:cNvGrpSpPr>
          <a:grpSpLocks/>
        </xdr:cNvGrpSpPr>
      </xdr:nvGrpSpPr>
      <xdr:grpSpPr bwMode="auto">
        <a:xfrm>
          <a:off x="9002782" y="1334742"/>
          <a:ext cx="1393134" cy="161925"/>
          <a:chOff x="956" y="135"/>
          <a:chExt cx="146" cy="17"/>
        </a:xfrm>
      </xdr:grpSpPr>
      <xdr:sp macro="" textlink="">
        <xdr:nvSpPr>
          <xdr:cNvPr id="219741" name="Rectangle 24"/>
          <xdr:cNvSpPr>
            <a:spLocks noChangeArrowheads="1"/>
          </xdr:cNvSpPr>
        </xdr:nvSpPr>
        <xdr:spPr bwMode="auto">
          <a:xfrm>
            <a:off x="956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9742" name="Rectangle 25"/>
          <xdr:cNvSpPr>
            <a:spLocks noChangeArrowheads="1"/>
          </xdr:cNvSpPr>
        </xdr:nvSpPr>
        <xdr:spPr bwMode="auto">
          <a:xfrm>
            <a:off x="977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9743" name="Rectangle 26"/>
          <xdr:cNvSpPr>
            <a:spLocks noChangeArrowheads="1"/>
          </xdr:cNvSpPr>
        </xdr:nvSpPr>
        <xdr:spPr bwMode="auto">
          <a:xfrm>
            <a:off x="998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9744" name="Rectangle 27"/>
          <xdr:cNvSpPr>
            <a:spLocks noChangeArrowheads="1"/>
          </xdr:cNvSpPr>
        </xdr:nvSpPr>
        <xdr:spPr bwMode="auto">
          <a:xfrm>
            <a:off x="1020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9745" name="Rectangle 28"/>
          <xdr:cNvSpPr>
            <a:spLocks noChangeArrowheads="1"/>
          </xdr:cNvSpPr>
        </xdr:nvSpPr>
        <xdr:spPr bwMode="auto">
          <a:xfrm>
            <a:off x="1041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9746" name="Rectangle 29"/>
          <xdr:cNvSpPr>
            <a:spLocks noChangeArrowheads="1"/>
          </xdr:cNvSpPr>
        </xdr:nvSpPr>
        <xdr:spPr bwMode="auto">
          <a:xfrm>
            <a:off x="1062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9747" name="Rectangle 30"/>
          <xdr:cNvSpPr>
            <a:spLocks noChangeArrowheads="1"/>
          </xdr:cNvSpPr>
        </xdr:nvSpPr>
        <xdr:spPr bwMode="auto">
          <a:xfrm>
            <a:off x="1083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18</xdr:col>
      <xdr:colOff>695325</xdr:colOff>
      <xdr:row>10</xdr:row>
      <xdr:rowOff>9525</xdr:rowOff>
    </xdr:from>
    <xdr:to>
      <xdr:col>19</xdr:col>
      <xdr:colOff>962025</xdr:colOff>
      <xdr:row>10</xdr:row>
      <xdr:rowOff>171450</xdr:rowOff>
    </xdr:to>
    <xdr:grpSp>
      <xdr:nvGrpSpPr>
        <xdr:cNvPr id="219725" name="Group 31"/>
        <xdr:cNvGrpSpPr>
          <a:grpSpLocks/>
        </xdr:cNvGrpSpPr>
      </xdr:nvGrpSpPr>
      <xdr:grpSpPr bwMode="auto">
        <a:xfrm>
          <a:off x="9002782" y="2105025"/>
          <a:ext cx="1393134" cy="161925"/>
          <a:chOff x="956" y="135"/>
          <a:chExt cx="146" cy="17"/>
        </a:xfrm>
      </xdr:grpSpPr>
      <xdr:sp macro="" textlink="">
        <xdr:nvSpPr>
          <xdr:cNvPr id="219734" name="Rectangle 32"/>
          <xdr:cNvSpPr>
            <a:spLocks noChangeArrowheads="1"/>
          </xdr:cNvSpPr>
        </xdr:nvSpPr>
        <xdr:spPr bwMode="auto">
          <a:xfrm>
            <a:off x="956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9735" name="Rectangle 33"/>
          <xdr:cNvSpPr>
            <a:spLocks noChangeArrowheads="1"/>
          </xdr:cNvSpPr>
        </xdr:nvSpPr>
        <xdr:spPr bwMode="auto">
          <a:xfrm>
            <a:off x="977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9736" name="Rectangle 34"/>
          <xdr:cNvSpPr>
            <a:spLocks noChangeArrowheads="1"/>
          </xdr:cNvSpPr>
        </xdr:nvSpPr>
        <xdr:spPr bwMode="auto">
          <a:xfrm>
            <a:off x="998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9737" name="Rectangle 35"/>
          <xdr:cNvSpPr>
            <a:spLocks noChangeArrowheads="1"/>
          </xdr:cNvSpPr>
        </xdr:nvSpPr>
        <xdr:spPr bwMode="auto">
          <a:xfrm>
            <a:off x="1020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9738" name="Rectangle 36"/>
          <xdr:cNvSpPr>
            <a:spLocks noChangeArrowheads="1"/>
          </xdr:cNvSpPr>
        </xdr:nvSpPr>
        <xdr:spPr bwMode="auto">
          <a:xfrm>
            <a:off x="1041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9739" name="Rectangle 37"/>
          <xdr:cNvSpPr>
            <a:spLocks noChangeArrowheads="1"/>
          </xdr:cNvSpPr>
        </xdr:nvSpPr>
        <xdr:spPr bwMode="auto">
          <a:xfrm>
            <a:off x="1062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9740" name="Rectangle 38"/>
          <xdr:cNvSpPr>
            <a:spLocks noChangeArrowheads="1"/>
          </xdr:cNvSpPr>
        </xdr:nvSpPr>
        <xdr:spPr bwMode="auto">
          <a:xfrm>
            <a:off x="1083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18</xdr:col>
      <xdr:colOff>714375</xdr:colOff>
      <xdr:row>12</xdr:row>
      <xdr:rowOff>19050</xdr:rowOff>
    </xdr:from>
    <xdr:to>
      <xdr:col>19</xdr:col>
      <xdr:colOff>981075</xdr:colOff>
      <xdr:row>12</xdr:row>
      <xdr:rowOff>180975</xdr:rowOff>
    </xdr:to>
    <xdr:grpSp>
      <xdr:nvGrpSpPr>
        <xdr:cNvPr id="219726" name="Group 39"/>
        <xdr:cNvGrpSpPr>
          <a:grpSpLocks/>
        </xdr:cNvGrpSpPr>
      </xdr:nvGrpSpPr>
      <xdr:grpSpPr bwMode="auto">
        <a:xfrm>
          <a:off x="9021832" y="2512115"/>
          <a:ext cx="1393134" cy="161925"/>
          <a:chOff x="956" y="135"/>
          <a:chExt cx="146" cy="17"/>
        </a:xfrm>
      </xdr:grpSpPr>
      <xdr:sp macro="" textlink="">
        <xdr:nvSpPr>
          <xdr:cNvPr id="219727" name="Rectangle 40"/>
          <xdr:cNvSpPr>
            <a:spLocks noChangeArrowheads="1"/>
          </xdr:cNvSpPr>
        </xdr:nvSpPr>
        <xdr:spPr bwMode="auto">
          <a:xfrm>
            <a:off x="956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9728" name="Rectangle 41"/>
          <xdr:cNvSpPr>
            <a:spLocks noChangeArrowheads="1"/>
          </xdr:cNvSpPr>
        </xdr:nvSpPr>
        <xdr:spPr bwMode="auto">
          <a:xfrm>
            <a:off x="977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43" name="Rectangle 42"/>
          <xdr:cNvSpPr>
            <a:spLocks noChangeArrowheads="1"/>
          </xdr:cNvSpPr>
        </xdr:nvSpPr>
        <xdr:spPr bwMode="auto">
          <a:xfrm>
            <a:off x="998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anchor="ctr"/>
          <a:lstStyle/>
          <a:p>
            <a:r>
              <a:rPr lang="es-ES"/>
              <a:t>1</a:t>
            </a:r>
          </a:p>
        </xdr:txBody>
      </xdr:sp>
      <xdr:sp macro="" textlink="">
        <xdr:nvSpPr>
          <xdr:cNvPr id="44" name="Rectangle 43"/>
          <xdr:cNvSpPr>
            <a:spLocks noChangeArrowheads="1"/>
          </xdr:cNvSpPr>
        </xdr:nvSpPr>
        <xdr:spPr bwMode="auto">
          <a:xfrm>
            <a:off x="1020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anchor="ctr"/>
          <a:lstStyle/>
          <a:p>
            <a:r>
              <a:rPr lang="es-ES"/>
              <a:t>0</a:t>
            </a:r>
          </a:p>
        </xdr:txBody>
      </xdr:sp>
      <xdr:sp macro="" textlink="">
        <xdr:nvSpPr>
          <xdr:cNvPr id="45" name="Rectangle 44"/>
          <xdr:cNvSpPr>
            <a:spLocks noChangeArrowheads="1"/>
          </xdr:cNvSpPr>
        </xdr:nvSpPr>
        <xdr:spPr bwMode="auto">
          <a:xfrm>
            <a:off x="1041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anchor="ctr"/>
          <a:lstStyle/>
          <a:p>
            <a:r>
              <a:rPr lang="es-ES"/>
              <a:t>3</a:t>
            </a:r>
          </a:p>
        </xdr:txBody>
      </xdr:sp>
      <xdr:sp macro="" textlink="">
        <xdr:nvSpPr>
          <xdr:cNvPr id="46" name="Rectangle 45"/>
          <xdr:cNvSpPr>
            <a:spLocks noChangeArrowheads="1"/>
          </xdr:cNvSpPr>
        </xdr:nvSpPr>
        <xdr:spPr bwMode="auto">
          <a:xfrm>
            <a:off x="1062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anchor="ctr"/>
          <a:lstStyle/>
          <a:p>
            <a:r>
              <a:rPr lang="es-ES"/>
              <a:t>1</a:t>
            </a:r>
          </a:p>
        </xdr:txBody>
      </xdr:sp>
      <xdr:sp macro="" textlink="">
        <xdr:nvSpPr>
          <xdr:cNvPr id="47" name="Rectangle 46"/>
          <xdr:cNvSpPr>
            <a:spLocks noChangeArrowheads="1"/>
          </xdr:cNvSpPr>
        </xdr:nvSpPr>
        <xdr:spPr bwMode="auto">
          <a:xfrm>
            <a:off x="1083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anchor="ctr"/>
          <a:lstStyle/>
          <a:p>
            <a:r>
              <a:rPr lang="es-ES"/>
              <a:t>0</a:t>
            </a:r>
          </a:p>
        </xdr:txBody>
      </xdr:sp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0</xdr:row>
      <xdr:rowOff>0</xdr:rowOff>
    </xdr:from>
    <xdr:to>
      <xdr:col>7</xdr:col>
      <xdr:colOff>295275</xdr:colOff>
      <xdr:row>0</xdr:row>
      <xdr:rowOff>0</xdr:rowOff>
    </xdr:to>
    <xdr:sp macro="" textlink="">
      <xdr:nvSpPr>
        <xdr:cNvPr id="211619" name="Text Box 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390525</xdr:colOff>
      <xdr:row>0</xdr:row>
      <xdr:rowOff>0</xdr:rowOff>
    </xdr:from>
    <xdr:to>
      <xdr:col>5</xdr:col>
      <xdr:colOff>257175</xdr:colOff>
      <xdr:row>0</xdr:row>
      <xdr:rowOff>0</xdr:rowOff>
    </xdr:to>
    <xdr:sp macro="" textlink="">
      <xdr:nvSpPr>
        <xdr:cNvPr id="211620" name="Text Box 2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pSp>
      <xdr:nvGrpSpPr>
        <xdr:cNvPr id="211621" name="Group 3"/>
        <xdr:cNvGrpSpPr>
          <a:grpSpLocks/>
        </xdr:cNvGrpSpPr>
      </xdr:nvGrpSpPr>
      <xdr:grpSpPr bwMode="auto">
        <a:xfrm>
          <a:off x="0" y="0"/>
          <a:ext cx="0" cy="0"/>
          <a:chOff x="741" y="310"/>
          <a:chExt cx="99" cy="15"/>
        </a:xfrm>
      </xdr:grpSpPr>
      <xdr:sp macro="" textlink="">
        <xdr:nvSpPr>
          <xdr:cNvPr id="211662" name="Rectangle 4"/>
          <xdr:cNvSpPr>
            <a:spLocks noChangeArrowheads="1"/>
          </xdr:cNvSpPr>
        </xdr:nvSpPr>
        <xdr:spPr bwMode="auto">
          <a:xfrm>
            <a:off x="741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1663" name="Rectangle 5"/>
          <xdr:cNvSpPr>
            <a:spLocks noChangeArrowheads="1"/>
          </xdr:cNvSpPr>
        </xdr:nvSpPr>
        <xdr:spPr bwMode="auto">
          <a:xfrm>
            <a:off x="775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1664" name="Rectangle 6"/>
          <xdr:cNvSpPr>
            <a:spLocks noChangeArrowheads="1"/>
          </xdr:cNvSpPr>
        </xdr:nvSpPr>
        <xdr:spPr bwMode="auto">
          <a:xfrm>
            <a:off x="814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13</xdr:col>
      <xdr:colOff>0</xdr:colOff>
      <xdr:row>198</xdr:row>
      <xdr:rowOff>0</xdr:rowOff>
    </xdr:from>
    <xdr:to>
      <xdr:col>13</xdr:col>
      <xdr:colOff>0</xdr:colOff>
      <xdr:row>198</xdr:row>
      <xdr:rowOff>0</xdr:rowOff>
    </xdr:to>
    <xdr:sp macro="" textlink="">
      <xdr:nvSpPr>
        <xdr:cNvPr id="46087" name="Text Box 7"/>
        <xdr:cNvSpPr txBox="1">
          <a:spLocks noChangeArrowheads="1"/>
        </xdr:cNvSpPr>
      </xdr:nvSpPr>
      <xdr:spPr bwMode="auto">
        <a:xfrm>
          <a:off x="0" y="39585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_____________________</a:t>
          </a:r>
        </a:p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Firma y Sello</a:t>
          </a:r>
        </a:p>
        <a:p>
          <a:pPr algn="ctr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390525</xdr:colOff>
      <xdr:row>0</xdr:row>
      <xdr:rowOff>0</xdr:rowOff>
    </xdr:from>
    <xdr:to>
      <xdr:col>7</xdr:col>
      <xdr:colOff>295275</xdr:colOff>
      <xdr:row>0</xdr:row>
      <xdr:rowOff>0</xdr:rowOff>
    </xdr:to>
    <xdr:sp macro="" textlink="">
      <xdr:nvSpPr>
        <xdr:cNvPr id="211623" name="Text Box 8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390525</xdr:colOff>
      <xdr:row>0</xdr:row>
      <xdr:rowOff>0</xdr:rowOff>
    </xdr:from>
    <xdr:to>
      <xdr:col>5</xdr:col>
      <xdr:colOff>257175</xdr:colOff>
      <xdr:row>0</xdr:row>
      <xdr:rowOff>0</xdr:rowOff>
    </xdr:to>
    <xdr:sp macro="" textlink="">
      <xdr:nvSpPr>
        <xdr:cNvPr id="211624" name="Text Box 9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pSp>
      <xdr:nvGrpSpPr>
        <xdr:cNvPr id="211625" name="Group 10"/>
        <xdr:cNvGrpSpPr>
          <a:grpSpLocks/>
        </xdr:cNvGrpSpPr>
      </xdr:nvGrpSpPr>
      <xdr:grpSpPr bwMode="auto">
        <a:xfrm>
          <a:off x="0" y="0"/>
          <a:ext cx="0" cy="0"/>
          <a:chOff x="741" y="310"/>
          <a:chExt cx="99" cy="15"/>
        </a:xfrm>
      </xdr:grpSpPr>
      <xdr:sp macro="" textlink="">
        <xdr:nvSpPr>
          <xdr:cNvPr id="211659" name="Rectangle 11"/>
          <xdr:cNvSpPr>
            <a:spLocks noChangeArrowheads="1"/>
          </xdr:cNvSpPr>
        </xdr:nvSpPr>
        <xdr:spPr bwMode="auto">
          <a:xfrm>
            <a:off x="741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1660" name="Rectangle 12"/>
          <xdr:cNvSpPr>
            <a:spLocks noChangeArrowheads="1"/>
          </xdr:cNvSpPr>
        </xdr:nvSpPr>
        <xdr:spPr bwMode="auto">
          <a:xfrm>
            <a:off x="775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1661" name="Rectangle 13"/>
          <xdr:cNvSpPr>
            <a:spLocks noChangeArrowheads="1"/>
          </xdr:cNvSpPr>
        </xdr:nvSpPr>
        <xdr:spPr bwMode="auto">
          <a:xfrm>
            <a:off x="814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7</xdr:col>
      <xdr:colOff>390525</xdr:colOff>
      <xdr:row>0</xdr:row>
      <xdr:rowOff>0</xdr:rowOff>
    </xdr:from>
    <xdr:to>
      <xdr:col>7</xdr:col>
      <xdr:colOff>295275</xdr:colOff>
      <xdr:row>0</xdr:row>
      <xdr:rowOff>0</xdr:rowOff>
    </xdr:to>
    <xdr:sp macro="" textlink="">
      <xdr:nvSpPr>
        <xdr:cNvPr id="211626" name="Text Box 14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390525</xdr:colOff>
      <xdr:row>0</xdr:row>
      <xdr:rowOff>0</xdr:rowOff>
    </xdr:from>
    <xdr:to>
      <xdr:col>5</xdr:col>
      <xdr:colOff>438150</xdr:colOff>
      <xdr:row>0</xdr:row>
      <xdr:rowOff>0</xdr:rowOff>
    </xdr:to>
    <xdr:sp macro="" textlink="">
      <xdr:nvSpPr>
        <xdr:cNvPr id="211627" name="Text Box 15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pSp>
      <xdr:nvGrpSpPr>
        <xdr:cNvPr id="211628" name="Group 16"/>
        <xdr:cNvGrpSpPr>
          <a:grpSpLocks/>
        </xdr:cNvGrpSpPr>
      </xdr:nvGrpSpPr>
      <xdr:grpSpPr bwMode="auto">
        <a:xfrm>
          <a:off x="0" y="0"/>
          <a:ext cx="0" cy="0"/>
          <a:chOff x="741" y="310"/>
          <a:chExt cx="99" cy="15"/>
        </a:xfrm>
      </xdr:grpSpPr>
      <xdr:sp macro="" textlink="">
        <xdr:nvSpPr>
          <xdr:cNvPr id="211656" name="Rectangle 17"/>
          <xdr:cNvSpPr>
            <a:spLocks noChangeArrowheads="1"/>
          </xdr:cNvSpPr>
        </xdr:nvSpPr>
        <xdr:spPr bwMode="auto">
          <a:xfrm>
            <a:off x="741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1657" name="Rectangle 18"/>
          <xdr:cNvSpPr>
            <a:spLocks noChangeArrowheads="1"/>
          </xdr:cNvSpPr>
        </xdr:nvSpPr>
        <xdr:spPr bwMode="auto">
          <a:xfrm>
            <a:off x="775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1658" name="Rectangle 19"/>
          <xdr:cNvSpPr>
            <a:spLocks noChangeArrowheads="1"/>
          </xdr:cNvSpPr>
        </xdr:nvSpPr>
        <xdr:spPr bwMode="auto">
          <a:xfrm>
            <a:off x="814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5</xdr:col>
      <xdr:colOff>390525</xdr:colOff>
      <xdr:row>0</xdr:row>
      <xdr:rowOff>0</xdr:rowOff>
    </xdr:from>
    <xdr:to>
      <xdr:col>5</xdr:col>
      <xdr:colOff>438150</xdr:colOff>
      <xdr:row>0</xdr:row>
      <xdr:rowOff>0</xdr:rowOff>
    </xdr:to>
    <xdr:sp macro="" textlink="">
      <xdr:nvSpPr>
        <xdr:cNvPr id="211629" name="Text Box 20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390525</xdr:colOff>
      <xdr:row>0</xdr:row>
      <xdr:rowOff>0</xdr:rowOff>
    </xdr:from>
    <xdr:to>
      <xdr:col>5</xdr:col>
      <xdr:colOff>438150</xdr:colOff>
      <xdr:row>0</xdr:row>
      <xdr:rowOff>0</xdr:rowOff>
    </xdr:to>
    <xdr:sp macro="" textlink="">
      <xdr:nvSpPr>
        <xdr:cNvPr id="211630" name="Text Box 2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390525</xdr:colOff>
      <xdr:row>0</xdr:row>
      <xdr:rowOff>0</xdr:rowOff>
    </xdr:from>
    <xdr:to>
      <xdr:col>5</xdr:col>
      <xdr:colOff>438150</xdr:colOff>
      <xdr:row>0</xdr:row>
      <xdr:rowOff>0</xdr:rowOff>
    </xdr:to>
    <xdr:sp macro="" textlink="">
      <xdr:nvSpPr>
        <xdr:cNvPr id="211631" name="Text Box 22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18</xdr:col>
      <xdr:colOff>695325</xdr:colOff>
      <xdr:row>6</xdr:row>
      <xdr:rowOff>9525</xdr:rowOff>
    </xdr:from>
    <xdr:to>
      <xdr:col>19</xdr:col>
      <xdr:colOff>962025</xdr:colOff>
      <xdr:row>6</xdr:row>
      <xdr:rowOff>171450</xdr:rowOff>
    </xdr:to>
    <xdr:grpSp>
      <xdr:nvGrpSpPr>
        <xdr:cNvPr id="211632" name="Group 23"/>
        <xdr:cNvGrpSpPr>
          <a:grpSpLocks/>
        </xdr:cNvGrpSpPr>
      </xdr:nvGrpSpPr>
      <xdr:grpSpPr bwMode="auto">
        <a:xfrm>
          <a:off x="0" y="1228725"/>
          <a:ext cx="0" cy="161925"/>
          <a:chOff x="956" y="135"/>
          <a:chExt cx="146" cy="17"/>
        </a:xfrm>
      </xdr:grpSpPr>
      <xdr:sp macro="" textlink="">
        <xdr:nvSpPr>
          <xdr:cNvPr id="211649" name="Rectangle 24"/>
          <xdr:cNvSpPr>
            <a:spLocks noChangeArrowheads="1"/>
          </xdr:cNvSpPr>
        </xdr:nvSpPr>
        <xdr:spPr bwMode="auto">
          <a:xfrm>
            <a:off x="956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1650" name="Rectangle 25"/>
          <xdr:cNvSpPr>
            <a:spLocks noChangeArrowheads="1"/>
          </xdr:cNvSpPr>
        </xdr:nvSpPr>
        <xdr:spPr bwMode="auto">
          <a:xfrm>
            <a:off x="977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1651" name="Rectangle 26"/>
          <xdr:cNvSpPr>
            <a:spLocks noChangeArrowheads="1"/>
          </xdr:cNvSpPr>
        </xdr:nvSpPr>
        <xdr:spPr bwMode="auto">
          <a:xfrm>
            <a:off x="998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1652" name="Rectangle 27"/>
          <xdr:cNvSpPr>
            <a:spLocks noChangeArrowheads="1"/>
          </xdr:cNvSpPr>
        </xdr:nvSpPr>
        <xdr:spPr bwMode="auto">
          <a:xfrm>
            <a:off x="1020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1653" name="Rectangle 28"/>
          <xdr:cNvSpPr>
            <a:spLocks noChangeArrowheads="1"/>
          </xdr:cNvSpPr>
        </xdr:nvSpPr>
        <xdr:spPr bwMode="auto">
          <a:xfrm>
            <a:off x="1041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1654" name="Rectangle 29"/>
          <xdr:cNvSpPr>
            <a:spLocks noChangeArrowheads="1"/>
          </xdr:cNvSpPr>
        </xdr:nvSpPr>
        <xdr:spPr bwMode="auto">
          <a:xfrm>
            <a:off x="1062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1655" name="Rectangle 30"/>
          <xdr:cNvSpPr>
            <a:spLocks noChangeArrowheads="1"/>
          </xdr:cNvSpPr>
        </xdr:nvSpPr>
        <xdr:spPr bwMode="auto">
          <a:xfrm>
            <a:off x="1083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18</xdr:col>
      <xdr:colOff>695325</xdr:colOff>
      <xdr:row>10</xdr:row>
      <xdr:rowOff>9525</xdr:rowOff>
    </xdr:from>
    <xdr:to>
      <xdr:col>19</xdr:col>
      <xdr:colOff>962025</xdr:colOff>
      <xdr:row>10</xdr:row>
      <xdr:rowOff>171450</xdr:rowOff>
    </xdr:to>
    <xdr:grpSp>
      <xdr:nvGrpSpPr>
        <xdr:cNvPr id="211633" name="Group 31"/>
        <xdr:cNvGrpSpPr>
          <a:grpSpLocks/>
        </xdr:cNvGrpSpPr>
      </xdr:nvGrpSpPr>
      <xdr:grpSpPr bwMode="auto">
        <a:xfrm>
          <a:off x="0" y="2000250"/>
          <a:ext cx="0" cy="161925"/>
          <a:chOff x="956" y="135"/>
          <a:chExt cx="146" cy="17"/>
        </a:xfrm>
      </xdr:grpSpPr>
      <xdr:sp macro="" textlink="">
        <xdr:nvSpPr>
          <xdr:cNvPr id="211642" name="Rectangle 32"/>
          <xdr:cNvSpPr>
            <a:spLocks noChangeArrowheads="1"/>
          </xdr:cNvSpPr>
        </xdr:nvSpPr>
        <xdr:spPr bwMode="auto">
          <a:xfrm>
            <a:off x="956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1643" name="Rectangle 33"/>
          <xdr:cNvSpPr>
            <a:spLocks noChangeArrowheads="1"/>
          </xdr:cNvSpPr>
        </xdr:nvSpPr>
        <xdr:spPr bwMode="auto">
          <a:xfrm>
            <a:off x="977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1644" name="Rectangle 34"/>
          <xdr:cNvSpPr>
            <a:spLocks noChangeArrowheads="1"/>
          </xdr:cNvSpPr>
        </xdr:nvSpPr>
        <xdr:spPr bwMode="auto">
          <a:xfrm>
            <a:off x="998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1645" name="Rectangle 35"/>
          <xdr:cNvSpPr>
            <a:spLocks noChangeArrowheads="1"/>
          </xdr:cNvSpPr>
        </xdr:nvSpPr>
        <xdr:spPr bwMode="auto">
          <a:xfrm>
            <a:off x="1020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1646" name="Rectangle 36"/>
          <xdr:cNvSpPr>
            <a:spLocks noChangeArrowheads="1"/>
          </xdr:cNvSpPr>
        </xdr:nvSpPr>
        <xdr:spPr bwMode="auto">
          <a:xfrm>
            <a:off x="1041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1647" name="Rectangle 37"/>
          <xdr:cNvSpPr>
            <a:spLocks noChangeArrowheads="1"/>
          </xdr:cNvSpPr>
        </xdr:nvSpPr>
        <xdr:spPr bwMode="auto">
          <a:xfrm>
            <a:off x="1062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1648" name="Rectangle 38"/>
          <xdr:cNvSpPr>
            <a:spLocks noChangeArrowheads="1"/>
          </xdr:cNvSpPr>
        </xdr:nvSpPr>
        <xdr:spPr bwMode="auto">
          <a:xfrm>
            <a:off x="1083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18</xdr:col>
      <xdr:colOff>714375</xdr:colOff>
      <xdr:row>12</xdr:row>
      <xdr:rowOff>9525</xdr:rowOff>
    </xdr:from>
    <xdr:to>
      <xdr:col>19</xdr:col>
      <xdr:colOff>981075</xdr:colOff>
      <xdr:row>12</xdr:row>
      <xdr:rowOff>171450</xdr:rowOff>
    </xdr:to>
    <xdr:grpSp>
      <xdr:nvGrpSpPr>
        <xdr:cNvPr id="211634" name="Group 39"/>
        <xdr:cNvGrpSpPr>
          <a:grpSpLocks/>
        </xdr:cNvGrpSpPr>
      </xdr:nvGrpSpPr>
      <xdr:grpSpPr bwMode="auto">
        <a:xfrm>
          <a:off x="0" y="2400300"/>
          <a:ext cx="0" cy="161925"/>
          <a:chOff x="956" y="135"/>
          <a:chExt cx="146" cy="17"/>
        </a:xfrm>
      </xdr:grpSpPr>
      <xdr:sp macro="" textlink="">
        <xdr:nvSpPr>
          <xdr:cNvPr id="211635" name="Rectangle 40"/>
          <xdr:cNvSpPr>
            <a:spLocks noChangeArrowheads="1"/>
          </xdr:cNvSpPr>
        </xdr:nvSpPr>
        <xdr:spPr bwMode="auto">
          <a:xfrm>
            <a:off x="956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1636" name="Rectangle 41"/>
          <xdr:cNvSpPr>
            <a:spLocks noChangeArrowheads="1"/>
          </xdr:cNvSpPr>
        </xdr:nvSpPr>
        <xdr:spPr bwMode="auto">
          <a:xfrm>
            <a:off x="977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1637" name="Rectangle 42"/>
          <xdr:cNvSpPr>
            <a:spLocks noChangeArrowheads="1"/>
          </xdr:cNvSpPr>
        </xdr:nvSpPr>
        <xdr:spPr bwMode="auto">
          <a:xfrm>
            <a:off x="998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1638" name="Rectangle 43"/>
          <xdr:cNvSpPr>
            <a:spLocks noChangeArrowheads="1"/>
          </xdr:cNvSpPr>
        </xdr:nvSpPr>
        <xdr:spPr bwMode="auto">
          <a:xfrm>
            <a:off x="1020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1639" name="Rectangle 44"/>
          <xdr:cNvSpPr>
            <a:spLocks noChangeArrowheads="1"/>
          </xdr:cNvSpPr>
        </xdr:nvSpPr>
        <xdr:spPr bwMode="auto">
          <a:xfrm>
            <a:off x="1041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1640" name="Rectangle 45"/>
          <xdr:cNvSpPr>
            <a:spLocks noChangeArrowheads="1"/>
          </xdr:cNvSpPr>
        </xdr:nvSpPr>
        <xdr:spPr bwMode="auto">
          <a:xfrm>
            <a:off x="1062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1641" name="Rectangle 46"/>
          <xdr:cNvSpPr>
            <a:spLocks noChangeArrowheads="1"/>
          </xdr:cNvSpPr>
        </xdr:nvSpPr>
        <xdr:spPr bwMode="auto">
          <a:xfrm>
            <a:off x="1083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0</xdr:row>
      <xdr:rowOff>0</xdr:rowOff>
    </xdr:from>
    <xdr:to>
      <xdr:col>7</xdr:col>
      <xdr:colOff>295275</xdr:colOff>
      <xdr:row>0</xdr:row>
      <xdr:rowOff>0</xdr:rowOff>
    </xdr:to>
    <xdr:sp macro="" textlink="">
      <xdr:nvSpPr>
        <xdr:cNvPr id="212643" name="Text Box 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390525</xdr:colOff>
      <xdr:row>0</xdr:row>
      <xdr:rowOff>0</xdr:rowOff>
    </xdr:from>
    <xdr:to>
      <xdr:col>5</xdr:col>
      <xdr:colOff>257175</xdr:colOff>
      <xdr:row>0</xdr:row>
      <xdr:rowOff>0</xdr:rowOff>
    </xdr:to>
    <xdr:sp macro="" textlink="">
      <xdr:nvSpPr>
        <xdr:cNvPr id="212644" name="Text Box 2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pSp>
      <xdr:nvGrpSpPr>
        <xdr:cNvPr id="212645" name="Group 3"/>
        <xdr:cNvGrpSpPr>
          <a:grpSpLocks/>
        </xdr:cNvGrpSpPr>
      </xdr:nvGrpSpPr>
      <xdr:grpSpPr bwMode="auto">
        <a:xfrm>
          <a:off x="0" y="0"/>
          <a:ext cx="0" cy="0"/>
          <a:chOff x="741" y="310"/>
          <a:chExt cx="99" cy="15"/>
        </a:xfrm>
      </xdr:grpSpPr>
      <xdr:sp macro="" textlink="">
        <xdr:nvSpPr>
          <xdr:cNvPr id="212686" name="Rectangle 4"/>
          <xdr:cNvSpPr>
            <a:spLocks noChangeArrowheads="1"/>
          </xdr:cNvSpPr>
        </xdr:nvSpPr>
        <xdr:spPr bwMode="auto">
          <a:xfrm>
            <a:off x="741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2687" name="Rectangle 5"/>
          <xdr:cNvSpPr>
            <a:spLocks noChangeArrowheads="1"/>
          </xdr:cNvSpPr>
        </xdr:nvSpPr>
        <xdr:spPr bwMode="auto">
          <a:xfrm>
            <a:off x="775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2688" name="Rectangle 6"/>
          <xdr:cNvSpPr>
            <a:spLocks noChangeArrowheads="1"/>
          </xdr:cNvSpPr>
        </xdr:nvSpPr>
        <xdr:spPr bwMode="auto">
          <a:xfrm>
            <a:off x="814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13</xdr:col>
      <xdr:colOff>0</xdr:colOff>
      <xdr:row>198</xdr:row>
      <xdr:rowOff>0</xdr:rowOff>
    </xdr:from>
    <xdr:to>
      <xdr:col>13</xdr:col>
      <xdr:colOff>0</xdr:colOff>
      <xdr:row>198</xdr:row>
      <xdr:rowOff>0</xdr:rowOff>
    </xdr:to>
    <xdr:sp macro="" textlink="">
      <xdr:nvSpPr>
        <xdr:cNvPr id="45063" name="Text Box 7"/>
        <xdr:cNvSpPr txBox="1">
          <a:spLocks noChangeArrowheads="1"/>
        </xdr:cNvSpPr>
      </xdr:nvSpPr>
      <xdr:spPr bwMode="auto">
        <a:xfrm>
          <a:off x="0" y="39585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_____________________</a:t>
          </a:r>
        </a:p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Firma y Sello</a:t>
          </a:r>
        </a:p>
        <a:p>
          <a:pPr algn="ctr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390525</xdr:colOff>
      <xdr:row>0</xdr:row>
      <xdr:rowOff>0</xdr:rowOff>
    </xdr:from>
    <xdr:to>
      <xdr:col>7</xdr:col>
      <xdr:colOff>295275</xdr:colOff>
      <xdr:row>0</xdr:row>
      <xdr:rowOff>0</xdr:rowOff>
    </xdr:to>
    <xdr:sp macro="" textlink="">
      <xdr:nvSpPr>
        <xdr:cNvPr id="212647" name="Text Box 8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390525</xdr:colOff>
      <xdr:row>0</xdr:row>
      <xdr:rowOff>0</xdr:rowOff>
    </xdr:from>
    <xdr:to>
      <xdr:col>5</xdr:col>
      <xdr:colOff>257175</xdr:colOff>
      <xdr:row>0</xdr:row>
      <xdr:rowOff>0</xdr:rowOff>
    </xdr:to>
    <xdr:sp macro="" textlink="">
      <xdr:nvSpPr>
        <xdr:cNvPr id="212648" name="Text Box 9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pSp>
      <xdr:nvGrpSpPr>
        <xdr:cNvPr id="212649" name="Group 10"/>
        <xdr:cNvGrpSpPr>
          <a:grpSpLocks/>
        </xdr:cNvGrpSpPr>
      </xdr:nvGrpSpPr>
      <xdr:grpSpPr bwMode="auto">
        <a:xfrm>
          <a:off x="0" y="0"/>
          <a:ext cx="0" cy="0"/>
          <a:chOff x="741" y="310"/>
          <a:chExt cx="99" cy="15"/>
        </a:xfrm>
      </xdr:grpSpPr>
      <xdr:sp macro="" textlink="">
        <xdr:nvSpPr>
          <xdr:cNvPr id="212683" name="Rectangle 11"/>
          <xdr:cNvSpPr>
            <a:spLocks noChangeArrowheads="1"/>
          </xdr:cNvSpPr>
        </xdr:nvSpPr>
        <xdr:spPr bwMode="auto">
          <a:xfrm>
            <a:off x="741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2684" name="Rectangle 12"/>
          <xdr:cNvSpPr>
            <a:spLocks noChangeArrowheads="1"/>
          </xdr:cNvSpPr>
        </xdr:nvSpPr>
        <xdr:spPr bwMode="auto">
          <a:xfrm>
            <a:off x="775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2685" name="Rectangle 13"/>
          <xdr:cNvSpPr>
            <a:spLocks noChangeArrowheads="1"/>
          </xdr:cNvSpPr>
        </xdr:nvSpPr>
        <xdr:spPr bwMode="auto">
          <a:xfrm>
            <a:off x="814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7</xdr:col>
      <xdr:colOff>390525</xdr:colOff>
      <xdr:row>0</xdr:row>
      <xdr:rowOff>0</xdr:rowOff>
    </xdr:from>
    <xdr:to>
      <xdr:col>7</xdr:col>
      <xdr:colOff>295275</xdr:colOff>
      <xdr:row>0</xdr:row>
      <xdr:rowOff>0</xdr:rowOff>
    </xdr:to>
    <xdr:sp macro="" textlink="">
      <xdr:nvSpPr>
        <xdr:cNvPr id="212650" name="Text Box 14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390525</xdr:colOff>
      <xdr:row>0</xdr:row>
      <xdr:rowOff>0</xdr:rowOff>
    </xdr:from>
    <xdr:to>
      <xdr:col>5</xdr:col>
      <xdr:colOff>438150</xdr:colOff>
      <xdr:row>0</xdr:row>
      <xdr:rowOff>0</xdr:rowOff>
    </xdr:to>
    <xdr:sp macro="" textlink="">
      <xdr:nvSpPr>
        <xdr:cNvPr id="212651" name="Text Box 15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pSp>
      <xdr:nvGrpSpPr>
        <xdr:cNvPr id="212652" name="Group 16"/>
        <xdr:cNvGrpSpPr>
          <a:grpSpLocks/>
        </xdr:cNvGrpSpPr>
      </xdr:nvGrpSpPr>
      <xdr:grpSpPr bwMode="auto">
        <a:xfrm>
          <a:off x="0" y="0"/>
          <a:ext cx="0" cy="0"/>
          <a:chOff x="741" y="310"/>
          <a:chExt cx="99" cy="15"/>
        </a:xfrm>
      </xdr:grpSpPr>
      <xdr:sp macro="" textlink="">
        <xdr:nvSpPr>
          <xdr:cNvPr id="212680" name="Rectangle 17"/>
          <xdr:cNvSpPr>
            <a:spLocks noChangeArrowheads="1"/>
          </xdr:cNvSpPr>
        </xdr:nvSpPr>
        <xdr:spPr bwMode="auto">
          <a:xfrm>
            <a:off x="741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2681" name="Rectangle 18"/>
          <xdr:cNvSpPr>
            <a:spLocks noChangeArrowheads="1"/>
          </xdr:cNvSpPr>
        </xdr:nvSpPr>
        <xdr:spPr bwMode="auto">
          <a:xfrm>
            <a:off x="775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2682" name="Rectangle 19"/>
          <xdr:cNvSpPr>
            <a:spLocks noChangeArrowheads="1"/>
          </xdr:cNvSpPr>
        </xdr:nvSpPr>
        <xdr:spPr bwMode="auto">
          <a:xfrm>
            <a:off x="814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5</xdr:col>
      <xdr:colOff>390525</xdr:colOff>
      <xdr:row>0</xdr:row>
      <xdr:rowOff>0</xdr:rowOff>
    </xdr:from>
    <xdr:to>
      <xdr:col>5</xdr:col>
      <xdr:colOff>438150</xdr:colOff>
      <xdr:row>0</xdr:row>
      <xdr:rowOff>0</xdr:rowOff>
    </xdr:to>
    <xdr:sp macro="" textlink="">
      <xdr:nvSpPr>
        <xdr:cNvPr id="212653" name="Text Box 20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390525</xdr:colOff>
      <xdr:row>0</xdr:row>
      <xdr:rowOff>0</xdr:rowOff>
    </xdr:from>
    <xdr:to>
      <xdr:col>5</xdr:col>
      <xdr:colOff>438150</xdr:colOff>
      <xdr:row>0</xdr:row>
      <xdr:rowOff>0</xdr:rowOff>
    </xdr:to>
    <xdr:sp macro="" textlink="">
      <xdr:nvSpPr>
        <xdr:cNvPr id="212654" name="Text Box 2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390525</xdr:colOff>
      <xdr:row>0</xdr:row>
      <xdr:rowOff>0</xdr:rowOff>
    </xdr:from>
    <xdr:to>
      <xdr:col>5</xdr:col>
      <xdr:colOff>438150</xdr:colOff>
      <xdr:row>0</xdr:row>
      <xdr:rowOff>0</xdr:rowOff>
    </xdr:to>
    <xdr:sp macro="" textlink="">
      <xdr:nvSpPr>
        <xdr:cNvPr id="212655" name="Text Box 22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18</xdr:col>
      <xdr:colOff>695325</xdr:colOff>
      <xdr:row>6</xdr:row>
      <xdr:rowOff>9525</xdr:rowOff>
    </xdr:from>
    <xdr:to>
      <xdr:col>19</xdr:col>
      <xdr:colOff>962025</xdr:colOff>
      <xdr:row>6</xdr:row>
      <xdr:rowOff>171450</xdr:rowOff>
    </xdr:to>
    <xdr:grpSp>
      <xdr:nvGrpSpPr>
        <xdr:cNvPr id="212656" name="Group 23"/>
        <xdr:cNvGrpSpPr>
          <a:grpSpLocks/>
        </xdr:cNvGrpSpPr>
      </xdr:nvGrpSpPr>
      <xdr:grpSpPr bwMode="auto">
        <a:xfrm>
          <a:off x="0" y="1228725"/>
          <a:ext cx="0" cy="161925"/>
          <a:chOff x="956" y="135"/>
          <a:chExt cx="146" cy="17"/>
        </a:xfrm>
      </xdr:grpSpPr>
      <xdr:sp macro="" textlink="">
        <xdr:nvSpPr>
          <xdr:cNvPr id="212673" name="Rectangle 24"/>
          <xdr:cNvSpPr>
            <a:spLocks noChangeArrowheads="1"/>
          </xdr:cNvSpPr>
        </xdr:nvSpPr>
        <xdr:spPr bwMode="auto">
          <a:xfrm>
            <a:off x="956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2674" name="Rectangle 25"/>
          <xdr:cNvSpPr>
            <a:spLocks noChangeArrowheads="1"/>
          </xdr:cNvSpPr>
        </xdr:nvSpPr>
        <xdr:spPr bwMode="auto">
          <a:xfrm>
            <a:off x="977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2675" name="Rectangle 26"/>
          <xdr:cNvSpPr>
            <a:spLocks noChangeArrowheads="1"/>
          </xdr:cNvSpPr>
        </xdr:nvSpPr>
        <xdr:spPr bwMode="auto">
          <a:xfrm>
            <a:off x="998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2676" name="Rectangle 27"/>
          <xdr:cNvSpPr>
            <a:spLocks noChangeArrowheads="1"/>
          </xdr:cNvSpPr>
        </xdr:nvSpPr>
        <xdr:spPr bwMode="auto">
          <a:xfrm>
            <a:off x="1020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2677" name="Rectangle 28"/>
          <xdr:cNvSpPr>
            <a:spLocks noChangeArrowheads="1"/>
          </xdr:cNvSpPr>
        </xdr:nvSpPr>
        <xdr:spPr bwMode="auto">
          <a:xfrm>
            <a:off x="1041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2678" name="Rectangle 29"/>
          <xdr:cNvSpPr>
            <a:spLocks noChangeArrowheads="1"/>
          </xdr:cNvSpPr>
        </xdr:nvSpPr>
        <xdr:spPr bwMode="auto">
          <a:xfrm>
            <a:off x="1062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2679" name="Rectangle 30"/>
          <xdr:cNvSpPr>
            <a:spLocks noChangeArrowheads="1"/>
          </xdr:cNvSpPr>
        </xdr:nvSpPr>
        <xdr:spPr bwMode="auto">
          <a:xfrm>
            <a:off x="1083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18</xdr:col>
      <xdr:colOff>695325</xdr:colOff>
      <xdr:row>10</xdr:row>
      <xdr:rowOff>9525</xdr:rowOff>
    </xdr:from>
    <xdr:to>
      <xdr:col>19</xdr:col>
      <xdr:colOff>962025</xdr:colOff>
      <xdr:row>10</xdr:row>
      <xdr:rowOff>171450</xdr:rowOff>
    </xdr:to>
    <xdr:grpSp>
      <xdr:nvGrpSpPr>
        <xdr:cNvPr id="212657" name="Group 31"/>
        <xdr:cNvGrpSpPr>
          <a:grpSpLocks/>
        </xdr:cNvGrpSpPr>
      </xdr:nvGrpSpPr>
      <xdr:grpSpPr bwMode="auto">
        <a:xfrm>
          <a:off x="0" y="2000250"/>
          <a:ext cx="0" cy="161925"/>
          <a:chOff x="956" y="135"/>
          <a:chExt cx="146" cy="17"/>
        </a:xfrm>
      </xdr:grpSpPr>
      <xdr:sp macro="" textlink="">
        <xdr:nvSpPr>
          <xdr:cNvPr id="212666" name="Rectangle 32"/>
          <xdr:cNvSpPr>
            <a:spLocks noChangeArrowheads="1"/>
          </xdr:cNvSpPr>
        </xdr:nvSpPr>
        <xdr:spPr bwMode="auto">
          <a:xfrm>
            <a:off x="956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2667" name="Rectangle 33"/>
          <xdr:cNvSpPr>
            <a:spLocks noChangeArrowheads="1"/>
          </xdr:cNvSpPr>
        </xdr:nvSpPr>
        <xdr:spPr bwMode="auto">
          <a:xfrm>
            <a:off x="977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2668" name="Rectangle 34"/>
          <xdr:cNvSpPr>
            <a:spLocks noChangeArrowheads="1"/>
          </xdr:cNvSpPr>
        </xdr:nvSpPr>
        <xdr:spPr bwMode="auto">
          <a:xfrm>
            <a:off x="998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2669" name="Rectangle 35"/>
          <xdr:cNvSpPr>
            <a:spLocks noChangeArrowheads="1"/>
          </xdr:cNvSpPr>
        </xdr:nvSpPr>
        <xdr:spPr bwMode="auto">
          <a:xfrm>
            <a:off x="1020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2670" name="Rectangle 36"/>
          <xdr:cNvSpPr>
            <a:spLocks noChangeArrowheads="1"/>
          </xdr:cNvSpPr>
        </xdr:nvSpPr>
        <xdr:spPr bwMode="auto">
          <a:xfrm>
            <a:off x="1041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2671" name="Rectangle 37"/>
          <xdr:cNvSpPr>
            <a:spLocks noChangeArrowheads="1"/>
          </xdr:cNvSpPr>
        </xdr:nvSpPr>
        <xdr:spPr bwMode="auto">
          <a:xfrm>
            <a:off x="1062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2672" name="Rectangle 38"/>
          <xdr:cNvSpPr>
            <a:spLocks noChangeArrowheads="1"/>
          </xdr:cNvSpPr>
        </xdr:nvSpPr>
        <xdr:spPr bwMode="auto">
          <a:xfrm>
            <a:off x="1083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18</xdr:col>
      <xdr:colOff>714375</xdr:colOff>
      <xdr:row>12</xdr:row>
      <xdr:rowOff>9525</xdr:rowOff>
    </xdr:from>
    <xdr:to>
      <xdr:col>19</xdr:col>
      <xdr:colOff>981075</xdr:colOff>
      <xdr:row>12</xdr:row>
      <xdr:rowOff>171450</xdr:rowOff>
    </xdr:to>
    <xdr:grpSp>
      <xdr:nvGrpSpPr>
        <xdr:cNvPr id="212658" name="Group 39"/>
        <xdr:cNvGrpSpPr>
          <a:grpSpLocks/>
        </xdr:cNvGrpSpPr>
      </xdr:nvGrpSpPr>
      <xdr:grpSpPr bwMode="auto">
        <a:xfrm>
          <a:off x="0" y="2400300"/>
          <a:ext cx="0" cy="161925"/>
          <a:chOff x="956" y="135"/>
          <a:chExt cx="146" cy="17"/>
        </a:xfrm>
      </xdr:grpSpPr>
      <xdr:sp macro="" textlink="">
        <xdr:nvSpPr>
          <xdr:cNvPr id="212659" name="Rectangle 40"/>
          <xdr:cNvSpPr>
            <a:spLocks noChangeArrowheads="1"/>
          </xdr:cNvSpPr>
        </xdr:nvSpPr>
        <xdr:spPr bwMode="auto">
          <a:xfrm>
            <a:off x="956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2660" name="Rectangle 41"/>
          <xdr:cNvSpPr>
            <a:spLocks noChangeArrowheads="1"/>
          </xdr:cNvSpPr>
        </xdr:nvSpPr>
        <xdr:spPr bwMode="auto">
          <a:xfrm>
            <a:off x="977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2661" name="Rectangle 42"/>
          <xdr:cNvSpPr>
            <a:spLocks noChangeArrowheads="1"/>
          </xdr:cNvSpPr>
        </xdr:nvSpPr>
        <xdr:spPr bwMode="auto">
          <a:xfrm>
            <a:off x="998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2662" name="Rectangle 43"/>
          <xdr:cNvSpPr>
            <a:spLocks noChangeArrowheads="1"/>
          </xdr:cNvSpPr>
        </xdr:nvSpPr>
        <xdr:spPr bwMode="auto">
          <a:xfrm>
            <a:off x="1020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2663" name="Rectangle 44"/>
          <xdr:cNvSpPr>
            <a:spLocks noChangeArrowheads="1"/>
          </xdr:cNvSpPr>
        </xdr:nvSpPr>
        <xdr:spPr bwMode="auto">
          <a:xfrm>
            <a:off x="1041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2664" name="Rectangle 45"/>
          <xdr:cNvSpPr>
            <a:spLocks noChangeArrowheads="1"/>
          </xdr:cNvSpPr>
        </xdr:nvSpPr>
        <xdr:spPr bwMode="auto">
          <a:xfrm>
            <a:off x="1062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2665" name="Rectangle 46"/>
          <xdr:cNvSpPr>
            <a:spLocks noChangeArrowheads="1"/>
          </xdr:cNvSpPr>
        </xdr:nvSpPr>
        <xdr:spPr bwMode="auto">
          <a:xfrm>
            <a:off x="1083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0</xdr:row>
      <xdr:rowOff>0</xdr:rowOff>
    </xdr:from>
    <xdr:to>
      <xdr:col>7</xdr:col>
      <xdr:colOff>295275</xdr:colOff>
      <xdr:row>0</xdr:row>
      <xdr:rowOff>0</xdr:rowOff>
    </xdr:to>
    <xdr:sp macro="" textlink="">
      <xdr:nvSpPr>
        <xdr:cNvPr id="223539" name="Text Box 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390525</xdr:colOff>
      <xdr:row>0</xdr:row>
      <xdr:rowOff>0</xdr:rowOff>
    </xdr:from>
    <xdr:to>
      <xdr:col>5</xdr:col>
      <xdr:colOff>257175</xdr:colOff>
      <xdr:row>0</xdr:row>
      <xdr:rowOff>0</xdr:rowOff>
    </xdr:to>
    <xdr:sp macro="" textlink="">
      <xdr:nvSpPr>
        <xdr:cNvPr id="223540" name="Text Box 2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pSp>
      <xdr:nvGrpSpPr>
        <xdr:cNvPr id="223541" name="Group 3"/>
        <xdr:cNvGrpSpPr>
          <a:grpSpLocks/>
        </xdr:cNvGrpSpPr>
      </xdr:nvGrpSpPr>
      <xdr:grpSpPr bwMode="auto">
        <a:xfrm>
          <a:off x="0" y="0"/>
          <a:ext cx="0" cy="0"/>
          <a:chOff x="741" y="310"/>
          <a:chExt cx="99" cy="15"/>
        </a:xfrm>
      </xdr:grpSpPr>
      <xdr:sp macro="" textlink="">
        <xdr:nvSpPr>
          <xdr:cNvPr id="223566" name="Rectangle 4"/>
          <xdr:cNvSpPr>
            <a:spLocks noChangeArrowheads="1"/>
          </xdr:cNvSpPr>
        </xdr:nvSpPr>
        <xdr:spPr bwMode="auto">
          <a:xfrm>
            <a:off x="741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3567" name="Rectangle 5"/>
          <xdr:cNvSpPr>
            <a:spLocks noChangeArrowheads="1"/>
          </xdr:cNvSpPr>
        </xdr:nvSpPr>
        <xdr:spPr bwMode="auto">
          <a:xfrm>
            <a:off x="775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3568" name="Rectangle 6"/>
          <xdr:cNvSpPr>
            <a:spLocks noChangeArrowheads="1"/>
          </xdr:cNvSpPr>
        </xdr:nvSpPr>
        <xdr:spPr bwMode="auto">
          <a:xfrm>
            <a:off x="814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13</xdr:col>
      <xdr:colOff>0</xdr:colOff>
      <xdr:row>198</xdr:row>
      <xdr:rowOff>0</xdr:rowOff>
    </xdr:from>
    <xdr:to>
      <xdr:col>13</xdr:col>
      <xdr:colOff>0</xdr:colOff>
      <xdr:row>198</xdr:row>
      <xdr:rowOff>0</xdr:rowOff>
    </xdr:to>
    <xdr:sp macro="" textlink="">
      <xdr:nvSpPr>
        <xdr:cNvPr id="48135" name="Text Box 7"/>
        <xdr:cNvSpPr txBox="1">
          <a:spLocks noChangeArrowheads="1"/>
        </xdr:cNvSpPr>
      </xdr:nvSpPr>
      <xdr:spPr bwMode="auto">
        <a:xfrm>
          <a:off x="0" y="38785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_____________________</a:t>
          </a:r>
        </a:p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Firma y Sello</a:t>
          </a:r>
        </a:p>
        <a:p>
          <a:pPr algn="ctr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390525</xdr:colOff>
      <xdr:row>0</xdr:row>
      <xdr:rowOff>0</xdr:rowOff>
    </xdr:from>
    <xdr:to>
      <xdr:col>7</xdr:col>
      <xdr:colOff>295275</xdr:colOff>
      <xdr:row>0</xdr:row>
      <xdr:rowOff>0</xdr:rowOff>
    </xdr:to>
    <xdr:sp macro="" textlink="">
      <xdr:nvSpPr>
        <xdr:cNvPr id="223543" name="Text Box 8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390525</xdr:colOff>
      <xdr:row>0</xdr:row>
      <xdr:rowOff>0</xdr:rowOff>
    </xdr:from>
    <xdr:to>
      <xdr:col>5</xdr:col>
      <xdr:colOff>257175</xdr:colOff>
      <xdr:row>0</xdr:row>
      <xdr:rowOff>0</xdr:rowOff>
    </xdr:to>
    <xdr:sp macro="" textlink="">
      <xdr:nvSpPr>
        <xdr:cNvPr id="223544" name="Text Box 9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pSp>
      <xdr:nvGrpSpPr>
        <xdr:cNvPr id="223545" name="Group 10"/>
        <xdr:cNvGrpSpPr>
          <a:grpSpLocks/>
        </xdr:cNvGrpSpPr>
      </xdr:nvGrpSpPr>
      <xdr:grpSpPr bwMode="auto">
        <a:xfrm>
          <a:off x="0" y="0"/>
          <a:ext cx="0" cy="0"/>
          <a:chOff x="741" y="310"/>
          <a:chExt cx="99" cy="15"/>
        </a:xfrm>
      </xdr:grpSpPr>
      <xdr:sp macro="" textlink="">
        <xdr:nvSpPr>
          <xdr:cNvPr id="223563" name="Rectangle 11"/>
          <xdr:cNvSpPr>
            <a:spLocks noChangeArrowheads="1"/>
          </xdr:cNvSpPr>
        </xdr:nvSpPr>
        <xdr:spPr bwMode="auto">
          <a:xfrm>
            <a:off x="741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3564" name="Rectangle 12"/>
          <xdr:cNvSpPr>
            <a:spLocks noChangeArrowheads="1"/>
          </xdr:cNvSpPr>
        </xdr:nvSpPr>
        <xdr:spPr bwMode="auto">
          <a:xfrm>
            <a:off x="775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3565" name="Rectangle 13"/>
          <xdr:cNvSpPr>
            <a:spLocks noChangeArrowheads="1"/>
          </xdr:cNvSpPr>
        </xdr:nvSpPr>
        <xdr:spPr bwMode="auto">
          <a:xfrm>
            <a:off x="814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7</xdr:col>
      <xdr:colOff>390525</xdr:colOff>
      <xdr:row>0</xdr:row>
      <xdr:rowOff>0</xdr:rowOff>
    </xdr:from>
    <xdr:to>
      <xdr:col>7</xdr:col>
      <xdr:colOff>295275</xdr:colOff>
      <xdr:row>0</xdr:row>
      <xdr:rowOff>0</xdr:rowOff>
    </xdr:to>
    <xdr:sp macro="" textlink="">
      <xdr:nvSpPr>
        <xdr:cNvPr id="223546" name="Text Box 14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390525</xdr:colOff>
      <xdr:row>0</xdr:row>
      <xdr:rowOff>0</xdr:rowOff>
    </xdr:from>
    <xdr:to>
      <xdr:col>5</xdr:col>
      <xdr:colOff>438150</xdr:colOff>
      <xdr:row>0</xdr:row>
      <xdr:rowOff>0</xdr:rowOff>
    </xdr:to>
    <xdr:sp macro="" textlink="">
      <xdr:nvSpPr>
        <xdr:cNvPr id="223547" name="Text Box 15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pSp>
      <xdr:nvGrpSpPr>
        <xdr:cNvPr id="223548" name="Group 16"/>
        <xdr:cNvGrpSpPr>
          <a:grpSpLocks/>
        </xdr:cNvGrpSpPr>
      </xdr:nvGrpSpPr>
      <xdr:grpSpPr bwMode="auto">
        <a:xfrm>
          <a:off x="0" y="0"/>
          <a:ext cx="0" cy="0"/>
          <a:chOff x="741" y="310"/>
          <a:chExt cx="99" cy="15"/>
        </a:xfrm>
      </xdr:grpSpPr>
      <xdr:sp macro="" textlink="">
        <xdr:nvSpPr>
          <xdr:cNvPr id="223560" name="Rectangle 17"/>
          <xdr:cNvSpPr>
            <a:spLocks noChangeArrowheads="1"/>
          </xdr:cNvSpPr>
        </xdr:nvSpPr>
        <xdr:spPr bwMode="auto">
          <a:xfrm>
            <a:off x="741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3561" name="Rectangle 18"/>
          <xdr:cNvSpPr>
            <a:spLocks noChangeArrowheads="1"/>
          </xdr:cNvSpPr>
        </xdr:nvSpPr>
        <xdr:spPr bwMode="auto">
          <a:xfrm>
            <a:off x="775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3562" name="Rectangle 19"/>
          <xdr:cNvSpPr>
            <a:spLocks noChangeArrowheads="1"/>
          </xdr:cNvSpPr>
        </xdr:nvSpPr>
        <xdr:spPr bwMode="auto">
          <a:xfrm>
            <a:off x="814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5</xdr:col>
      <xdr:colOff>390525</xdr:colOff>
      <xdr:row>0</xdr:row>
      <xdr:rowOff>0</xdr:rowOff>
    </xdr:from>
    <xdr:to>
      <xdr:col>5</xdr:col>
      <xdr:colOff>438150</xdr:colOff>
      <xdr:row>0</xdr:row>
      <xdr:rowOff>0</xdr:rowOff>
    </xdr:to>
    <xdr:sp macro="" textlink="">
      <xdr:nvSpPr>
        <xdr:cNvPr id="223549" name="Text Box 20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390525</xdr:colOff>
      <xdr:row>0</xdr:row>
      <xdr:rowOff>0</xdr:rowOff>
    </xdr:from>
    <xdr:to>
      <xdr:col>5</xdr:col>
      <xdr:colOff>438150</xdr:colOff>
      <xdr:row>0</xdr:row>
      <xdr:rowOff>0</xdr:rowOff>
    </xdr:to>
    <xdr:sp macro="" textlink="">
      <xdr:nvSpPr>
        <xdr:cNvPr id="223550" name="Text Box 2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390525</xdr:colOff>
      <xdr:row>0</xdr:row>
      <xdr:rowOff>0</xdr:rowOff>
    </xdr:from>
    <xdr:to>
      <xdr:col>5</xdr:col>
      <xdr:colOff>438150</xdr:colOff>
      <xdr:row>0</xdr:row>
      <xdr:rowOff>0</xdr:rowOff>
    </xdr:to>
    <xdr:sp macro="" textlink="">
      <xdr:nvSpPr>
        <xdr:cNvPr id="223551" name="Text Box 22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18</xdr:col>
      <xdr:colOff>714375</xdr:colOff>
      <xdr:row>6</xdr:row>
      <xdr:rowOff>171450</xdr:rowOff>
    </xdr:from>
    <xdr:to>
      <xdr:col>19</xdr:col>
      <xdr:colOff>981075</xdr:colOff>
      <xdr:row>6</xdr:row>
      <xdr:rowOff>333375</xdr:rowOff>
    </xdr:to>
    <xdr:grpSp>
      <xdr:nvGrpSpPr>
        <xdr:cNvPr id="223552" name="Group 23"/>
        <xdr:cNvGrpSpPr>
          <a:grpSpLocks/>
        </xdr:cNvGrpSpPr>
      </xdr:nvGrpSpPr>
      <xdr:grpSpPr bwMode="auto">
        <a:xfrm>
          <a:off x="0" y="1390650"/>
          <a:ext cx="0" cy="161925"/>
          <a:chOff x="956" y="135"/>
          <a:chExt cx="146" cy="17"/>
        </a:xfrm>
      </xdr:grpSpPr>
      <xdr:sp macro="" textlink="">
        <xdr:nvSpPr>
          <xdr:cNvPr id="223553" name="Rectangle 24"/>
          <xdr:cNvSpPr>
            <a:spLocks noChangeArrowheads="1"/>
          </xdr:cNvSpPr>
        </xdr:nvSpPr>
        <xdr:spPr bwMode="auto">
          <a:xfrm>
            <a:off x="956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3554" name="Rectangle 25"/>
          <xdr:cNvSpPr>
            <a:spLocks noChangeArrowheads="1"/>
          </xdr:cNvSpPr>
        </xdr:nvSpPr>
        <xdr:spPr bwMode="auto">
          <a:xfrm>
            <a:off x="977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3555" name="Rectangle 26"/>
          <xdr:cNvSpPr>
            <a:spLocks noChangeArrowheads="1"/>
          </xdr:cNvSpPr>
        </xdr:nvSpPr>
        <xdr:spPr bwMode="auto">
          <a:xfrm>
            <a:off x="998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3556" name="Rectangle 27"/>
          <xdr:cNvSpPr>
            <a:spLocks noChangeArrowheads="1"/>
          </xdr:cNvSpPr>
        </xdr:nvSpPr>
        <xdr:spPr bwMode="auto">
          <a:xfrm>
            <a:off x="1020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3557" name="Rectangle 28"/>
          <xdr:cNvSpPr>
            <a:spLocks noChangeArrowheads="1"/>
          </xdr:cNvSpPr>
        </xdr:nvSpPr>
        <xdr:spPr bwMode="auto">
          <a:xfrm>
            <a:off x="1041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3558" name="Rectangle 29"/>
          <xdr:cNvSpPr>
            <a:spLocks noChangeArrowheads="1"/>
          </xdr:cNvSpPr>
        </xdr:nvSpPr>
        <xdr:spPr bwMode="auto">
          <a:xfrm>
            <a:off x="1062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3559" name="Rectangle 30"/>
          <xdr:cNvSpPr>
            <a:spLocks noChangeArrowheads="1"/>
          </xdr:cNvSpPr>
        </xdr:nvSpPr>
        <xdr:spPr bwMode="auto">
          <a:xfrm>
            <a:off x="1083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1485900</xdr:colOff>
      <xdr:row>7</xdr:row>
      <xdr:rowOff>323850</xdr:rowOff>
    </xdr:from>
    <xdr:to>
      <xdr:col>1</xdr:col>
      <xdr:colOff>4057650</xdr:colOff>
      <xdr:row>11</xdr:row>
      <xdr:rowOff>19050</xdr:rowOff>
    </xdr:to>
    <xdr:pic>
      <xdr:nvPicPr>
        <xdr:cNvPr id="3400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8775" y="1743075"/>
          <a:ext cx="2571750" cy="1314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0</xdr:row>
      <xdr:rowOff>0</xdr:rowOff>
    </xdr:from>
    <xdr:to>
      <xdr:col>7</xdr:col>
      <xdr:colOff>295275</xdr:colOff>
      <xdr:row>0</xdr:row>
      <xdr:rowOff>0</xdr:rowOff>
    </xdr:to>
    <xdr:sp macro="" textlink="">
      <xdr:nvSpPr>
        <xdr:cNvPr id="213667" name="Text Box 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390525</xdr:colOff>
      <xdr:row>0</xdr:row>
      <xdr:rowOff>0</xdr:rowOff>
    </xdr:from>
    <xdr:to>
      <xdr:col>5</xdr:col>
      <xdr:colOff>257175</xdr:colOff>
      <xdr:row>0</xdr:row>
      <xdr:rowOff>0</xdr:rowOff>
    </xdr:to>
    <xdr:sp macro="" textlink="">
      <xdr:nvSpPr>
        <xdr:cNvPr id="213668" name="Text Box 2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pSp>
      <xdr:nvGrpSpPr>
        <xdr:cNvPr id="213669" name="Group 3"/>
        <xdr:cNvGrpSpPr>
          <a:grpSpLocks/>
        </xdr:cNvGrpSpPr>
      </xdr:nvGrpSpPr>
      <xdr:grpSpPr bwMode="auto">
        <a:xfrm>
          <a:off x="0" y="0"/>
          <a:ext cx="0" cy="0"/>
          <a:chOff x="741" y="310"/>
          <a:chExt cx="99" cy="15"/>
        </a:xfrm>
      </xdr:grpSpPr>
      <xdr:sp macro="" textlink="">
        <xdr:nvSpPr>
          <xdr:cNvPr id="213710" name="Rectangle 4"/>
          <xdr:cNvSpPr>
            <a:spLocks noChangeArrowheads="1"/>
          </xdr:cNvSpPr>
        </xdr:nvSpPr>
        <xdr:spPr bwMode="auto">
          <a:xfrm>
            <a:off x="741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3711" name="Rectangle 5"/>
          <xdr:cNvSpPr>
            <a:spLocks noChangeArrowheads="1"/>
          </xdr:cNvSpPr>
        </xdr:nvSpPr>
        <xdr:spPr bwMode="auto">
          <a:xfrm>
            <a:off x="775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3712" name="Rectangle 6"/>
          <xdr:cNvSpPr>
            <a:spLocks noChangeArrowheads="1"/>
          </xdr:cNvSpPr>
        </xdr:nvSpPr>
        <xdr:spPr bwMode="auto">
          <a:xfrm>
            <a:off x="814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13</xdr:col>
      <xdr:colOff>0</xdr:colOff>
      <xdr:row>198</xdr:row>
      <xdr:rowOff>0</xdr:rowOff>
    </xdr:from>
    <xdr:to>
      <xdr:col>13</xdr:col>
      <xdr:colOff>0</xdr:colOff>
      <xdr:row>198</xdr:row>
      <xdr:rowOff>0</xdr:rowOff>
    </xdr:to>
    <xdr:sp macro="" textlink="">
      <xdr:nvSpPr>
        <xdr:cNvPr id="47111" name="Text Box 7"/>
        <xdr:cNvSpPr txBox="1">
          <a:spLocks noChangeArrowheads="1"/>
        </xdr:cNvSpPr>
      </xdr:nvSpPr>
      <xdr:spPr bwMode="auto">
        <a:xfrm>
          <a:off x="0" y="39585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_____________________</a:t>
          </a:r>
        </a:p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Firma y Sello</a:t>
          </a:r>
        </a:p>
        <a:p>
          <a:pPr algn="ctr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390525</xdr:colOff>
      <xdr:row>0</xdr:row>
      <xdr:rowOff>0</xdr:rowOff>
    </xdr:from>
    <xdr:to>
      <xdr:col>7</xdr:col>
      <xdr:colOff>295275</xdr:colOff>
      <xdr:row>0</xdr:row>
      <xdr:rowOff>0</xdr:rowOff>
    </xdr:to>
    <xdr:sp macro="" textlink="">
      <xdr:nvSpPr>
        <xdr:cNvPr id="213671" name="Text Box 8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390525</xdr:colOff>
      <xdr:row>0</xdr:row>
      <xdr:rowOff>0</xdr:rowOff>
    </xdr:from>
    <xdr:to>
      <xdr:col>5</xdr:col>
      <xdr:colOff>257175</xdr:colOff>
      <xdr:row>0</xdr:row>
      <xdr:rowOff>0</xdr:rowOff>
    </xdr:to>
    <xdr:sp macro="" textlink="">
      <xdr:nvSpPr>
        <xdr:cNvPr id="213672" name="Text Box 9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pSp>
      <xdr:nvGrpSpPr>
        <xdr:cNvPr id="213673" name="Group 10"/>
        <xdr:cNvGrpSpPr>
          <a:grpSpLocks/>
        </xdr:cNvGrpSpPr>
      </xdr:nvGrpSpPr>
      <xdr:grpSpPr bwMode="auto">
        <a:xfrm>
          <a:off x="0" y="0"/>
          <a:ext cx="0" cy="0"/>
          <a:chOff x="741" y="310"/>
          <a:chExt cx="99" cy="15"/>
        </a:xfrm>
      </xdr:grpSpPr>
      <xdr:sp macro="" textlink="">
        <xdr:nvSpPr>
          <xdr:cNvPr id="213707" name="Rectangle 11"/>
          <xdr:cNvSpPr>
            <a:spLocks noChangeArrowheads="1"/>
          </xdr:cNvSpPr>
        </xdr:nvSpPr>
        <xdr:spPr bwMode="auto">
          <a:xfrm>
            <a:off x="741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3708" name="Rectangle 12"/>
          <xdr:cNvSpPr>
            <a:spLocks noChangeArrowheads="1"/>
          </xdr:cNvSpPr>
        </xdr:nvSpPr>
        <xdr:spPr bwMode="auto">
          <a:xfrm>
            <a:off x="775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3709" name="Rectangle 13"/>
          <xdr:cNvSpPr>
            <a:spLocks noChangeArrowheads="1"/>
          </xdr:cNvSpPr>
        </xdr:nvSpPr>
        <xdr:spPr bwMode="auto">
          <a:xfrm>
            <a:off x="814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7</xdr:col>
      <xdr:colOff>390525</xdr:colOff>
      <xdr:row>0</xdr:row>
      <xdr:rowOff>0</xdr:rowOff>
    </xdr:from>
    <xdr:to>
      <xdr:col>7</xdr:col>
      <xdr:colOff>295275</xdr:colOff>
      <xdr:row>0</xdr:row>
      <xdr:rowOff>0</xdr:rowOff>
    </xdr:to>
    <xdr:sp macro="" textlink="">
      <xdr:nvSpPr>
        <xdr:cNvPr id="213674" name="Text Box 14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390525</xdr:colOff>
      <xdr:row>0</xdr:row>
      <xdr:rowOff>0</xdr:rowOff>
    </xdr:from>
    <xdr:to>
      <xdr:col>5</xdr:col>
      <xdr:colOff>438150</xdr:colOff>
      <xdr:row>0</xdr:row>
      <xdr:rowOff>0</xdr:rowOff>
    </xdr:to>
    <xdr:sp macro="" textlink="">
      <xdr:nvSpPr>
        <xdr:cNvPr id="213675" name="Text Box 15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pSp>
      <xdr:nvGrpSpPr>
        <xdr:cNvPr id="213676" name="Group 16"/>
        <xdr:cNvGrpSpPr>
          <a:grpSpLocks/>
        </xdr:cNvGrpSpPr>
      </xdr:nvGrpSpPr>
      <xdr:grpSpPr bwMode="auto">
        <a:xfrm>
          <a:off x="0" y="0"/>
          <a:ext cx="0" cy="0"/>
          <a:chOff x="741" y="310"/>
          <a:chExt cx="99" cy="15"/>
        </a:xfrm>
      </xdr:grpSpPr>
      <xdr:sp macro="" textlink="">
        <xdr:nvSpPr>
          <xdr:cNvPr id="213704" name="Rectangle 17"/>
          <xdr:cNvSpPr>
            <a:spLocks noChangeArrowheads="1"/>
          </xdr:cNvSpPr>
        </xdr:nvSpPr>
        <xdr:spPr bwMode="auto">
          <a:xfrm>
            <a:off x="741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3705" name="Rectangle 18"/>
          <xdr:cNvSpPr>
            <a:spLocks noChangeArrowheads="1"/>
          </xdr:cNvSpPr>
        </xdr:nvSpPr>
        <xdr:spPr bwMode="auto">
          <a:xfrm>
            <a:off x="775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3706" name="Rectangle 19"/>
          <xdr:cNvSpPr>
            <a:spLocks noChangeArrowheads="1"/>
          </xdr:cNvSpPr>
        </xdr:nvSpPr>
        <xdr:spPr bwMode="auto">
          <a:xfrm>
            <a:off x="814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5</xdr:col>
      <xdr:colOff>390525</xdr:colOff>
      <xdr:row>0</xdr:row>
      <xdr:rowOff>0</xdr:rowOff>
    </xdr:from>
    <xdr:to>
      <xdr:col>5</xdr:col>
      <xdr:colOff>438150</xdr:colOff>
      <xdr:row>0</xdr:row>
      <xdr:rowOff>0</xdr:rowOff>
    </xdr:to>
    <xdr:sp macro="" textlink="">
      <xdr:nvSpPr>
        <xdr:cNvPr id="213677" name="Text Box 20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390525</xdr:colOff>
      <xdr:row>0</xdr:row>
      <xdr:rowOff>0</xdr:rowOff>
    </xdr:from>
    <xdr:to>
      <xdr:col>5</xdr:col>
      <xdr:colOff>438150</xdr:colOff>
      <xdr:row>0</xdr:row>
      <xdr:rowOff>0</xdr:rowOff>
    </xdr:to>
    <xdr:sp macro="" textlink="">
      <xdr:nvSpPr>
        <xdr:cNvPr id="213678" name="Text Box 2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390525</xdr:colOff>
      <xdr:row>0</xdr:row>
      <xdr:rowOff>0</xdr:rowOff>
    </xdr:from>
    <xdr:to>
      <xdr:col>5</xdr:col>
      <xdr:colOff>438150</xdr:colOff>
      <xdr:row>0</xdr:row>
      <xdr:rowOff>0</xdr:rowOff>
    </xdr:to>
    <xdr:sp macro="" textlink="">
      <xdr:nvSpPr>
        <xdr:cNvPr id="213679" name="Text Box 22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18</xdr:col>
      <xdr:colOff>695325</xdr:colOff>
      <xdr:row>6</xdr:row>
      <xdr:rowOff>9525</xdr:rowOff>
    </xdr:from>
    <xdr:to>
      <xdr:col>19</xdr:col>
      <xdr:colOff>962025</xdr:colOff>
      <xdr:row>6</xdr:row>
      <xdr:rowOff>171450</xdr:rowOff>
    </xdr:to>
    <xdr:grpSp>
      <xdr:nvGrpSpPr>
        <xdr:cNvPr id="213680" name="Group 23"/>
        <xdr:cNvGrpSpPr>
          <a:grpSpLocks/>
        </xdr:cNvGrpSpPr>
      </xdr:nvGrpSpPr>
      <xdr:grpSpPr bwMode="auto">
        <a:xfrm>
          <a:off x="0" y="1228725"/>
          <a:ext cx="0" cy="161925"/>
          <a:chOff x="956" y="135"/>
          <a:chExt cx="146" cy="17"/>
        </a:xfrm>
      </xdr:grpSpPr>
      <xdr:sp macro="" textlink="">
        <xdr:nvSpPr>
          <xdr:cNvPr id="213697" name="Rectangle 24"/>
          <xdr:cNvSpPr>
            <a:spLocks noChangeArrowheads="1"/>
          </xdr:cNvSpPr>
        </xdr:nvSpPr>
        <xdr:spPr bwMode="auto">
          <a:xfrm>
            <a:off x="956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3698" name="Rectangle 25"/>
          <xdr:cNvSpPr>
            <a:spLocks noChangeArrowheads="1"/>
          </xdr:cNvSpPr>
        </xdr:nvSpPr>
        <xdr:spPr bwMode="auto">
          <a:xfrm>
            <a:off x="977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3699" name="Rectangle 26"/>
          <xdr:cNvSpPr>
            <a:spLocks noChangeArrowheads="1"/>
          </xdr:cNvSpPr>
        </xdr:nvSpPr>
        <xdr:spPr bwMode="auto">
          <a:xfrm>
            <a:off x="998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3700" name="Rectangle 27"/>
          <xdr:cNvSpPr>
            <a:spLocks noChangeArrowheads="1"/>
          </xdr:cNvSpPr>
        </xdr:nvSpPr>
        <xdr:spPr bwMode="auto">
          <a:xfrm>
            <a:off x="1020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3701" name="Rectangle 28"/>
          <xdr:cNvSpPr>
            <a:spLocks noChangeArrowheads="1"/>
          </xdr:cNvSpPr>
        </xdr:nvSpPr>
        <xdr:spPr bwMode="auto">
          <a:xfrm>
            <a:off x="1041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3702" name="Rectangle 29"/>
          <xdr:cNvSpPr>
            <a:spLocks noChangeArrowheads="1"/>
          </xdr:cNvSpPr>
        </xdr:nvSpPr>
        <xdr:spPr bwMode="auto">
          <a:xfrm>
            <a:off x="1062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3703" name="Rectangle 30"/>
          <xdr:cNvSpPr>
            <a:spLocks noChangeArrowheads="1"/>
          </xdr:cNvSpPr>
        </xdr:nvSpPr>
        <xdr:spPr bwMode="auto">
          <a:xfrm>
            <a:off x="1083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18</xdr:col>
      <xdr:colOff>695325</xdr:colOff>
      <xdr:row>10</xdr:row>
      <xdr:rowOff>9525</xdr:rowOff>
    </xdr:from>
    <xdr:to>
      <xdr:col>19</xdr:col>
      <xdr:colOff>962025</xdr:colOff>
      <xdr:row>10</xdr:row>
      <xdr:rowOff>171450</xdr:rowOff>
    </xdr:to>
    <xdr:grpSp>
      <xdr:nvGrpSpPr>
        <xdr:cNvPr id="213681" name="Group 31"/>
        <xdr:cNvGrpSpPr>
          <a:grpSpLocks/>
        </xdr:cNvGrpSpPr>
      </xdr:nvGrpSpPr>
      <xdr:grpSpPr bwMode="auto">
        <a:xfrm>
          <a:off x="0" y="2000250"/>
          <a:ext cx="0" cy="161925"/>
          <a:chOff x="956" y="135"/>
          <a:chExt cx="146" cy="17"/>
        </a:xfrm>
      </xdr:grpSpPr>
      <xdr:sp macro="" textlink="">
        <xdr:nvSpPr>
          <xdr:cNvPr id="213690" name="Rectangle 32"/>
          <xdr:cNvSpPr>
            <a:spLocks noChangeArrowheads="1"/>
          </xdr:cNvSpPr>
        </xdr:nvSpPr>
        <xdr:spPr bwMode="auto">
          <a:xfrm>
            <a:off x="956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3691" name="Rectangle 33"/>
          <xdr:cNvSpPr>
            <a:spLocks noChangeArrowheads="1"/>
          </xdr:cNvSpPr>
        </xdr:nvSpPr>
        <xdr:spPr bwMode="auto">
          <a:xfrm>
            <a:off x="977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3692" name="Rectangle 34"/>
          <xdr:cNvSpPr>
            <a:spLocks noChangeArrowheads="1"/>
          </xdr:cNvSpPr>
        </xdr:nvSpPr>
        <xdr:spPr bwMode="auto">
          <a:xfrm>
            <a:off x="998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3693" name="Rectangle 35"/>
          <xdr:cNvSpPr>
            <a:spLocks noChangeArrowheads="1"/>
          </xdr:cNvSpPr>
        </xdr:nvSpPr>
        <xdr:spPr bwMode="auto">
          <a:xfrm>
            <a:off x="1020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3694" name="Rectangle 36"/>
          <xdr:cNvSpPr>
            <a:spLocks noChangeArrowheads="1"/>
          </xdr:cNvSpPr>
        </xdr:nvSpPr>
        <xdr:spPr bwMode="auto">
          <a:xfrm>
            <a:off x="1041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3695" name="Rectangle 37"/>
          <xdr:cNvSpPr>
            <a:spLocks noChangeArrowheads="1"/>
          </xdr:cNvSpPr>
        </xdr:nvSpPr>
        <xdr:spPr bwMode="auto">
          <a:xfrm>
            <a:off x="1062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3696" name="Rectangle 38"/>
          <xdr:cNvSpPr>
            <a:spLocks noChangeArrowheads="1"/>
          </xdr:cNvSpPr>
        </xdr:nvSpPr>
        <xdr:spPr bwMode="auto">
          <a:xfrm>
            <a:off x="1083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18</xdr:col>
      <xdr:colOff>714375</xdr:colOff>
      <xdr:row>12</xdr:row>
      <xdr:rowOff>9525</xdr:rowOff>
    </xdr:from>
    <xdr:to>
      <xdr:col>19</xdr:col>
      <xdr:colOff>981075</xdr:colOff>
      <xdr:row>12</xdr:row>
      <xdr:rowOff>171450</xdr:rowOff>
    </xdr:to>
    <xdr:grpSp>
      <xdr:nvGrpSpPr>
        <xdr:cNvPr id="213682" name="Group 39"/>
        <xdr:cNvGrpSpPr>
          <a:grpSpLocks/>
        </xdr:cNvGrpSpPr>
      </xdr:nvGrpSpPr>
      <xdr:grpSpPr bwMode="auto">
        <a:xfrm>
          <a:off x="0" y="2400300"/>
          <a:ext cx="0" cy="161925"/>
          <a:chOff x="956" y="135"/>
          <a:chExt cx="146" cy="17"/>
        </a:xfrm>
      </xdr:grpSpPr>
      <xdr:sp macro="" textlink="">
        <xdr:nvSpPr>
          <xdr:cNvPr id="213683" name="Rectangle 40"/>
          <xdr:cNvSpPr>
            <a:spLocks noChangeArrowheads="1"/>
          </xdr:cNvSpPr>
        </xdr:nvSpPr>
        <xdr:spPr bwMode="auto">
          <a:xfrm>
            <a:off x="956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3684" name="Rectangle 41"/>
          <xdr:cNvSpPr>
            <a:spLocks noChangeArrowheads="1"/>
          </xdr:cNvSpPr>
        </xdr:nvSpPr>
        <xdr:spPr bwMode="auto">
          <a:xfrm>
            <a:off x="977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3685" name="Rectangle 42"/>
          <xdr:cNvSpPr>
            <a:spLocks noChangeArrowheads="1"/>
          </xdr:cNvSpPr>
        </xdr:nvSpPr>
        <xdr:spPr bwMode="auto">
          <a:xfrm>
            <a:off x="998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3686" name="Rectangle 43"/>
          <xdr:cNvSpPr>
            <a:spLocks noChangeArrowheads="1"/>
          </xdr:cNvSpPr>
        </xdr:nvSpPr>
        <xdr:spPr bwMode="auto">
          <a:xfrm>
            <a:off x="1020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3687" name="Rectangle 44"/>
          <xdr:cNvSpPr>
            <a:spLocks noChangeArrowheads="1"/>
          </xdr:cNvSpPr>
        </xdr:nvSpPr>
        <xdr:spPr bwMode="auto">
          <a:xfrm>
            <a:off x="1041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3688" name="Rectangle 45"/>
          <xdr:cNvSpPr>
            <a:spLocks noChangeArrowheads="1"/>
          </xdr:cNvSpPr>
        </xdr:nvSpPr>
        <xdr:spPr bwMode="auto">
          <a:xfrm>
            <a:off x="1062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3689" name="Rectangle 46"/>
          <xdr:cNvSpPr>
            <a:spLocks noChangeArrowheads="1"/>
          </xdr:cNvSpPr>
        </xdr:nvSpPr>
        <xdr:spPr bwMode="auto">
          <a:xfrm>
            <a:off x="1083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0</xdr:row>
      <xdr:rowOff>0</xdr:rowOff>
    </xdr:from>
    <xdr:to>
      <xdr:col>7</xdr:col>
      <xdr:colOff>295275</xdr:colOff>
      <xdr:row>0</xdr:row>
      <xdr:rowOff>0</xdr:rowOff>
    </xdr:to>
    <xdr:sp macro="" textlink="">
      <xdr:nvSpPr>
        <xdr:cNvPr id="214691" name="Text Box 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390525</xdr:colOff>
      <xdr:row>0</xdr:row>
      <xdr:rowOff>0</xdr:rowOff>
    </xdr:from>
    <xdr:to>
      <xdr:col>5</xdr:col>
      <xdr:colOff>257175</xdr:colOff>
      <xdr:row>0</xdr:row>
      <xdr:rowOff>0</xdr:rowOff>
    </xdr:to>
    <xdr:sp macro="" textlink="">
      <xdr:nvSpPr>
        <xdr:cNvPr id="214692" name="Text Box 2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pSp>
      <xdr:nvGrpSpPr>
        <xdr:cNvPr id="214693" name="Group 3"/>
        <xdr:cNvGrpSpPr>
          <a:grpSpLocks/>
        </xdr:cNvGrpSpPr>
      </xdr:nvGrpSpPr>
      <xdr:grpSpPr bwMode="auto">
        <a:xfrm>
          <a:off x="0" y="0"/>
          <a:ext cx="0" cy="0"/>
          <a:chOff x="741" y="310"/>
          <a:chExt cx="99" cy="15"/>
        </a:xfrm>
      </xdr:grpSpPr>
      <xdr:sp macro="" textlink="">
        <xdr:nvSpPr>
          <xdr:cNvPr id="214734" name="Rectangle 4"/>
          <xdr:cNvSpPr>
            <a:spLocks noChangeArrowheads="1"/>
          </xdr:cNvSpPr>
        </xdr:nvSpPr>
        <xdr:spPr bwMode="auto">
          <a:xfrm>
            <a:off x="741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4735" name="Rectangle 5"/>
          <xdr:cNvSpPr>
            <a:spLocks noChangeArrowheads="1"/>
          </xdr:cNvSpPr>
        </xdr:nvSpPr>
        <xdr:spPr bwMode="auto">
          <a:xfrm>
            <a:off x="775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4736" name="Rectangle 6"/>
          <xdr:cNvSpPr>
            <a:spLocks noChangeArrowheads="1"/>
          </xdr:cNvSpPr>
        </xdr:nvSpPr>
        <xdr:spPr bwMode="auto">
          <a:xfrm>
            <a:off x="814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13</xdr:col>
      <xdr:colOff>0</xdr:colOff>
      <xdr:row>198</xdr:row>
      <xdr:rowOff>0</xdr:rowOff>
    </xdr:from>
    <xdr:to>
      <xdr:col>13</xdr:col>
      <xdr:colOff>0</xdr:colOff>
      <xdr:row>198</xdr:row>
      <xdr:rowOff>0</xdr:rowOff>
    </xdr:to>
    <xdr:sp macro="" textlink="">
      <xdr:nvSpPr>
        <xdr:cNvPr id="49159" name="Text Box 7"/>
        <xdr:cNvSpPr txBox="1">
          <a:spLocks noChangeArrowheads="1"/>
        </xdr:cNvSpPr>
      </xdr:nvSpPr>
      <xdr:spPr bwMode="auto">
        <a:xfrm>
          <a:off x="0" y="39690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_____________________</a:t>
          </a:r>
        </a:p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Firma y Sello</a:t>
          </a:r>
        </a:p>
        <a:p>
          <a:pPr algn="ctr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390525</xdr:colOff>
      <xdr:row>0</xdr:row>
      <xdr:rowOff>0</xdr:rowOff>
    </xdr:from>
    <xdr:to>
      <xdr:col>7</xdr:col>
      <xdr:colOff>295275</xdr:colOff>
      <xdr:row>0</xdr:row>
      <xdr:rowOff>0</xdr:rowOff>
    </xdr:to>
    <xdr:sp macro="" textlink="">
      <xdr:nvSpPr>
        <xdr:cNvPr id="214695" name="Text Box 8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390525</xdr:colOff>
      <xdr:row>0</xdr:row>
      <xdr:rowOff>0</xdr:rowOff>
    </xdr:from>
    <xdr:to>
      <xdr:col>5</xdr:col>
      <xdr:colOff>257175</xdr:colOff>
      <xdr:row>0</xdr:row>
      <xdr:rowOff>0</xdr:rowOff>
    </xdr:to>
    <xdr:sp macro="" textlink="">
      <xdr:nvSpPr>
        <xdr:cNvPr id="214696" name="Text Box 9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pSp>
      <xdr:nvGrpSpPr>
        <xdr:cNvPr id="214697" name="Group 10"/>
        <xdr:cNvGrpSpPr>
          <a:grpSpLocks/>
        </xdr:cNvGrpSpPr>
      </xdr:nvGrpSpPr>
      <xdr:grpSpPr bwMode="auto">
        <a:xfrm>
          <a:off x="0" y="0"/>
          <a:ext cx="0" cy="0"/>
          <a:chOff x="741" y="310"/>
          <a:chExt cx="99" cy="15"/>
        </a:xfrm>
      </xdr:grpSpPr>
      <xdr:sp macro="" textlink="">
        <xdr:nvSpPr>
          <xdr:cNvPr id="214731" name="Rectangle 11"/>
          <xdr:cNvSpPr>
            <a:spLocks noChangeArrowheads="1"/>
          </xdr:cNvSpPr>
        </xdr:nvSpPr>
        <xdr:spPr bwMode="auto">
          <a:xfrm>
            <a:off x="741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4732" name="Rectangle 12"/>
          <xdr:cNvSpPr>
            <a:spLocks noChangeArrowheads="1"/>
          </xdr:cNvSpPr>
        </xdr:nvSpPr>
        <xdr:spPr bwMode="auto">
          <a:xfrm>
            <a:off x="775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4733" name="Rectangle 13"/>
          <xdr:cNvSpPr>
            <a:spLocks noChangeArrowheads="1"/>
          </xdr:cNvSpPr>
        </xdr:nvSpPr>
        <xdr:spPr bwMode="auto">
          <a:xfrm>
            <a:off x="814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7</xdr:col>
      <xdr:colOff>390525</xdr:colOff>
      <xdr:row>0</xdr:row>
      <xdr:rowOff>0</xdr:rowOff>
    </xdr:from>
    <xdr:to>
      <xdr:col>7</xdr:col>
      <xdr:colOff>295275</xdr:colOff>
      <xdr:row>0</xdr:row>
      <xdr:rowOff>0</xdr:rowOff>
    </xdr:to>
    <xdr:sp macro="" textlink="">
      <xdr:nvSpPr>
        <xdr:cNvPr id="214698" name="Text Box 14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390525</xdr:colOff>
      <xdr:row>0</xdr:row>
      <xdr:rowOff>0</xdr:rowOff>
    </xdr:from>
    <xdr:to>
      <xdr:col>5</xdr:col>
      <xdr:colOff>438150</xdr:colOff>
      <xdr:row>0</xdr:row>
      <xdr:rowOff>0</xdr:rowOff>
    </xdr:to>
    <xdr:sp macro="" textlink="">
      <xdr:nvSpPr>
        <xdr:cNvPr id="214699" name="Text Box 15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pSp>
      <xdr:nvGrpSpPr>
        <xdr:cNvPr id="214700" name="Group 16"/>
        <xdr:cNvGrpSpPr>
          <a:grpSpLocks/>
        </xdr:cNvGrpSpPr>
      </xdr:nvGrpSpPr>
      <xdr:grpSpPr bwMode="auto">
        <a:xfrm>
          <a:off x="0" y="0"/>
          <a:ext cx="0" cy="0"/>
          <a:chOff x="741" y="310"/>
          <a:chExt cx="99" cy="15"/>
        </a:xfrm>
      </xdr:grpSpPr>
      <xdr:sp macro="" textlink="">
        <xdr:nvSpPr>
          <xdr:cNvPr id="214728" name="Rectangle 17"/>
          <xdr:cNvSpPr>
            <a:spLocks noChangeArrowheads="1"/>
          </xdr:cNvSpPr>
        </xdr:nvSpPr>
        <xdr:spPr bwMode="auto">
          <a:xfrm>
            <a:off x="741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4729" name="Rectangle 18"/>
          <xdr:cNvSpPr>
            <a:spLocks noChangeArrowheads="1"/>
          </xdr:cNvSpPr>
        </xdr:nvSpPr>
        <xdr:spPr bwMode="auto">
          <a:xfrm>
            <a:off x="775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4730" name="Rectangle 19"/>
          <xdr:cNvSpPr>
            <a:spLocks noChangeArrowheads="1"/>
          </xdr:cNvSpPr>
        </xdr:nvSpPr>
        <xdr:spPr bwMode="auto">
          <a:xfrm>
            <a:off x="814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5</xdr:col>
      <xdr:colOff>390525</xdr:colOff>
      <xdr:row>0</xdr:row>
      <xdr:rowOff>0</xdr:rowOff>
    </xdr:from>
    <xdr:to>
      <xdr:col>5</xdr:col>
      <xdr:colOff>438150</xdr:colOff>
      <xdr:row>0</xdr:row>
      <xdr:rowOff>0</xdr:rowOff>
    </xdr:to>
    <xdr:sp macro="" textlink="">
      <xdr:nvSpPr>
        <xdr:cNvPr id="214701" name="Text Box 20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390525</xdr:colOff>
      <xdr:row>0</xdr:row>
      <xdr:rowOff>0</xdr:rowOff>
    </xdr:from>
    <xdr:to>
      <xdr:col>5</xdr:col>
      <xdr:colOff>438150</xdr:colOff>
      <xdr:row>0</xdr:row>
      <xdr:rowOff>0</xdr:rowOff>
    </xdr:to>
    <xdr:sp macro="" textlink="">
      <xdr:nvSpPr>
        <xdr:cNvPr id="214702" name="Text Box 2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390525</xdr:colOff>
      <xdr:row>0</xdr:row>
      <xdr:rowOff>0</xdr:rowOff>
    </xdr:from>
    <xdr:to>
      <xdr:col>5</xdr:col>
      <xdr:colOff>438150</xdr:colOff>
      <xdr:row>0</xdr:row>
      <xdr:rowOff>0</xdr:rowOff>
    </xdr:to>
    <xdr:sp macro="" textlink="">
      <xdr:nvSpPr>
        <xdr:cNvPr id="214703" name="Text Box 22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18</xdr:col>
      <xdr:colOff>695325</xdr:colOff>
      <xdr:row>6</xdr:row>
      <xdr:rowOff>9525</xdr:rowOff>
    </xdr:from>
    <xdr:to>
      <xdr:col>19</xdr:col>
      <xdr:colOff>962025</xdr:colOff>
      <xdr:row>6</xdr:row>
      <xdr:rowOff>171450</xdr:rowOff>
    </xdr:to>
    <xdr:grpSp>
      <xdr:nvGrpSpPr>
        <xdr:cNvPr id="214704" name="Group 23"/>
        <xdr:cNvGrpSpPr>
          <a:grpSpLocks/>
        </xdr:cNvGrpSpPr>
      </xdr:nvGrpSpPr>
      <xdr:grpSpPr bwMode="auto">
        <a:xfrm>
          <a:off x="0" y="1228725"/>
          <a:ext cx="0" cy="161925"/>
          <a:chOff x="956" y="135"/>
          <a:chExt cx="146" cy="17"/>
        </a:xfrm>
      </xdr:grpSpPr>
      <xdr:sp macro="" textlink="">
        <xdr:nvSpPr>
          <xdr:cNvPr id="214721" name="Rectangle 24"/>
          <xdr:cNvSpPr>
            <a:spLocks noChangeArrowheads="1"/>
          </xdr:cNvSpPr>
        </xdr:nvSpPr>
        <xdr:spPr bwMode="auto">
          <a:xfrm>
            <a:off x="956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4722" name="Rectangle 25"/>
          <xdr:cNvSpPr>
            <a:spLocks noChangeArrowheads="1"/>
          </xdr:cNvSpPr>
        </xdr:nvSpPr>
        <xdr:spPr bwMode="auto">
          <a:xfrm>
            <a:off x="977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4723" name="Rectangle 26"/>
          <xdr:cNvSpPr>
            <a:spLocks noChangeArrowheads="1"/>
          </xdr:cNvSpPr>
        </xdr:nvSpPr>
        <xdr:spPr bwMode="auto">
          <a:xfrm>
            <a:off x="998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4724" name="Rectangle 27"/>
          <xdr:cNvSpPr>
            <a:spLocks noChangeArrowheads="1"/>
          </xdr:cNvSpPr>
        </xdr:nvSpPr>
        <xdr:spPr bwMode="auto">
          <a:xfrm>
            <a:off x="1020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4725" name="Rectangle 28"/>
          <xdr:cNvSpPr>
            <a:spLocks noChangeArrowheads="1"/>
          </xdr:cNvSpPr>
        </xdr:nvSpPr>
        <xdr:spPr bwMode="auto">
          <a:xfrm>
            <a:off x="1041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4726" name="Rectangle 29"/>
          <xdr:cNvSpPr>
            <a:spLocks noChangeArrowheads="1"/>
          </xdr:cNvSpPr>
        </xdr:nvSpPr>
        <xdr:spPr bwMode="auto">
          <a:xfrm>
            <a:off x="1062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4727" name="Rectangle 30"/>
          <xdr:cNvSpPr>
            <a:spLocks noChangeArrowheads="1"/>
          </xdr:cNvSpPr>
        </xdr:nvSpPr>
        <xdr:spPr bwMode="auto">
          <a:xfrm>
            <a:off x="1083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18</xdr:col>
      <xdr:colOff>695325</xdr:colOff>
      <xdr:row>10</xdr:row>
      <xdr:rowOff>9525</xdr:rowOff>
    </xdr:from>
    <xdr:to>
      <xdr:col>19</xdr:col>
      <xdr:colOff>962025</xdr:colOff>
      <xdr:row>10</xdr:row>
      <xdr:rowOff>171450</xdr:rowOff>
    </xdr:to>
    <xdr:grpSp>
      <xdr:nvGrpSpPr>
        <xdr:cNvPr id="214705" name="Group 31"/>
        <xdr:cNvGrpSpPr>
          <a:grpSpLocks/>
        </xdr:cNvGrpSpPr>
      </xdr:nvGrpSpPr>
      <xdr:grpSpPr bwMode="auto">
        <a:xfrm>
          <a:off x="0" y="2000250"/>
          <a:ext cx="0" cy="161925"/>
          <a:chOff x="956" y="135"/>
          <a:chExt cx="146" cy="17"/>
        </a:xfrm>
      </xdr:grpSpPr>
      <xdr:sp macro="" textlink="">
        <xdr:nvSpPr>
          <xdr:cNvPr id="214714" name="Rectangle 32"/>
          <xdr:cNvSpPr>
            <a:spLocks noChangeArrowheads="1"/>
          </xdr:cNvSpPr>
        </xdr:nvSpPr>
        <xdr:spPr bwMode="auto">
          <a:xfrm>
            <a:off x="956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4715" name="Rectangle 33"/>
          <xdr:cNvSpPr>
            <a:spLocks noChangeArrowheads="1"/>
          </xdr:cNvSpPr>
        </xdr:nvSpPr>
        <xdr:spPr bwMode="auto">
          <a:xfrm>
            <a:off x="977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4716" name="Rectangle 34"/>
          <xdr:cNvSpPr>
            <a:spLocks noChangeArrowheads="1"/>
          </xdr:cNvSpPr>
        </xdr:nvSpPr>
        <xdr:spPr bwMode="auto">
          <a:xfrm>
            <a:off x="998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4717" name="Rectangle 35"/>
          <xdr:cNvSpPr>
            <a:spLocks noChangeArrowheads="1"/>
          </xdr:cNvSpPr>
        </xdr:nvSpPr>
        <xdr:spPr bwMode="auto">
          <a:xfrm>
            <a:off x="1020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4718" name="Rectangle 36"/>
          <xdr:cNvSpPr>
            <a:spLocks noChangeArrowheads="1"/>
          </xdr:cNvSpPr>
        </xdr:nvSpPr>
        <xdr:spPr bwMode="auto">
          <a:xfrm>
            <a:off x="1041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4719" name="Rectangle 37"/>
          <xdr:cNvSpPr>
            <a:spLocks noChangeArrowheads="1"/>
          </xdr:cNvSpPr>
        </xdr:nvSpPr>
        <xdr:spPr bwMode="auto">
          <a:xfrm>
            <a:off x="1062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4720" name="Rectangle 38"/>
          <xdr:cNvSpPr>
            <a:spLocks noChangeArrowheads="1"/>
          </xdr:cNvSpPr>
        </xdr:nvSpPr>
        <xdr:spPr bwMode="auto">
          <a:xfrm>
            <a:off x="1083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18</xdr:col>
      <xdr:colOff>714375</xdr:colOff>
      <xdr:row>12</xdr:row>
      <xdr:rowOff>9525</xdr:rowOff>
    </xdr:from>
    <xdr:to>
      <xdr:col>19</xdr:col>
      <xdr:colOff>981075</xdr:colOff>
      <xdr:row>12</xdr:row>
      <xdr:rowOff>171450</xdr:rowOff>
    </xdr:to>
    <xdr:grpSp>
      <xdr:nvGrpSpPr>
        <xdr:cNvPr id="214706" name="Group 39"/>
        <xdr:cNvGrpSpPr>
          <a:grpSpLocks/>
        </xdr:cNvGrpSpPr>
      </xdr:nvGrpSpPr>
      <xdr:grpSpPr bwMode="auto">
        <a:xfrm>
          <a:off x="0" y="2400300"/>
          <a:ext cx="0" cy="161925"/>
          <a:chOff x="956" y="135"/>
          <a:chExt cx="146" cy="17"/>
        </a:xfrm>
      </xdr:grpSpPr>
      <xdr:sp macro="" textlink="">
        <xdr:nvSpPr>
          <xdr:cNvPr id="214707" name="Rectangle 40"/>
          <xdr:cNvSpPr>
            <a:spLocks noChangeArrowheads="1"/>
          </xdr:cNvSpPr>
        </xdr:nvSpPr>
        <xdr:spPr bwMode="auto">
          <a:xfrm>
            <a:off x="956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4708" name="Rectangle 41"/>
          <xdr:cNvSpPr>
            <a:spLocks noChangeArrowheads="1"/>
          </xdr:cNvSpPr>
        </xdr:nvSpPr>
        <xdr:spPr bwMode="auto">
          <a:xfrm>
            <a:off x="977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4709" name="Rectangle 42"/>
          <xdr:cNvSpPr>
            <a:spLocks noChangeArrowheads="1"/>
          </xdr:cNvSpPr>
        </xdr:nvSpPr>
        <xdr:spPr bwMode="auto">
          <a:xfrm>
            <a:off x="998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4710" name="Rectangle 43"/>
          <xdr:cNvSpPr>
            <a:spLocks noChangeArrowheads="1"/>
          </xdr:cNvSpPr>
        </xdr:nvSpPr>
        <xdr:spPr bwMode="auto">
          <a:xfrm>
            <a:off x="1020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4711" name="Rectangle 44"/>
          <xdr:cNvSpPr>
            <a:spLocks noChangeArrowheads="1"/>
          </xdr:cNvSpPr>
        </xdr:nvSpPr>
        <xdr:spPr bwMode="auto">
          <a:xfrm>
            <a:off x="1041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4712" name="Rectangle 45"/>
          <xdr:cNvSpPr>
            <a:spLocks noChangeArrowheads="1"/>
          </xdr:cNvSpPr>
        </xdr:nvSpPr>
        <xdr:spPr bwMode="auto">
          <a:xfrm>
            <a:off x="1062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4713" name="Rectangle 46"/>
          <xdr:cNvSpPr>
            <a:spLocks noChangeArrowheads="1"/>
          </xdr:cNvSpPr>
        </xdr:nvSpPr>
        <xdr:spPr bwMode="auto">
          <a:xfrm>
            <a:off x="1083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0</xdr:row>
      <xdr:rowOff>0</xdr:rowOff>
    </xdr:from>
    <xdr:to>
      <xdr:col>7</xdr:col>
      <xdr:colOff>295275</xdr:colOff>
      <xdr:row>0</xdr:row>
      <xdr:rowOff>0</xdr:rowOff>
    </xdr:to>
    <xdr:sp macro="" textlink="">
      <xdr:nvSpPr>
        <xdr:cNvPr id="215715" name="Text Box 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390525</xdr:colOff>
      <xdr:row>0</xdr:row>
      <xdr:rowOff>0</xdr:rowOff>
    </xdr:from>
    <xdr:to>
      <xdr:col>5</xdr:col>
      <xdr:colOff>257175</xdr:colOff>
      <xdr:row>0</xdr:row>
      <xdr:rowOff>0</xdr:rowOff>
    </xdr:to>
    <xdr:sp macro="" textlink="">
      <xdr:nvSpPr>
        <xdr:cNvPr id="215716" name="Text Box 2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pSp>
      <xdr:nvGrpSpPr>
        <xdr:cNvPr id="215717" name="Group 3"/>
        <xdr:cNvGrpSpPr>
          <a:grpSpLocks/>
        </xdr:cNvGrpSpPr>
      </xdr:nvGrpSpPr>
      <xdr:grpSpPr bwMode="auto">
        <a:xfrm>
          <a:off x="0" y="0"/>
          <a:ext cx="0" cy="0"/>
          <a:chOff x="741" y="310"/>
          <a:chExt cx="99" cy="15"/>
        </a:xfrm>
      </xdr:grpSpPr>
      <xdr:sp macro="" textlink="">
        <xdr:nvSpPr>
          <xdr:cNvPr id="215758" name="Rectangle 4"/>
          <xdr:cNvSpPr>
            <a:spLocks noChangeArrowheads="1"/>
          </xdr:cNvSpPr>
        </xdr:nvSpPr>
        <xdr:spPr bwMode="auto">
          <a:xfrm>
            <a:off x="741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5759" name="Rectangle 5"/>
          <xdr:cNvSpPr>
            <a:spLocks noChangeArrowheads="1"/>
          </xdr:cNvSpPr>
        </xdr:nvSpPr>
        <xdr:spPr bwMode="auto">
          <a:xfrm>
            <a:off x="775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5760" name="Rectangle 6"/>
          <xdr:cNvSpPr>
            <a:spLocks noChangeArrowheads="1"/>
          </xdr:cNvSpPr>
        </xdr:nvSpPr>
        <xdr:spPr bwMode="auto">
          <a:xfrm>
            <a:off x="814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13</xdr:col>
      <xdr:colOff>0</xdr:colOff>
      <xdr:row>198</xdr:row>
      <xdr:rowOff>0</xdr:rowOff>
    </xdr:from>
    <xdr:to>
      <xdr:col>13</xdr:col>
      <xdr:colOff>0</xdr:colOff>
      <xdr:row>198</xdr:row>
      <xdr:rowOff>0</xdr:rowOff>
    </xdr:to>
    <xdr:sp macro="" textlink="">
      <xdr:nvSpPr>
        <xdr:cNvPr id="39943" name="Text Box 7"/>
        <xdr:cNvSpPr txBox="1">
          <a:spLocks noChangeArrowheads="1"/>
        </xdr:cNvSpPr>
      </xdr:nvSpPr>
      <xdr:spPr bwMode="auto">
        <a:xfrm>
          <a:off x="0" y="39490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_____________________</a:t>
          </a:r>
        </a:p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Firma y Sello</a:t>
          </a:r>
        </a:p>
        <a:p>
          <a:pPr algn="ctr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390525</xdr:colOff>
      <xdr:row>0</xdr:row>
      <xdr:rowOff>0</xdr:rowOff>
    </xdr:from>
    <xdr:to>
      <xdr:col>7</xdr:col>
      <xdr:colOff>295275</xdr:colOff>
      <xdr:row>0</xdr:row>
      <xdr:rowOff>0</xdr:rowOff>
    </xdr:to>
    <xdr:sp macro="" textlink="">
      <xdr:nvSpPr>
        <xdr:cNvPr id="215719" name="Text Box 8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390525</xdr:colOff>
      <xdr:row>0</xdr:row>
      <xdr:rowOff>0</xdr:rowOff>
    </xdr:from>
    <xdr:to>
      <xdr:col>5</xdr:col>
      <xdr:colOff>257175</xdr:colOff>
      <xdr:row>0</xdr:row>
      <xdr:rowOff>0</xdr:rowOff>
    </xdr:to>
    <xdr:sp macro="" textlink="">
      <xdr:nvSpPr>
        <xdr:cNvPr id="215720" name="Text Box 9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pSp>
      <xdr:nvGrpSpPr>
        <xdr:cNvPr id="215721" name="Group 10"/>
        <xdr:cNvGrpSpPr>
          <a:grpSpLocks/>
        </xdr:cNvGrpSpPr>
      </xdr:nvGrpSpPr>
      <xdr:grpSpPr bwMode="auto">
        <a:xfrm>
          <a:off x="0" y="0"/>
          <a:ext cx="0" cy="0"/>
          <a:chOff x="741" y="310"/>
          <a:chExt cx="99" cy="15"/>
        </a:xfrm>
      </xdr:grpSpPr>
      <xdr:sp macro="" textlink="">
        <xdr:nvSpPr>
          <xdr:cNvPr id="215755" name="Rectangle 11"/>
          <xdr:cNvSpPr>
            <a:spLocks noChangeArrowheads="1"/>
          </xdr:cNvSpPr>
        </xdr:nvSpPr>
        <xdr:spPr bwMode="auto">
          <a:xfrm>
            <a:off x="741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5756" name="Rectangle 12"/>
          <xdr:cNvSpPr>
            <a:spLocks noChangeArrowheads="1"/>
          </xdr:cNvSpPr>
        </xdr:nvSpPr>
        <xdr:spPr bwMode="auto">
          <a:xfrm>
            <a:off x="775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5757" name="Rectangle 13"/>
          <xdr:cNvSpPr>
            <a:spLocks noChangeArrowheads="1"/>
          </xdr:cNvSpPr>
        </xdr:nvSpPr>
        <xdr:spPr bwMode="auto">
          <a:xfrm>
            <a:off x="814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7</xdr:col>
      <xdr:colOff>390525</xdr:colOff>
      <xdr:row>0</xdr:row>
      <xdr:rowOff>0</xdr:rowOff>
    </xdr:from>
    <xdr:to>
      <xdr:col>7</xdr:col>
      <xdr:colOff>295275</xdr:colOff>
      <xdr:row>0</xdr:row>
      <xdr:rowOff>0</xdr:rowOff>
    </xdr:to>
    <xdr:sp macro="" textlink="">
      <xdr:nvSpPr>
        <xdr:cNvPr id="215722" name="Text Box 14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390525</xdr:colOff>
      <xdr:row>0</xdr:row>
      <xdr:rowOff>0</xdr:rowOff>
    </xdr:from>
    <xdr:to>
      <xdr:col>5</xdr:col>
      <xdr:colOff>438150</xdr:colOff>
      <xdr:row>0</xdr:row>
      <xdr:rowOff>0</xdr:rowOff>
    </xdr:to>
    <xdr:sp macro="" textlink="">
      <xdr:nvSpPr>
        <xdr:cNvPr id="215723" name="Text Box 15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pSp>
      <xdr:nvGrpSpPr>
        <xdr:cNvPr id="215724" name="Group 16"/>
        <xdr:cNvGrpSpPr>
          <a:grpSpLocks/>
        </xdr:cNvGrpSpPr>
      </xdr:nvGrpSpPr>
      <xdr:grpSpPr bwMode="auto">
        <a:xfrm>
          <a:off x="0" y="0"/>
          <a:ext cx="0" cy="0"/>
          <a:chOff x="741" y="310"/>
          <a:chExt cx="99" cy="15"/>
        </a:xfrm>
      </xdr:grpSpPr>
      <xdr:sp macro="" textlink="">
        <xdr:nvSpPr>
          <xdr:cNvPr id="215752" name="Rectangle 17"/>
          <xdr:cNvSpPr>
            <a:spLocks noChangeArrowheads="1"/>
          </xdr:cNvSpPr>
        </xdr:nvSpPr>
        <xdr:spPr bwMode="auto">
          <a:xfrm>
            <a:off x="741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5753" name="Rectangle 18"/>
          <xdr:cNvSpPr>
            <a:spLocks noChangeArrowheads="1"/>
          </xdr:cNvSpPr>
        </xdr:nvSpPr>
        <xdr:spPr bwMode="auto">
          <a:xfrm>
            <a:off x="775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5754" name="Rectangle 19"/>
          <xdr:cNvSpPr>
            <a:spLocks noChangeArrowheads="1"/>
          </xdr:cNvSpPr>
        </xdr:nvSpPr>
        <xdr:spPr bwMode="auto">
          <a:xfrm>
            <a:off x="814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5</xdr:col>
      <xdr:colOff>390525</xdr:colOff>
      <xdr:row>0</xdr:row>
      <xdr:rowOff>0</xdr:rowOff>
    </xdr:from>
    <xdr:to>
      <xdr:col>5</xdr:col>
      <xdr:colOff>438150</xdr:colOff>
      <xdr:row>0</xdr:row>
      <xdr:rowOff>0</xdr:rowOff>
    </xdr:to>
    <xdr:sp macro="" textlink="">
      <xdr:nvSpPr>
        <xdr:cNvPr id="215725" name="Text Box 20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390525</xdr:colOff>
      <xdr:row>0</xdr:row>
      <xdr:rowOff>0</xdr:rowOff>
    </xdr:from>
    <xdr:to>
      <xdr:col>5</xdr:col>
      <xdr:colOff>438150</xdr:colOff>
      <xdr:row>0</xdr:row>
      <xdr:rowOff>0</xdr:rowOff>
    </xdr:to>
    <xdr:sp macro="" textlink="">
      <xdr:nvSpPr>
        <xdr:cNvPr id="215726" name="Text Box 2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390525</xdr:colOff>
      <xdr:row>0</xdr:row>
      <xdr:rowOff>0</xdr:rowOff>
    </xdr:from>
    <xdr:to>
      <xdr:col>5</xdr:col>
      <xdr:colOff>438150</xdr:colOff>
      <xdr:row>0</xdr:row>
      <xdr:rowOff>0</xdr:rowOff>
    </xdr:to>
    <xdr:sp macro="" textlink="">
      <xdr:nvSpPr>
        <xdr:cNvPr id="215727" name="Text Box 22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18</xdr:col>
      <xdr:colOff>695325</xdr:colOff>
      <xdr:row>6</xdr:row>
      <xdr:rowOff>9525</xdr:rowOff>
    </xdr:from>
    <xdr:to>
      <xdr:col>19</xdr:col>
      <xdr:colOff>962025</xdr:colOff>
      <xdr:row>6</xdr:row>
      <xdr:rowOff>171450</xdr:rowOff>
    </xdr:to>
    <xdr:grpSp>
      <xdr:nvGrpSpPr>
        <xdr:cNvPr id="215728" name="Group 23"/>
        <xdr:cNvGrpSpPr>
          <a:grpSpLocks/>
        </xdr:cNvGrpSpPr>
      </xdr:nvGrpSpPr>
      <xdr:grpSpPr bwMode="auto">
        <a:xfrm>
          <a:off x="0" y="1228725"/>
          <a:ext cx="0" cy="161925"/>
          <a:chOff x="956" y="135"/>
          <a:chExt cx="146" cy="17"/>
        </a:xfrm>
      </xdr:grpSpPr>
      <xdr:sp macro="" textlink="">
        <xdr:nvSpPr>
          <xdr:cNvPr id="215745" name="Rectangle 24"/>
          <xdr:cNvSpPr>
            <a:spLocks noChangeArrowheads="1"/>
          </xdr:cNvSpPr>
        </xdr:nvSpPr>
        <xdr:spPr bwMode="auto">
          <a:xfrm>
            <a:off x="956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5746" name="Rectangle 25"/>
          <xdr:cNvSpPr>
            <a:spLocks noChangeArrowheads="1"/>
          </xdr:cNvSpPr>
        </xdr:nvSpPr>
        <xdr:spPr bwMode="auto">
          <a:xfrm>
            <a:off x="977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5747" name="Rectangle 26"/>
          <xdr:cNvSpPr>
            <a:spLocks noChangeArrowheads="1"/>
          </xdr:cNvSpPr>
        </xdr:nvSpPr>
        <xdr:spPr bwMode="auto">
          <a:xfrm>
            <a:off x="998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5748" name="Rectangle 27"/>
          <xdr:cNvSpPr>
            <a:spLocks noChangeArrowheads="1"/>
          </xdr:cNvSpPr>
        </xdr:nvSpPr>
        <xdr:spPr bwMode="auto">
          <a:xfrm>
            <a:off x="1020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5749" name="Rectangle 28"/>
          <xdr:cNvSpPr>
            <a:spLocks noChangeArrowheads="1"/>
          </xdr:cNvSpPr>
        </xdr:nvSpPr>
        <xdr:spPr bwMode="auto">
          <a:xfrm>
            <a:off x="1041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5750" name="Rectangle 29"/>
          <xdr:cNvSpPr>
            <a:spLocks noChangeArrowheads="1"/>
          </xdr:cNvSpPr>
        </xdr:nvSpPr>
        <xdr:spPr bwMode="auto">
          <a:xfrm>
            <a:off x="1062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5751" name="Rectangle 30"/>
          <xdr:cNvSpPr>
            <a:spLocks noChangeArrowheads="1"/>
          </xdr:cNvSpPr>
        </xdr:nvSpPr>
        <xdr:spPr bwMode="auto">
          <a:xfrm>
            <a:off x="1083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18</xdr:col>
      <xdr:colOff>695325</xdr:colOff>
      <xdr:row>10</xdr:row>
      <xdr:rowOff>9525</xdr:rowOff>
    </xdr:from>
    <xdr:to>
      <xdr:col>19</xdr:col>
      <xdr:colOff>962025</xdr:colOff>
      <xdr:row>10</xdr:row>
      <xdr:rowOff>171450</xdr:rowOff>
    </xdr:to>
    <xdr:grpSp>
      <xdr:nvGrpSpPr>
        <xdr:cNvPr id="215729" name="Group 31"/>
        <xdr:cNvGrpSpPr>
          <a:grpSpLocks/>
        </xdr:cNvGrpSpPr>
      </xdr:nvGrpSpPr>
      <xdr:grpSpPr bwMode="auto">
        <a:xfrm>
          <a:off x="0" y="2000250"/>
          <a:ext cx="0" cy="161925"/>
          <a:chOff x="956" y="135"/>
          <a:chExt cx="146" cy="17"/>
        </a:xfrm>
      </xdr:grpSpPr>
      <xdr:sp macro="" textlink="">
        <xdr:nvSpPr>
          <xdr:cNvPr id="215738" name="Rectangle 32"/>
          <xdr:cNvSpPr>
            <a:spLocks noChangeArrowheads="1"/>
          </xdr:cNvSpPr>
        </xdr:nvSpPr>
        <xdr:spPr bwMode="auto">
          <a:xfrm>
            <a:off x="956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5739" name="Rectangle 33"/>
          <xdr:cNvSpPr>
            <a:spLocks noChangeArrowheads="1"/>
          </xdr:cNvSpPr>
        </xdr:nvSpPr>
        <xdr:spPr bwMode="auto">
          <a:xfrm>
            <a:off x="977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5740" name="Rectangle 34"/>
          <xdr:cNvSpPr>
            <a:spLocks noChangeArrowheads="1"/>
          </xdr:cNvSpPr>
        </xdr:nvSpPr>
        <xdr:spPr bwMode="auto">
          <a:xfrm>
            <a:off x="998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5741" name="Rectangle 35"/>
          <xdr:cNvSpPr>
            <a:spLocks noChangeArrowheads="1"/>
          </xdr:cNvSpPr>
        </xdr:nvSpPr>
        <xdr:spPr bwMode="auto">
          <a:xfrm>
            <a:off x="1020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5742" name="Rectangle 36"/>
          <xdr:cNvSpPr>
            <a:spLocks noChangeArrowheads="1"/>
          </xdr:cNvSpPr>
        </xdr:nvSpPr>
        <xdr:spPr bwMode="auto">
          <a:xfrm>
            <a:off x="1041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5743" name="Rectangle 37"/>
          <xdr:cNvSpPr>
            <a:spLocks noChangeArrowheads="1"/>
          </xdr:cNvSpPr>
        </xdr:nvSpPr>
        <xdr:spPr bwMode="auto">
          <a:xfrm>
            <a:off x="1062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5744" name="Rectangle 38"/>
          <xdr:cNvSpPr>
            <a:spLocks noChangeArrowheads="1"/>
          </xdr:cNvSpPr>
        </xdr:nvSpPr>
        <xdr:spPr bwMode="auto">
          <a:xfrm>
            <a:off x="1083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18</xdr:col>
      <xdr:colOff>714375</xdr:colOff>
      <xdr:row>12</xdr:row>
      <xdr:rowOff>9525</xdr:rowOff>
    </xdr:from>
    <xdr:to>
      <xdr:col>19</xdr:col>
      <xdr:colOff>981075</xdr:colOff>
      <xdr:row>12</xdr:row>
      <xdr:rowOff>171450</xdr:rowOff>
    </xdr:to>
    <xdr:grpSp>
      <xdr:nvGrpSpPr>
        <xdr:cNvPr id="215730" name="Group 39"/>
        <xdr:cNvGrpSpPr>
          <a:grpSpLocks/>
        </xdr:cNvGrpSpPr>
      </xdr:nvGrpSpPr>
      <xdr:grpSpPr bwMode="auto">
        <a:xfrm>
          <a:off x="0" y="2400300"/>
          <a:ext cx="0" cy="161925"/>
          <a:chOff x="956" y="135"/>
          <a:chExt cx="146" cy="17"/>
        </a:xfrm>
      </xdr:grpSpPr>
      <xdr:sp macro="" textlink="">
        <xdr:nvSpPr>
          <xdr:cNvPr id="215731" name="Rectangle 40"/>
          <xdr:cNvSpPr>
            <a:spLocks noChangeArrowheads="1"/>
          </xdr:cNvSpPr>
        </xdr:nvSpPr>
        <xdr:spPr bwMode="auto">
          <a:xfrm>
            <a:off x="956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5732" name="Rectangle 41"/>
          <xdr:cNvSpPr>
            <a:spLocks noChangeArrowheads="1"/>
          </xdr:cNvSpPr>
        </xdr:nvSpPr>
        <xdr:spPr bwMode="auto">
          <a:xfrm>
            <a:off x="977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5733" name="Rectangle 42"/>
          <xdr:cNvSpPr>
            <a:spLocks noChangeArrowheads="1"/>
          </xdr:cNvSpPr>
        </xdr:nvSpPr>
        <xdr:spPr bwMode="auto">
          <a:xfrm>
            <a:off x="998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5734" name="Rectangle 43"/>
          <xdr:cNvSpPr>
            <a:spLocks noChangeArrowheads="1"/>
          </xdr:cNvSpPr>
        </xdr:nvSpPr>
        <xdr:spPr bwMode="auto">
          <a:xfrm>
            <a:off x="1020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5735" name="Rectangle 44"/>
          <xdr:cNvSpPr>
            <a:spLocks noChangeArrowheads="1"/>
          </xdr:cNvSpPr>
        </xdr:nvSpPr>
        <xdr:spPr bwMode="auto">
          <a:xfrm>
            <a:off x="1041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5736" name="Rectangle 45"/>
          <xdr:cNvSpPr>
            <a:spLocks noChangeArrowheads="1"/>
          </xdr:cNvSpPr>
        </xdr:nvSpPr>
        <xdr:spPr bwMode="auto">
          <a:xfrm>
            <a:off x="1062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5737" name="Rectangle 46"/>
          <xdr:cNvSpPr>
            <a:spLocks noChangeArrowheads="1"/>
          </xdr:cNvSpPr>
        </xdr:nvSpPr>
        <xdr:spPr bwMode="auto">
          <a:xfrm>
            <a:off x="1083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0</xdr:row>
      <xdr:rowOff>0</xdr:rowOff>
    </xdr:from>
    <xdr:to>
      <xdr:col>7</xdr:col>
      <xdr:colOff>295275</xdr:colOff>
      <xdr:row>0</xdr:row>
      <xdr:rowOff>0</xdr:rowOff>
    </xdr:to>
    <xdr:sp macro="" textlink="">
      <xdr:nvSpPr>
        <xdr:cNvPr id="224563" name="Text Box 1"/>
        <xdr:cNvSpPr txBox="1">
          <a:spLocks noChangeArrowheads="1"/>
        </xdr:cNvSpPr>
      </xdr:nvSpPr>
      <xdr:spPr bwMode="auto">
        <a:xfrm>
          <a:off x="2333625" y="0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390525</xdr:colOff>
      <xdr:row>0</xdr:row>
      <xdr:rowOff>0</xdr:rowOff>
    </xdr:from>
    <xdr:to>
      <xdr:col>5</xdr:col>
      <xdr:colOff>257175</xdr:colOff>
      <xdr:row>0</xdr:row>
      <xdr:rowOff>0</xdr:rowOff>
    </xdr:to>
    <xdr:sp macro="" textlink="">
      <xdr:nvSpPr>
        <xdr:cNvPr id="224564" name="Text Box 2"/>
        <xdr:cNvSpPr txBox="1">
          <a:spLocks noChangeArrowheads="1"/>
        </xdr:cNvSpPr>
      </xdr:nvSpPr>
      <xdr:spPr bwMode="auto">
        <a:xfrm>
          <a:off x="1695450" y="0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pSp>
      <xdr:nvGrpSpPr>
        <xdr:cNvPr id="224565" name="Group 3"/>
        <xdr:cNvGrpSpPr>
          <a:grpSpLocks/>
        </xdr:cNvGrpSpPr>
      </xdr:nvGrpSpPr>
      <xdr:grpSpPr bwMode="auto">
        <a:xfrm>
          <a:off x="4552950" y="0"/>
          <a:ext cx="0" cy="0"/>
          <a:chOff x="741" y="310"/>
          <a:chExt cx="99" cy="15"/>
        </a:xfrm>
      </xdr:grpSpPr>
      <xdr:sp macro="" textlink="">
        <xdr:nvSpPr>
          <xdr:cNvPr id="224590" name="Rectangle 4"/>
          <xdr:cNvSpPr>
            <a:spLocks noChangeArrowheads="1"/>
          </xdr:cNvSpPr>
        </xdr:nvSpPr>
        <xdr:spPr bwMode="auto">
          <a:xfrm>
            <a:off x="741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4591" name="Rectangle 5"/>
          <xdr:cNvSpPr>
            <a:spLocks noChangeArrowheads="1"/>
          </xdr:cNvSpPr>
        </xdr:nvSpPr>
        <xdr:spPr bwMode="auto">
          <a:xfrm>
            <a:off x="775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4592" name="Rectangle 6"/>
          <xdr:cNvSpPr>
            <a:spLocks noChangeArrowheads="1"/>
          </xdr:cNvSpPr>
        </xdr:nvSpPr>
        <xdr:spPr bwMode="auto">
          <a:xfrm>
            <a:off x="814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13</xdr:col>
      <xdr:colOff>0</xdr:colOff>
      <xdr:row>198</xdr:row>
      <xdr:rowOff>0</xdr:rowOff>
    </xdr:from>
    <xdr:to>
      <xdr:col>13</xdr:col>
      <xdr:colOff>0</xdr:colOff>
      <xdr:row>198</xdr:row>
      <xdr:rowOff>0</xdr:rowOff>
    </xdr:to>
    <xdr:sp macro="" textlink="">
      <xdr:nvSpPr>
        <xdr:cNvPr id="43015" name="Text Box 7"/>
        <xdr:cNvSpPr txBox="1">
          <a:spLocks noChangeArrowheads="1"/>
        </xdr:cNvSpPr>
      </xdr:nvSpPr>
      <xdr:spPr bwMode="auto">
        <a:xfrm>
          <a:off x="4552950" y="38785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_____________________</a:t>
          </a:r>
        </a:p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Firma y Sello</a:t>
          </a:r>
        </a:p>
        <a:p>
          <a:pPr algn="ctr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390525</xdr:colOff>
      <xdr:row>0</xdr:row>
      <xdr:rowOff>0</xdr:rowOff>
    </xdr:from>
    <xdr:to>
      <xdr:col>7</xdr:col>
      <xdr:colOff>295275</xdr:colOff>
      <xdr:row>0</xdr:row>
      <xdr:rowOff>0</xdr:rowOff>
    </xdr:to>
    <xdr:sp macro="" textlink="">
      <xdr:nvSpPr>
        <xdr:cNvPr id="224567" name="Text Box 8"/>
        <xdr:cNvSpPr txBox="1">
          <a:spLocks noChangeArrowheads="1"/>
        </xdr:cNvSpPr>
      </xdr:nvSpPr>
      <xdr:spPr bwMode="auto">
        <a:xfrm>
          <a:off x="2333625" y="0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390525</xdr:colOff>
      <xdr:row>0</xdr:row>
      <xdr:rowOff>0</xdr:rowOff>
    </xdr:from>
    <xdr:to>
      <xdr:col>5</xdr:col>
      <xdr:colOff>257175</xdr:colOff>
      <xdr:row>0</xdr:row>
      <xdr:rowOff>0</xdr:rowOff>
    </xdr:to>
    <xdr:sp macro="" textlink="">
      <xdr:nvSpPr>
        <xdr:cNvPr id="224568" name="Text Box 9"/>
        <xdr:cNvSpPr txBox="1">
          <a:spLocks noChangeArrowheads="1"/>
        </xdr:cNvSpPr>
      </xdr:nvSpPr>
      <xdr:spPr bwMode="auto">
        <a:xfrm>
          <a:off x="1695450" y="0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pSp>
      <xdr:nvGrpSpPr>
        <xdr:cNvPr id="224569" name="Group 10"/>
        <xdr:cNvGrpSpPr>
          <a:grpSpLocks/>
        </xdr:cNvGrpSpPr>
      </xdr:nvGrpSpPr>
      <xdr:grpSpPr bwMode="auto">
        <a:xfrm>
          <a:off x="4552950" y="0"/>
          <a:ext cx="0" cy="0"/>
          <a:chOff x="741" y="310"/>
          <a:chExt cx="99" cy="15"/>
        </a:xfrm>
      </xdr:grpSpPr>
      <xdr:sp macro="" textlink="">
        <xdr:nvSpPr>
          <xdr:cNvPr id="224587" name="Rectangle 11"/>
          <xdr:cNvSpPr>
            <a:spLocks noChangeArrowheads="1"/>
          </xdr:cNvSpPr>
        </xdr:nvSpPr>
        <xdr:spPr bwMode="auto">
          <a:xfrm>
            <a:off x="741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4588" name="Rectangle 12"/>
          <xdr:cNvSpPr>
            <a:spLocks noChangeArrowheads="1"/>
          </xdr:cNvSpPr>
        </xdr:nvSpPr>
        <xdr:spPr bwMode="auto">
          <a:xfrm>
            <a:off x="775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4589" name="Rectangle 13"/>
          <xdr:cNvSpPr>
            <a:spLocks noChangeArrowheads="1"/>
          </xdr:cNvSpPr>
        </xdr:nvSpPr>
        <xdr:spPr bwMode="auto">
          <a:xfrm>
            <a:off x="814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7</xdr:col>
      <xdr:colOff>390525</xdr:colOff>
      <xdr:row>0</xdr:row>
      <xdr:rowOff>0</xdr:rowOff>
    </xdr:from>
    <xdr:to>
      <xdr:col>7</xdr:col>
      <xdr:colOff>295275</xdr:colOff>
      <xdr:row>0</xdr:row>
      <xdr:rowOff>0</xdr:rowOff>
    </xdr:to>
    <xdr:sp macro="" textlink="">
      <xdr:nvSpPr>
        <xdr:cNvPr id="224570" name="Text Box 14"/>
        <xdr:cNvSpPr txBox="1">
          <a:spLocks noChangeArrowheads="1"/>
        </xdr:cNvSpPr>
      </xdr:nvSpPr>
      <xdr:spPr bwMode="auto">
        <a:xfrm>
          <a:off x="2333625" y="0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390525</xdr:colOff>
      <xdr:row>0</xdr:row>
      <xdr:rowOff>0</xdr:rowOff>
    </xdr:from>
    <xdr:to>
      <xdr:col>5</xdr:col>
      <xdr:colOff>438150</xdr:colOff>
      <xdr:row>0</xdr:row>
      <xdr:rowOff>0</xdr:rowOff>
    </xdr:to>
    <xdr:sp macro="" textlink="">
      <xdr:nvSpPr>
        <xdr:cNvPr id="224571" name="Text Box 15"/>
        <xdr:cNvSpPr txBox="1">
          <a:spLocks noChangeArrowheads="1"/>
        </xdr:cNvSpPr>
      </xdr:nvSpPr>
      <xdr:spPr bwMode="auto">
        <a:xfrm>
          <a:off x="1695450" y="0"/>
          <a:ext cx="476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pSp>
      <xdr:nvGrpSpPr>
        <xdr:cNvPr id="224572" name="Group 16"/>
        <xdr:cNvGrpSpPr>
          <a:grpSpLocks/>
        </xdr:cNvGrpSpPr>
      </xdr:nvGrpSpPr>
      <xdr:grpSpPr bwMode="auto">
        <a:xfrm>
          <a:off x="4552950" y="0"/>
          <a:ext cx="0" cy="0"/>
          <a:chOff x="741" y="310"/>
          <a:chExt cx="99" cy="15"/>
        </a:xfrm>
      </xdr:grpSpPr>
      <xdr:sp macro="" textlink="">
        <xdr:nvSpPr>
          <xdr:cNvPr id="224584" name="Rectangle 17"/>
          <xdr:cNvSpPr>
            <a:spLocks noChangeArrowheads="1"/>
          </xdr:cNvSpPr>
        </xdr:nvSpPr>
        <xdr:spPr bwMode="auto">
          <a:xfrm>
            <a:off x="741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4585" name="Rectangle 18"/>
          <xdr:cNvSpPr>
            <a:spLocks noChangeArrowheads="1"/>
          </xdr:cNvSpPr>
        </xdr:nvSpPr>
        <xdr:spPr bwMode="auto">
          <a:xfrm>
            <a:off x="775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4586" name="Rectangle 19"/>
          <xdr:cNvSpPr>
            <a:spLocks noChangeArrowheads="1"/>
          </xdr:cNvSpPr>
        </xdr:nvSpPr>
        <xdr:spPr bwMode="auto">
          <a:xfrm>
            <a:off x="814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5</xdr:col>
      <xdr:colOff>390525</xdr:colOff>
      <xdr:row>0</xdr:row>
      <xdr:rowOff>0</xdr:rowOff>
    </xdr:from>
    <xdr:to>
      <xdr:col>5</xdr:col>
      <xdr:colOff>438150</xdr:colOff>
      <xdr:row>0</xdr:row>
      <xdr:rowOff>0</xdr:rowOff>
    </xdr:to>
    <xdr:sp macro="" textlink="">
      <xdr:nvSpPr>
        <xdr:cNvPr id="224573" name="Text Box 20"/>
        <xdr:cNvSpPr txBox="1">
          <a:spLocks noChangeArrowheads="1"/>
        </xdr:cNvSpPr>
      </xdr:nvSpPr>
      <xdr:spPr bwMode="auto">
        <a:xfrm>
          <a:off x="1695450" y="0"/>
          <a:ext cx="476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390525</xdr:colOff>
      <xdr:row>0</xdr:row>
      <xdr:rowOff>0</xdr:rowOff>
    </xdr:from>
    <xdr:to>
      <xdr:col>5</xdr:col>
      <xdr:colOff>438150</xdr:colOff>
      <xdr:row>0</xdr:row>
      <xdr:rowOff>0</xdr:rowOff>
    </xdr:to>
    <xdr:sp macro="" textlink="">
      <xdr:nvSpPr>
        <xdr:cNvPr id="224574" name="Text Box 21"/>
        <xdr:cNvSpPr txBox="1">
          <a:spLocks noChangeArrowheads="1"/>
        </xdr:cNvSpPr>
      </xdr:nvSpPr>
      <xdr:spPr bwMode="auto">
        <a:xfrm>
          <a:off x="1695450" y="0"/>
          <a:ext cx="476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390525</xdr:colOff>
      <xdr:row>0</xdr:row>
      <xdr:rowOff>0</xdr:rowOff>
    </xdr:from>
    <xdr:to>
      <xdr:col>5</xdr:col>
      <xdr:colOff>438150</xdr:colOff>
      <xdr:row>0</xdr:row>
      <xdr:rowOff>0</xdr:rowOff>
    </xdr:to>
    <xdr:sp macro="" textlink="">
      <xdr:nvSpPr>
        <xdr:cNvPr id="224575" name="Text Box 22"/>
        <xdr:cNvSpPr txBox="1">
          <a:spLocks noChangeArrowheads="1"/>
        </xdr:cNvSpPr>
      </xdr:nvSpPr>
      <xdr:spPr bwMode="auto">
        <a:xfrm>
          <a:off x="1695450" y="0"/>
          <a:ext cx="476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18</xdr:col>
      <xdr:colOff>714375</xdr:colOff>
      <xdr:row>6</xdr:row>
      <xdr:rowOff>171450</xdr:rowOff>
    </xdr:from>
    <xdr:to>
      <xdr:col>19</xdr:col>
      <xdr:colOff>981075</xdr:colOff>
      <xdr:row>6</xdr:row>
      <xdr:rowOff>333375</xdr:rowOff>
    </xdr:to>
    <xdr:grpSp>
      <xdr:nvGrpSpPr>
        <xdr:cNvPr id="224576" name="Group 23"/>
        <xdr:cNvGrpSpPr>
          <a:grpSpLocks/>
        </xdr:cNvGrpSpPr>
      </xdr:nvGrpSpPr>
      <xdr:grpSpPr bwMode="auto">
        <a:xfrm>
          <a:off x="8867775" y="1390650"/>
          <a:ext cx="1390650" cy="161925"/>
          <a:chOff x="956" y="135"/>
          <a:chExt cx="146" cy="17"/>
        </a:xfrm>
      </xdr:grpSpPr>
      <xdr:sp macro="" textlink="">
        <xdr:nvSpPr>
          <xdr:cNvPr id="224577" name="Rectangle 24"/>
          <xdr:cNvSpPr>
            <a:spLocks noChangeArrowheads="1"/>
          </xdr:cNvSpPr>
        </xdr:nvSpPr>
        <xdr:spPr bwMode="auto">
          <a:xfrm>
            <a:off x="956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4578" name="Rectangle 25"/>
          <xdr:cNvSpPr>
            <a:spLocks noChangeArrowheads="1"/>
          </xdr:cNvSpPr>
        </xdr:nvSpPr>
        <xdr:spPr bwMode="auto">
          <a:xfrm>
            <a:off x="977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4579" name="Rectangle 26"/>
          <xdr:cNvSpPr>
            <a:spLocks noChangeArrowheads="1"/>
          </xdr:cNvSpPr>
        </xdr:nvSpPr>
        <xdr:spPr bwMode="auto">
          <a:xfrm>
            <a:off x="998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4580" name="Rectangle 27"/>
          <xdr:cNvSpPr>
            <a:spLocks noChangeArrowheads="1"/>
          </xdr:cNvSpPr>
        </xdr:nvSpPr>
        <xdr:spPr bwMode="auto">
          <a:xfrm>
            <a:off x="1020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4581" name="Rectangle 28"/>
          <xdr:cNvSpPr>
            <a:spLocks noChangeArrowheads="1"/>
          </xdr:cNvSpPr>
        </xdr:nvSpPr>
        <xdr:spPr bwMode="auto">
          <a:xfrm>
            <a:off x="1041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4582" name="Rectangle 29"/>
          <xdr:cNvSpPr>
            <a:spLocks noChangeArrowheads="1"/>
          </xdr:cNvSpPr>
        </xdr:nvSpPr>
        <xdr:spPr bwMode="auto">
          <a:xfrm>
            <a:off x="1062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4583" name="Rectangle 30"/>
          <xdr:cNvSpPr>
            <a:spLocks noChangeArrowheads="1"/>
          </xdr:cNvSpPr>
        </xdr:nvSpPr>
        <xdr:spPr bwMode="auto">
          <a:xfrm>
            <a:off x="1083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390525</xdr:colOff>
      <xdr:row>0</xdr:row>
      <xdr:rowOff>0</xdr:rowOff>
    </xdr:from>
    <xdr:to>
      <xdr:col>8</xdr:col>
      <xdr:colOff>295275</xdr:colOff>
      <xdr:row>0</xdr:row>
      <xdr:rowOff>0</xdr:rowOff>
    </xdr:to>
    <xdr:sp macro="" textlink="">
      <xdr:nvSpPr>
        <xdr:cNvPr id="199291" name="Text Box 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390525</xdr:colOff>
      <xdr:row>0</xdr:row>
      <xdr:rowOff>0</xdr:rowOff>
    </xdr:from>
    <xdr:to>
      <xdr:col>6</xdr:col>
      <xdr:colOff>257175</xdr:colOff>
      <xdr:row>0</xdr:row>
      <xdr:rowOff>0</xdr:rowOff>
    </xdr:to>
    <xdr:sp macro="" textlink="">
      <xdr:nvSpPr>
        <xdr:cNvPr id="199292" name="Text Box 2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grpSp>
      <xdr:nvGrpSpPr>
        <xdr:cNvPr id="199293" name="Group 3"/>
        <xdr:cNvGrpSpPr>
          <a:grpSpLocks/>
        </xdr:cNvGrpSpPr>
      </xdr:nvGrpSpPr>
      <xdr:grpSpPr bwMode="auto">
        <a:xfrm>
          <a:off x="0" y="0"/>
          <a:ext cx="0" cy="0"/>
          <a:chOff x="741" y="310"/>
          <a:chExt cx="99" cy="15"/>
        </a:xfrm>
      </xdr:grpSpPr>
      <xdr:sp macro="" textlink="">
        <xdr:nvSpPr>
          <xdr:cNvPr id="199310" name="Rectangle 4"/>
          <xdr:cNvSpPr>
            <a:spLocks noChangeArrowheads="1"/>
          </xdr:cNvSpPr>
        </xdr:nvSpPr>
        <xdr:spPr bwMode="auto">
          <a:xfrm>
            <a:off x="741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99311" name="Rectangle 5"/>
          <xdr:cNvSpPr>
            <a:spLocks noChangeArrowheads="1"/>
          </xdr:cNvSpPr>
        </xdr:nvSpPr>
        <xdr:spPr bwMode="auto">
          <a:xfrm>
            <a:off x="775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99312" name="Rectangle 6"/>
          <xdr:cNvSpPr>
            <a:spLocks noChangeArrowheads="1"/>
          </xdr:cNvSpPr>
        </xdr:nvSpPr>
        <xdr:spPr bwMode="auto">
          <a:xfrm>
            <a:off x="814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14</xdr:col>
      <xdr:colOff>0</xdr:colOff>
      <xdr:row>193</xdr:row>
      <xdr:rowOff>257175</xdr:rowOff>
    </xdr:from>
    <xdr:to>
      <xdr:col>14</xdr:col>
      <xdr:colOff>0</xdr:colOff>
      <xdr:row>195</xdr:row>
      <xdr:rowOff>200025</xdr:rowOff>
    </xdr:to>
    <xdr:sp macro="" textlink="">
      <xdr:nvSpPr>
        <xdr:cNvPr id="2055" name="Text Box 7"/>
        <xdr:cNvSpPr txBox="1">
          <a:spLocks noChangeArrowheads="1"/>
        </xdr:cNvSpPr>
      </xdr:nvSpPr>
      <xdr:spPr bwMode="auto">
        <a:xfrm>
          <a:off x="0" y="38271450"/>
          <a:ext cx="0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_____________________</a:t>
          </a:r>
        </a:p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Firma y Sello</a:t>
          </a:r>
        </a:p>
        <a:p>
          <a:pPr algn="ctr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8</xdr:col>
      <xdr:colOff>390525</xdr:colOff>
      <xdr:row>0</xdr:row>
      <xdr:rowOff>0</xdr:rowOff>
    </xdr:from>
    <xdr:to>
      <xdr:col>8</xdr:col>
      <xdr:colOff>295275</xdr:colOff>
      <xdr:row>0</xdr:row>
      <xdr:rowOff>0</xdr:rowOff>
    </xdr:to>
    <xdr:sp macro="" textlink="">
      <xdr:nvSpPr>
        <xdr:cNvPr id="199295" name="Text Box 8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390525</xdr:colOff>
      <xdr:row>0</xdr:row>
      <xdr:rowOff>0</xdr:rowOff>
    </xdr:from>
    <xdr:to>
      <xdr:col>6</xdr:col>
      <xdr:colOff>257175</xdr:colOff>
      <xdr:row>0</xdr:row>
      <xdr:rowOff>0</xdr:rowOff>
    </xdr:to>
    <xdr:sp macro="" textlink="">
      <xdr:nvSpPr>
        <xdr:cNvPr id="199296" name="Text Box 9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grpSp>
      <xdr:nvGrpSpPr>
        <xdr:cNvPr id="199297" name="Group 10"/>
        <xdr:cNvGrpSpPr>
          <a:grpSpLocks/>
        </xdr:cNvGrpSpPr>
      </xdr:nvGrpSpPr>
      <xdr:grpSpPr bwMode="auto">
        <a:xfrm>
          <a:off x="0" y="0"/>
          <a:ext cx="0" cy="0"/>
          <a:chOff x="741" y="310"/>
          <a:chExt cx="99" cy="15"/>
        </a:xfrm>
      </xdr:grpSpPr>
      <xdr:sp macro="" textlink="">
        <xdr:nvSpPr>
          <xdr:cNvPr id="199307" name="Rectangle 11"/>
          <xdr:cNvSpPr>
            <a:spLocks noChangeArrowheads="1"/>
          </xdr:cNvSpPr>
        </xdr:nvSpPr>
        <xdr:spPr bwMode="auto">
          <a:xfrm>
            <a:off x="741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99308" name="Rectangle 12"/>
          <xdr:cNvSpPr>
            <a:spLocks noChangeArrowheads="1"/>
          </xdr:cNvSpPr>
        </xdr:nvSpPr>
        <xdr:spPr bwMode="auto">
          <a:xfrm>
            <a:off x="775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99309" name="Rectangle 13"/>
          <xdr:cNvSpPr>
            <a:spLocks noChangeArrowheads="1"/>
          </xdr:cNvSpPr>
        </xdr:nvSpPr>
        <xdr:spPr bwMode="auto">
          <a:xfrm>
            <a:off x="814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8</xdr:col>
      <xdr:colOff>390525</xdr:colOff>
      <xdr:row>0</xdr:row>
      <xdr:rowOff>0</xdr:rowOff>
    </xdr:from>
    <xdr:to>
      <xdr:col>8</xdr:col>
      <xdr:colOff>295275</xdr:colOff>
      <xdr:row>0</xdr:row>
      <xdr:rowOff>0</xdr:rowOff>
    </xdr:to>
    <xdr:sp macro="" textlink="">
      <xdr:nvSpPr>
        <xdr:cNvPr id="199298" name="Text Box 14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390525</xdr:colOff>
      <xdr:row>0</xdr:row>
      <xdr:rowOff>0</xdr:rowOff>
    </xdr:from>
    <xdr:to>
      <xdr:col>6</xdr:col>
      <xdr:colOff>438150</xdr:colOff>
      <xdr:row>0</xdr:row>
      <xdr:rowOff>0</xdr:rowOff>
    </xdr:to>
    <xdr:sp macro="" textlink="">
      <xdr:nvSpPr>
        <xdr:cNvPr id="199299" name="Text Box 15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grpSp>
      <xdr:nvGrpSpPr>
        <xdr:cNvPr id="199300" name="Group 16"/>
        <xdr:cNvGrpSpPr>
          <a:grpSpLocks/>
        </xdr:cNvGrpSpPr>
      </xdr:nvGrpSpPr>
      <xdr:grpSpPr bwMode="auto">
        <a:xfrm>
          <a:off x="0" y="0"/>
          <a:ext cx="0" cy="0"/>
          <a:chOff x="741" y="310"/>
          <a:chExt cx="99" cy="15"/>
        </a:xfrm>
      </xdr:grpSpPr>
      <xdr:sp macro="" textlink="">
        <xdr:nvSpPr>
          <xdr:cNvPr id="199304" name="Rectangle 17"/>
          <xdr:cNvSpPr>
            <a:spLocks noChangeArrowheads="1"/>
          </xdr:cNvSpPr>
        </xdr:nvSpPr>
        <xdr:spPr bwMode="auto">
          <a:xfrm>
            <a:off x="741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99305" name="Rectangle 18"/>
          <xdr:cNvSpPr>
            <a:spLocks noChangeArrowheads="1"/>
          </xdr:cNvSpPr>
        </xdr:nvSpPr>
        <xdr:spPr bwMode="auto">
          <a:xfrm>
            <a:off x="775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99306" name="Rectangle 19"/>
          <xdr:cNvSpPr>
            <a:spLocks noChangeArrowheads="1"/>
          </xdr:cNvSpPr>
        </xdr:nvSpPr>
        <xdr:spPr bwMode="auto">
          <a:xfrm>
            <a:off x="814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6</xdr:col>
      <xdr:colOff>390525</xdr:colOff>
      <xdr:row>0</xdr:row>
      <xdr:rowOff>0</xdr:rowOff>
    </xdr:from>
    <xdr:to>
      <xdr:col>6</xdr:col>
      <xdr:colOff>438150</xdr:colOff>
      <xdr:row>0</xdr:row>
      <xdr:rowOff>0</xdr:rowOff>
    </xdr:to>
    <xdr:sp macro="" textlink="">
      <xdr:nvSpPr>
        <xdr:cNvPr id="199301" name="Text Box 20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390525</xdr:colOff>
      <xdr:row>0</xdr:row>
      <xdr:rowOff>0</xdr:rowOff>
    </xdr:from>
    <xdr:to>
      <xdr:col>6</xdr:col>
      <xdr:colOff>438150</xdr:colOff>
      <xdr:row>0</xdr:row>
      <xdr:rowOff>0</xdr:rowOff>
    </xdr:to>
    <xdr:sp macro="" textlink="">
      <xdr:nvSpPr>
        <xdr:cNvPr id="199302" name="Text Box 2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390525</xdr:colOff>
      <xdr:row>0</xdr:row>
      <xdr:rowOff>0</xdr:rowOff>
    </xdr:from>
    <xdr:to>
      <xdr:col>6</xdr:col>
      <xdr:colOff>438150</xdr:colOff>
      <xdr:row>0</xdr:row>
      <xdr:rowOff>0</xdr:rowOff>
    </xdr:to>
    <xdr:sp macro="" textlink="">
      <xdr:nvSpPr>
        <xdr:cNvPr id="199303" name="Text Box 22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0</xdr:row>
      <xdr:rowOff>0</xdr:rowOff>
    </xdr:from>
    <xdr:to>
      <xdr:col>7</xdr:col>
      <xdr:colOff>295275</xdr:colOff>
      <xdr:row>0</xdr:row>
      <xdr:rowOff>0</xdr:rowOff>
    </xdr:to>
    <xdr:sp macro="" textlink="">
      <xdr:nvSpPr>
        <xdr:cNvPr id="202715" name="Text Box 1"/>
        <xdr:cNvSpPr txBox="1">
          <a:spLocks noChangeArrowheads="1"/>
        </xdr:cNvSpPr>
      </xdr:nvSpPr>
      <xdr:spPr bwMode="auto">
        <a:xfrm>
          <a:off x="2352675" y="0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390525</xdr:colOff>
      <xdr:row>0</xdr:row>
      <xdr:rowOff>0</xdr:rowOff>
    </xdr:from>
    <xdr:to>
      <xdr:col>5</xdr:col>
      <xdr:colOff>257175</xdr:colOff>
      <xdr:row>0</xdr:row>
      <xdr:rowOff>0</xdr:rowOff>
    </xdr:to>
    <xdr:sp macro="" textlink="">
      <xdr:nvSpPr>
        <xdr:cNvPr id="202716" name="Text Box 2"/>
        <xdr:cNvSpPr txBox="1">
          <a:spLocks noChangeArrowheads="1"/>
        </xdr:cNvSpPr>
      </xdr:nvSpPr>
      <xdr:spPr bwMode="auto">
        <a:xfrm>
          <a:off x="1695450" y="0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pSp>
      <xdr:nvGrpSpPr>
        <xdr:cNvPr id="202717" name="Group 3"/>
        <xdr:cNvGrpSpPr>
          <a:grpSpLocks/>
        </xdr:cNvGrpSpPr>
      </xdr:nvGrpSpPr>
      <xdr:grpSpPr bwMode="auto">
        <a:xfrm>
          <a:off x="4572000" y="0"/>
          <a:ext cx="0" cy="0"/>
          <a:chOff x="741" y="310"/>
          <a:chExt cx="99" cy="15"/>
        </a:xfrm>
      </xdr:grpSpPr>
      <xdr:sp macro="" textlink="">
        <xdr:nvSpPr>
          <xdr:cNvPr id="228358" name="Rectangle 4"/>
          <xdr:cNvSpPr>
            <a:spLocks noChangeArrowheads="1"/>
          </xdr:cNvSpPr>
        </xdr:nvSpPr>
        <xdr:spPr bwMode="auto">
          <a:xfrm>
            <a:off x="741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8359" name="Rectangle 5"/>
          <xdr:cNvSpPr>
            <a:spLocks noChangeArrowheads="1"/>
          </xdr:cNvSpPr>
        </xdr:nvSpPr>
        <xdr:spPr bwMode="auto">
          <a:xfrm>
            <a:off x="775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8360" name="Rectangle 6"/>
          <xdr:cNvSpPr>
            <a:spLocks noChangeArrowheads="1"/>
          </xdr:cNvSpPr>
        </xdr:nvSpPr>
        <xdr:spPr bwMode="auto">
          <a:xfrm>
            <a:off x="814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13</xdr:col>
      <xdr:colOff>0</xdr:colOff>
      <xdr:row>206</xdr:row>
      <xdr:rowOff>0</xdr:rowOff>
    </xdr:from>
    <xdr:to>
      <xdr:col>13</xdr:col>
      <xdr:colOff>0</xdr:colOff>
      <xdr:row>206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4572000" y="220503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_____________________</a:t>
          </a:r>
        </a:p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Firma y Sello</a:t>
          </a:r>
        </a:p>
        <a:p>
          <a:pPr algn="ctr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390525</xdr:colOff>
      <xdr:row>0</xdr:row>
      <xdr:rowOff>0</xdr:rowOff>
    </xdr:from>
    <xdr:to>
      <xdr:col>7</xdr:col>
      <xdr:colOff>295275</xdr:colOff>
      <xdr:row>0</xdr:row>
      <xdr:rowOff>0</xdr:rowOff>
    </xdr:to>
    <xdr:sp macro="" textlink="">
      <xdr:nvSpPr>
        <xdr:cNvPr id="202719" name="Text Box 8"/>
        <xdr:cNvSpPr txBox="1">
          <a:spLocks noChangeArrowheads="1"/>
        </xdr:cNvSpPr>
      </xdr:nvSpPr>
      <xdr:spPr bwMode="auto">
        <a:xfrm>
          <a:off x="2352675" y="0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390525</xdr:colOff>
      <xdr:row>0</xdr:row>
      <xdr:rowOff>0</xdr:rowOff>
    </xdr:from>
    <xdr:to>
      <xdr:col>5</xdr:col>
      <xdr:colOff>257175</xdr:colOff>
      <xdr:row>0</xdr:row>
      <xdr:rowOff>0</xdr:rowOff>
    </xdr:to>
    <xdr:sp macro="" textlink="">
      <xdr:nvSpPr>
        <xdr:cNvPr id="202720" name="Text Box 9"/>
        <xdr:cNvSpPr txBox="1">
          <a:spLocks noChangeArrowheads="1"/>
        </xdr:cNvSpPr>
      </xdr:nvSpPr>
      <xdr:spPr bwMode="auto">
        <a:xfrm>
          <a:off x="1695450" y="0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pSp>
      <xdr:nvGrpSpPr>
        <xdr:cNvPr id="202721" name="Group 10"/>
        <xdr:cNvGrpSpPr>
          <a:grpSpLocks/>
        </xdr:cNvGrpSpPr>
      </xdr:nvGrpSpPr>
      <xdr:grpSpPr bwMode="auto">
        <a:xfrm>
          <a:off x="4572000" y="0"/>
          <a:ext cx="0" cy="0"/>
          <a:chOff x="741" y="310"/>
          <a:chExt cx="99" cy="15"/>
        </a:xfrm>
      </xdr:grpSpPr>
      <xdr:sp macro="" textlink="">
        <xdr:nvSpPr>
          <xdr:cNvPr id="228355" name="Rectangle 11"/>
          <xdr:cNvSpPr>
            <a:spLocks noChangeArrowheads="1"/>
          </xdr:cNvSpPr>
        </xdr:nvSpPr>
        <xdr:spPr bwMode="auto">
          <a:xfrm>
            <a:off x="741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8356" name="Rectangle 12"/>
          <xdr:cNvSpPr>
            <a:spLocks noChangeArrowheads="1"/>
          </xdr:cNvSpPr>
        </xdr:nvSpPr>
        <xdr:spPr bwMode="auto">
          <a:xfrm>
            <a:off x="775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8357" name="Rectangle 13"/>
          <xdr:cNvSpPr>
            <a:spLocks noChangeArrowheads="1"/>
          </xdr:cNvSpPr>
        </xdr:nvSpPr>
        <xdr:spPr bwMode="auto">
          <a:xfrm>
            <a:off x="814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7</xdr:col>
      <xdr:colOff>390525</xdr:colOff>
      <xdr:row>0</xdr:row>
      <xdr:rowOff>0</xdr:rowOff>
    </xdr:from>
    <xdr:to>
      <xdr:col>7</xdr:col>
      <xdr:colOff>295275</xdr:colOff>
      <xdr:row>0</xdr:row>
      <xdr:rowOff>0</xdr:rowOff>
    </xdr:to>
    <xdr:sp macro="" textlink="">
      <xdr:nvSpPr>
        <xdr:cNvPr id="202722" name="Text Box 14"/>
        <xdr:cNvSpPr txBox="1">
          <a:spLocks noChangeArrowheads="1"/>
        </xdr:cNvSpPr>
      </xdr:nvSpPr>
      <xdr:spPr bwMode="auto">
        <a:xfrm>
          <a:off x="2352675" y="0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390525</xdr:colOff>
      <xdr:row>0</xdr:row>
      <xdr:rowOff>0</xdr:rowOff>
    </xdr:from>
    <xdr:to>
      <xdr:col>5</xdr:col>
      <xdr:colOff>438150</xdr:colOff>
      <xdr:row>0</xdr:row>
      <xdr:rowOff>0</xdr:rowOff>
    </xdr:to>
    <xdr:sp macro="" textlink="">
      <xdr:nvSpPr>
        <xdr:cNvPr id="202723" name="Text Box 15"/>
        <xdr:cNvSpPr txBox="1">
          <a:spLocks noChangeArrowheads="1"/>
        </xdr:cNvSpPr>
      </xdr:nvSpPr>
      <xdr:spPr bwMode="auto">
        <a:xfrm>
          <a:off x="1695450" y="0"/>
          <a:ext cx="476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pSp>
      <xdr:nvGrpSpPr>
        <xdr:cNvPr id="202724" name="Group 16"/>
        <xdr:cNvGrpSpPr>
          <a:grpSpLocks/>
        </xdr:cNvGrpSpPr>
      </xdr:nvGrpSpPr>
      <xdr:grpSpPr bwMode="auto">
        <a:xfrm>
          <a:off x="4572000" y="0"/>
          <a:ext cx="0" cy="0"/>
          <a:chOff x="741" y="310"/>
          <a:chExt cx="99" cy="15"/>
        </a:xfrm>
      </xdr:grpSpPr>
      <xdr:sp macro="" textlink="">
        <xdr:nvSpPr>
          <xdr:cNvPr id="228352" name="Rectangle 17"/>
          <xdr:cNvSpPr>
            <a:spLocks noChangeArrowheads="1"/>
          </xdr:cNvSpPr>
        </xdr:nvSpPr>
        <xdr:spPr bwMode="auto">
          <a:xfrm>
            <a:off x="741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8353" name="Rectangle 18"/>
          <xdr:cNvSpPr>
            <a:spLocks noChangeArrowheads="1"/>
          </xdr:cNvSpPr>
        </xdr:nvSpPr>
        <xdr:spPr bwMode="auto">
          <a:xfrm>
            <a:off x="775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8354" name="Rectangle 19"/>
          <xdr:cNvSpPr>
            <a:spLocks noChangeArrowheads="1"/>
          </xdr:cNvSpPr>
        </xdr:nvSpPr>
        <xdr:spPr bwMode="auto">
          <a:xfrm>
            <a:off x="814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5</xdr:col>
      <xdr:colOff>390525</xdr:colOff>
      <xdr:row>0</xdr:row>
      <xdr:rowOff>0</xdr:rowOff>
    </xdr:from>
    <xdr:to>
      <xdr:col>5</xdr:col>
      <xdr:colOff>438150</xdr:colOff>
      <xdr:row>0</xdr:row>
      <xdr:rowOff>0</xdr:rowOff>
    </xdr:to>
    <xdr:sp macro="" textlink="">
      <xdr:nvSpPr>
        <xdr:cNvPr id="202725" name="Text Box 20"/>
        <xdr:cNvSpPr txBox="1">
          <a:spLocks noChangeArrowheads="1"/>
        </xdr:cNvSpPr>
      </xdr:nvSpPr>
      <xdr:spPr bwMode="auto">
        <a:xfrm>
          <a:off x="1695450" y="0"/>
          <a:ext cx="476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390525</xdr:colOff>
      <xdr:row>0</xdr:row>
      <xdr:rowOff>0</xdr:rowOff>
    </xdr:from>
    <xdr:to>
      <xdr:col>5</xdr:col>
      <xdr:colOff>438150</xdr:colOff>
      <xdr:row>0</xdr:row>
      <xdr:rowOff>0</xdr:rowOff>
    </xdr:to>
    <xdr:sp macro="" textlink="">
      <xdr:nvSpPr>
        <xdr:cNvPr id="202726" name="Text Box 21"/>
        <xdr:cNvSpPr txBox="1">
          <a:spLocks noChangeArrowheads="1"/>
        </xdr:cNvSpPr>
      </xdr:nvSpPr>
      <xdr:spPr bwMode="auto">
        <a:xfrm>
          <a:off x="1695450" y="0"/>
          <a:ext cx="476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390525</xdr:colOff>
      <xdr:row>0</xdr:row>
      <xdr:rowOff>0</xdr:rowOff>
    </xdr:from>
    <xdr:to>
      <xdr:col>5</xdr:col>
      <xdr:colOff>438150</xdr:colOff>
      <xdr:row>0</xdr:row>
      <xdr:rowOff>0</xdr:rowOff>
    </xdr:to>
    <xdr:sp macro="" textlink="">
      <xdr:nvSpPr>
        <xdr:cNvPr id="202727" name="Text Box 22"/>
        <xdr:cNvSpPr txBox="1">
          <a:spLocks noChangeArrowheads="1"/>
        </xdr:cNvSpPr>
      </xdr:nvSpPr>
      <xdr:spPr bwMode="auto">
        <a:xfrm>
          <a:off x="1695450" y="0"/>
          <a:ext cx="476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18</xdr:col>
      <xdr:colOff>695325</xdr:colOff>
      <xdr:row>6</xdr:row>
      <xdr:rowOff>9525</xdr:rowOff>
    </xdr:from>
    <xdr:to>
      <xdr:col>19</xdr:col>
      <xdr:colOff>962025</xdr:colOff>
      <xdr:row>6</xdr:row>
      <xdr:rowOff>171450</xdr:rowOff>
    </xdr:to>
    <xdr:grpSp>
      <xdr:nvGrpSpPr>
        <xdr:cNvPr id="202728" name="Group 23"/>
        <xdr:cNvGrpSpPr>
          <a:grpSpLocks/>
        </xdr:cNvGrpSpPr>
      </xdr:nvGrpSpPr>
      <xdr:grpSpPr bwMode="auto">
        <a:xfrm>
          <a:off x="8982075" y="1323975"/>
          <a:ext cx="1390650" cy="161925"/>
          <a:chOff x="956" y="135"/>
          <a:chExt cx="146" cy="17"/>
        </a:xfrm>
      </xdr:grpSpPr>
      <xdr:sp macro="" textlink="">
        <xdr:nvSpPr>
          <xdr:cNvPr id="202745" name="Rectangle 24"/>
          <xdr:cNvSpPr>
            <a:spLocks noChangeArrowheads="1"/>
          </xdr:cNvSpPr>
        </xdr:nvSpPr>
        <xdr:spPr bwMode="auto">
          <a:xfrm>
            <a:off x="956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2746" name="Rectangle 25"/>
          <xdr:cNvSpPr>
            <a:spLocks noChangeArrowheads="1"/>
          </xdr:cNvSpPr>
        </xdr:nvSpPr>
        <xdr:spPr bwMode="auto">
          <a:xfrm>
            <a:off x="977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2747" name="Rectangle 26"/>
          <xdr:cNvSpPr>
            <a:spLocks noChangeArrowheads="1"/>
          </xdr:cNvSpPr>
        </xdr:nvSpPr>
        <xdr:spPr bwMode="auto">
          <a:xfrm>
            <a:off x="998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2748" name="Rectangle 27"/>
          <xdr:cNvSpPr>
            <a:spLocks noChangeArrowheads="1"/>
          </xdr:cNvSpPr>
        </xdr:nvSpPr>
        <xdr:spPr bwMode="auto">
          <a:xfrm>
            <a:off x="1020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2749" name="Rectangle 28"/>
          <xdr:cNvSpPr>
            <a:spLocks noChangeArrowheads="1"/>
          </xdr:cNvSpPr>
        </xdr:nvSpPr>
        <xdr:spPr bwMode="auto">
          <a:xfrm>
            <a:off x="1041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2750" name="Rectangle 29"/>
          <xdr:cNvSpPr>
            <a:spLocks noChangeArrowheads="1"/>
          </xdr:cNvSpPr>
        </xdr:nvSpPr>
        <xdr:spPr bwMode="auto">
          <a:xfrm>
            <a:off x="1062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2751" name="Rectangle 30"/>
          <xdr:cNvSpPr>
            <a:spLocks noChangeArrowheads="1"/>
          </xdr:cNvSpPr>
        </xdr:nvSpPr>
        <xdr:spPr bwMode="auto">
          <a:xfrm>
            <a:off x="1083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18</xdr:col>
      <xdr:colOff>695325</xdr:colOff>
      <xdr:row>10</xdr:row>
      <xdr:rowOff>9525</xdr:rowOff>
    </xdr:from>
    <xdr:to>
      <xdr:col>19</xdr:col>
      <xdr:colOff>962025</xdr:colOff>
      <xdr:row>10</xdr:row>
      <xdr:rowOff>171450</xdr:rowOff>
    </xdr:to>
    <xdr:grpSp>
      <xdr:nvGrpSpPr>
        <xdr:cNvPr id="202729" name="Group 31"/>
        <xdr:cNvGrpSpPr>
          <a:grpSpLocks/>
        </xdr:cNvGrpSpPr>
      </xdr:nvGrpSpPr>
      <xdr:grpSpPr bwMode="auto">
        <a:xfrm>
          <a:off x="8982075" y="2085975"/>
          <a:ext cx="1390650" cy="161925"/>
          <a:chOff x="956" y="135"/>
          <a:chExt cx="146" cy="17"/>
        </a:xfrm>
      </xdr:grpSpPr>
      <xdr:sp macro="" textlink="">
        <xdr:nvSpPr>
          <xdr:cNvPr id="202738" name="Rectangle 32"/>
          <xdr:cNvSpPr>
            <a:spLocks noChangeArrowheads="1"/>
          </xdr:cNvSpPr>
        </xdr:nvSpPr>
        <xdr:spPr bwMode="auto">
          <a:xfrm>
            <a:off x="956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2739" name="Rectangle 33"/>
          <xdr:cNvSpPr>
            <a:spLocks noChangeArrowheads="1"/>
          </xdr:cNvSpPr>
        </xdr:nvSpPr>
        <xdr:spPr bwMode="auto">
          <a:xfrm>
            <a:off x="977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2740" name="Rectangle 34"/>
          <xdr:cNvSpPr>
            <a:spLocks noChangeArrowheads="1"/>
          </xdr:cNvSpPr>
        </xdr:nvSpPr>
        <xdr:spPr bwMode="auto">
          <a:xfrm>
            <a:off x="998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2741" name="Rectangle 35"/>
          <xdr:cNvSpPr>
            <a:spLocks noChangeArrowheads="1"/>
          </xdr:cNvSpPr>
        </xdr:nvSpPr>
        <xdr:spPr bwMode="auto">
          <a:xfrm>
            <a:off x="1020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2742" name="Rectangle 36"/>
          <xdr:cNvSpPr>
            <a:spLocks noChangeArrowheads="1"/>
          </xdr:cNvSpPr>
        </xdr:nvSpPr>
        <xdr:spPr bwMode="auto">
          <a:xfrm>
            <a:off x="1041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2743" name="Rectangle 37"/>
          <xdr:cNvSpPr>
            <a:spLocks noChangeArrowheads="1"/>
          </xdr:cNvSpPr>
        </xdr:nvSpPr>
        <xdr:spPr bwMode="auto">
          <a:xfrm>
            <a:off x="1062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2744" name="Rectangle 38"/>
          <xdr:cNvSpPr>
            <a:spLocks noChangeArrowheads="1"/>
          </xdr:cNvSpPr>
        </xdr:nvSpPr>
        <xdr:spPr bwMode="auto">
          <a:xfrm>
            <a:off x="1083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18</xdr:col>
      <xdr:colOff>714375</xdr:colOff>
      <xdr:row>12</xdr:row>
      <xdr:rowOff>9525</xdr:rowOff>
    </xdr:from>
    <xdr:to>
      <xdr:col>19</xdr:col>
      <xdr:colOff>981075</xdr:colOff>
      <xdr:row>12</xdr:row>
      <xdr:rowOff>171450</xdr:rowOff>
    </xdr:to>
    <xdr:grpSp>
      <xdr:nvGrpSpPr>
        <xdr:cNvPr id="202730" name="Group 39"/>
        <xdr:cNvGrpSpPr>
          <a:grpSpLocks/>
        </xdr:cNvGrpSpPr>
      </xdr:nvGrpSpPr>
      <xdr:grpSpPr bwMode="auto">
        <a:xfrm>
          <a:off x="9001125" y="2486025"/>
          <a:ext cx="1390650" cy="161925"/>
          <a:chOff x="956" y="135"/>
          <a:chExt cx="146" cy="17"/>
        </a:xfrm>
      </xdr:grpSpPr>
      <xdr:sp macro="" textlink="">
        <xdr:nvSpPr>
          <xdr:cNvPr id="202731" name="Rectangle 40"/>
          <xdr:cNvSpPr>
            <a:spLocks noChangeArrowheads="1"/>
          </xdr:cNvSpPr>
        </xdr:nvSpPr>
        <xdr:spPr bwMode="auto">
          <a:xfrm>
            <a:off x="956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2732" name="Rectangle 41"/>
          <xdr:cNvSpPr>
            <a:spLocks noChangeArrowheads="1"/>
          </xdr:cNvSpPr>
        </xdr:nvSpPr>
        <xdr:spPr bwMode="auto">
          <a:xfrm>
            <a:off x="977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2733" name="Rectangle 42"/>
          <xdr:cNvSpPr>
            <a:spLocks noChangeArrowheads="1"/>
          </xdr:cNvSpPr>
        </xdr:nvSpPr>
        <xdr:spPr bwMode="auto">
          <a:xfrm>
            <a:off x="998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2734" name="Rectangle 43"/>
          <xdr:cNvSpPr>
            <a:spLocks noChangeArrowheads="1"/>
          </xdr:cNvSpPr>
        </xdr:nvSpPr>
        <xdr:spPr bwMode="auto">
          <a:xfrm>
            <a:off x="1020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2735" name="Rectangle 44"/>
          <xdr:cNvSpPr>
            <a:spLocks noChangeArrowheads="1"/>
          </xdr:cNvSpPr>
        </xdr:nvSpPr>
        <xdr:spPr bwMode="auto">
          <a:xfrm>
            <a:off x="1041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2736" name="Rectangle 45"/>
          <xdr:cNvSpPr>
            <a:spLocks noChangeArrowheads="1"/>
          </xdr:cNvSpPr>
        </xdr:nvSpPr>
        <xdr:spPr bwMode="auto">
          <a:xfrm>
            <a:off x="1062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2737" name="Rectangle 46"/>
          <xdr:cNvSpPr>
            <a:spLocks noChangeArrowheads="1"/>
          </xdr:cNvSpPr>
        </xdr:nvSpPr>
        <xdr:spPr bwMode="auto">
          <a:xfrm>
            <a:off x="1083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0</xdr:row>
      <xdr:rowOff>0</xdr:rowOff>
    </xdr:from>
    <xdr:to>
      <xdr:col>7</xdr:col>
      <xdr:colOff>295275</xdr:colOff>
      <xdr:row>0</xdr:row>
      <xdr:rowOff>0</xdr:rowOff>
    </xdr:to>
    <xdr:sp macro="" textlink="">
      <xdr:nvSpPr>
        <xdr:cNvPr id="227337" name="Text Box 1"/>
        <xdr:cNvSpPr txBox="1">
          <a:spLocks noChangeArrowheads="1"/>
        </xdr:cNvSpPr>
      </xdr:nvSpPr>
      <xdr:spPr bwMode="auto">
        <a:xfrm>
          <a:off x="2352675" y="0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390525</xdr:colOff>
      <xdr:row>0</xdr:row>
      <xdr:rowOff>0</xdr:rowOff>
    </xdr:from>
    <xdr:to>
      <xdr:col>5</xdr:col>
      <xdr:colOff>257175</xdr:colOff>
      <xdr:row>0</xdr:row>
      <xdr:rowOff>0</xdr:rowOff>
    </xdr:to>
    <xdr:sp macro="" textlink="">
      <xdr:nvSpPr>
        <xdr:cNvPr id="227338" name="Text Box 2"/>
        <xdr:cNvSpPr txBox="1">
          <a:spLocks noChangeArrowheads="1"/>
        </xdr:cNvSpPr>
      </xdr:nvSpPr>
      <xdr:spPr bwMode="auto">
        <a:xfrm>
          <a:off x="1695450" y="0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pSp>
      <xdr:nvGrpSpPr>
        <xdr:cNvPr id="227339" name="Group 3"/>
        <xdr:cNvGrpSpPr>
          <a:grpSpLocks/>
        </xdr:cNvGrpSpPr>
      </xdr:nvGrpSpPr>
      <xdr:grpSpPr bwMode="auto">
        <a:xfrm>
          <a:off x="4572000" y="0"/>
          <a:ext cx="0" cy="0"/>
          <a:chOff x="741" y="310"/>
          <a:chExt cx="99" cy="15"/>
        </a:xfrm>
      </xdr:grpSpPr>
      <xdr:sp macro="" textlink="">
        <xdr:nvSpPr>
          <xdr:cNvPr id="227380" name="Rectangle 4"/>
          <xdr:cNvSpPr>
            <a:spLocks noChangeArrowheads="1"/>
          </xdr:cNvSpPr>
        </xdr:nvSpPr>
        <xdr:spPr bwMode="auto">
          <a:xfrm>
            <a:off x="741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7381" name="Rectangle 5"/>
          <xdr:cNvSpPr>
            <a:spLocks noChangeArrowheads="1"/>
          </xdr:cNvSpPr>
        </xdr:nvSpPr>
        <xdr:spPr bwMode="auto">
          <a:xfrm>
            <a:off x="775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7382" name="Rectangle 6"/>
          <xdr:cNvSpPr>
            <a:spLocks noChangeArrowheads="1"/>
          </xdr:cNvSpPr>
        </xdr:nvSpPr>
        <xdr:spPr bwMode="auto">
          <a:xfrm>
            <a:off x="814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13</xdr:col>
      <xdr:colOff>0</xdr:colOff>
      <xdr:row>206</xdr:row>
      <xdr:rowOff>0</xdr:rowOff>
    </xdr:from>
    <xdr:to>
      <xdr:col>13</xdr:col>
      <xdr:colOff>0</xdr:colOff>
      <xdr:row>206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4572000" y="5276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_____________________</a:t>
          </a:r>
        </a:p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Firma y Sello</a:t>
          </a:r>
        </a:p>
        <a:p>
          <a:pPr algn="ctr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390525</xdr:colOff>
      <xdr:row>0</xdr:row>
      <xdr:rowOff>0</xdr:rowOff>
    </xdr:from>
    <xdr:to>
      <xdr:col>7</xdr:col>
      <xdr:colOff>295275</xdr:colOff>
      <xdr:row>0</xdr:row>
      <xdr:rowOff>0</xdr:rowOff>
    </xdr:to>
    <xdr:sp macro="" textlink="">
      <xdr:nvSpPr>
        <xdr:cNvPr id="227341" name="Text Box 8"/>
        <xdr:cNvSpPr txBox="1">
          <a:spLocks noChangeArrowheads="1"/>
        </xdr:cNvSpPr>
      </xdr:nvSpPr>
      <xdr:spPr bwMode="auto">
        <a:xfrm>
          <a:off x="2352675" y="0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390525</xdr:colOff>
      <xdr:row>0</xdr:row>
      <xdr:rowOff>0</xdr:rowOff>
    </xdr:from>
    <xdr:to>
      <xdr:col>5</xdr:col>
      <xdr:colOff>257175</xdr:colOff>
      <xdr:row>0</xdr:row>
      <xdr:rowOff>0</xdr:rowOff>
    </xdr:to>
    <xdr:sp macro="" textlink="">
      <xdr:nvSpPr>
        <xdr:cNvPr id="227342" name="Text Box 9"/>
        <xdr:cNvSpPr txBox="1">
          <a:spLocks noChangeArrowheads="1"/>
        </xdr:cNvSpPr>
      </xdr:nvSpPr>
      <xdr:spPr bwMode="auto">
        <a:xfrm>
          <a:off x="1695450" y="0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pSp>
      <xdr:nvGrpSpPr>
        <xdr:cNvPr id="227343" name="Group 10"/>
        <xdr:cNvGrpSpPr>
          <a:grpSpLocks/>
        </xdr:cNvGrpSpPr>
      </xdr:nvGrpSpPr>
      <xdr:grpSpPr bwMode="auto">
        <a:xfrm>
          <a:off x="4572000" y="0"/>
          <a:ext cx="0" cy="0"/>
          <a:chOff x="741" y="310"/>
          <a:chExt cx="99" cy="15"/>
        </a:xfrm>
      </xdr:grpSpPr>
      <xdr:sp macro="" textlink="">
        <xdr:nvSpPr>
          <xdr:cNvPr id="227377" name="Rectangle 11"/>
          <xdr:cNvSpPr>
            <a:spLocks noChangeArrowheads="1"/>
          </xdr:cNvSpPr>
        </xdr:nvSpPr>
        <xdr:spPr bwMode="auto">
          <a:xfrm>
            <a:off x="741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7378" name="Rectangle 12"/>
          <xdr:cNvSpPr>
            <a:spLocks noChangeArrowheads="1"/>
          </xdr:cNvSpPr>
        </xdr:nvSpPr>
        <xdr:spPr bwMode="auto">
          <a:xfrm>
            <a:off x="775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7379" name="Rectangle 13"/>
          <xdr:cNvSpPr>
            <a:spLocks noChangeArrowheads="1"/>
          </xdr:cNvSpPr>
        </xdr:nvSpPr>
        <xdr:spPr bwMode="auto">
          <a:xfrm>
            <a:off x="814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7</xdr:col>
      <xdr:colOff>390525</xdr:colOff>
      <xdr:row>0</xdr:row>
      <xdr:rowOff>0</xdr:rowOff>
    </xdr:from>
    <xdr:to>
      <xdr:col>7</xdr:col>
      <xdr:colOff>295275</xdr:colOff>
      <xdr:row>0</xdr:row>
      <xdr:rowOff>0</xdr:rowOff>
    </xdr:to>
    <xdr:sp macro="" textlink="">
      <xdr:nvSpPr>
        <xdr:cNvPr id="227344" name="Text Box 14"/>
        <xdr:cNvSpPr txBox="1">
          <a:spLocks noChangeArrowheads="1"/>
        </xdr:cNvSpPr>
      </xdr:nvSpPr>
      <xdr:spPr bwMode="auto">
        <a:xfrm>
          <a:off x="2352675" y="0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390525</xdr:colOff>
      <xdr:row>0</xdr:row>
      <xdr:rowOff>0</xdr:rowOff>
    </xdr:from>
    <xdr:to>
      <xdr:col>5</xdr:col>
      <xdr:colOff>438150</xdr:colOff>
      <xdr:row>0</xdr:row>
      <xdr:rowOff>0</xdr:rowOff>
    </xdr:to>
    <xdr:sp macro="" textlink="">
      <xdr:nvSpPr>
        <xdr:cNvPr id="227345" name="Text Box 15"/>
        <xdr:cNvSpPr txBox="1">
          <a:spLocks noChangeArrowheads="1"/>
        </xdr:cNvSpPr>
      </xdr:nvSpPr>
      <xdr:spPr bwMode="auto">
        <a:xfrm>
          <a:off x="1695450" y="0"/>
          <a:ext cx="476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pSp>
      <xdr:nvGrpSpPr>
        <xdr:cNvPr id="227346" name="Group 16"/>
        <xdr:cNvGrpSpPr>
          <a:grpSpLocks/>
        </xdr:cNvGrpSpPr>
      </xdr:nvGrpSpPr>
      <xdr:grpSpPr bwMode="auto">
        <a:xfrm>
          <a:off x="4572000" y="0"/>
          <a:ext cx="0" cy="0"/>
          <a:chOff x="741" y="310"/>
          <a:chExt cx="99" cy="15"/>
        </a:xfrm>
      </xdr:grpSpPr>
      <xdr:sp macro="" textlink="">
        <xdr:nvSpPr>
          <xdr:cNvPr id="227374" name="Rectangle 17"/>
          <xdr:cNvSpPr>
            <a:spLocks noChangeArrowheads="1"/>
          </xdr:cNvSpPr>
        </xdr:nvSpPr>
        <xdr:spPr bwMode="auto">
          <a:xfrm>
            <a:off x="741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7375" name="Rectangle 18"/>
          <xdr:cNvSpPr>
            <a:spLocks noChangeArrowheads="1"/>
          </xdr:cNvSpPr>
        </xdr:nvSpPr>
        <xdr:spPr bwMode="auto">
          <a:xfrm>
            <a:off x="775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7376" name="Rectangle 19"/>
          <xdr:cNvSpPr>
            <a:spLocks noChangeArrowheads="1"/>
          </xdr:cNvSpPr>
        </xdr:nvSpPr>
        <xdr:spPr bwMode="auto">
          <a:xfrm>
            <a:off x="814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5</xdr:col>
      <xdr:colOff>390525</xdr:colOff>
      <xdr:row>0</xdr:row>
      <xdr:rowOff>0</xdr:rowOff>
    </xdr:from>
    <xdr:to>
      <xdr:col>5</xdr:col>
      <xdr:colOff>438150</xdr:colOff>
      <xdr:row>0</xdr:row>
      <xdr:rowOff>0</xdr:rowOff>
    </xdr:to>
    <xdr:sp macro="" textlink="">
      <xdr:nvSpPr>
        <xdr:cNvPr id="227347" name="Text Box 20"/>
        <xdr:cNvSpPr txBox="1">
          <a:spLocks noChangeArrowheads="1"/>
        </xdr:cNvSpPr>
      </xdr:nvSpPr>
      <xdr:spPr bwMode="auto">
        <a:xfrm>
          <a:off x="1695450" y="0"/>
          <a:ext cx="476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390525</xdr:colOff>
      <xdr:row>0</xdr:row>
      <xdr:rowOff>0</xdr:rowOff>
    </xdr:from>
    <xdr:to>
      <xdr:col>5</xdr:col>
      <xdr:colOff>438150</xdr:colOff>
      <xdr:row>0</xdr:row>
      <xdr:rowOff>0</xdr:rowOff>
    </xdr:to>
    <xdr:sp macro="" textlink="">
      <xdr:nvSpPr>
        <xdr:cNvPr id="227348" name="Text Box 21"/>
        <xdr:cNvSpPr txBox="1">
          <a:spLocks noChangeArrowheads="1"/>
        </xdr:cNvSpPr>
      </xdr:nvSpPr>
      <xdr:spPr bwMode="auto">
        <a:xfrm>
          <a:off x="1695450" y="0"/>
          <a:ext cx="476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390525</xdr:colOff>
      <xdr:row>0</xdr:row>
      <xdr:rowOff>0</xdr:rowOff>
    </xdr:from>
    <xdr:to>
      <xdr:col>5</xdr:col>
      <xdr:colOff>438150</xdr:colOff>
      <xdr:row>0</xdr:row>
      <xdr:rowOff>0</xdr:rowOff>
    </xdr:to>
    <xdr:sp macro="" textlink="">
      <xdr:nvSpPr>
        <xdr:cNvPr id="227349" name="Text Box 22"/>
        <xdr:cNvSpPr txBox="1">
          <a:spLocks noChangeArrowheads="1"/>
        </xdr:cNvSpPr>
      </xdr:nvSpPr>
      <xdr:spPr bwMode="auto">
        <a:xfrm>
          <a:off x="1695450" y="0"/>
          <a:ext cx="476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18</xdr:col>
      <xdr:colOff>695325</xdr:colOff>
      <xdr:row>6</xdr:row>
      <xdr:rowOff>9525</xdr:rowOff>
    </xdr:from>
    <xdr:to>
      <xdr:col>19</xdr:col>
      <xdr:colOff>962025</xdr:colOff>
      <xdr:row>6</xdr:row>
      <xdr:rowOff>171450</xdr:rowOff>
    </xdr:to>
    <xdr:grpSp>
      <xdr:nvGrpSpPr>
        <xdr:cNvPr id="227350" name="Group 23"/>
        <xdr:cNvGrpSpPr>
          <a:grpSpLocks/>
        </xdr:cNvGrpSpPr>
      </xdr:nvGrpSpPr>
      <xdr:grpSpPr bwMode="auto">
        <a:xfrm>
          <a:off x="8982075" y="1323975"/>
          <a:ext cx="1390650" cy="161925"/>
          <a:chOff x="956" y="135"/>
          <a:chExt cx="146" cy="17"/>
        </a:xfrm>
      </xdr:grpSpPr>
      <xdr:sp macro="" textlink="">
        <xdr:nvSpPr>
          <xdr:cNvPr id="227367" name="Rectangle 24"/>
          <xdr:cNvSpPr>
            <a:spLocks noChangeArrowheads="1"/>
          </xdr:cNvSpPr>
        </xdr:nvSpPr>
        <xdr:spPr bwMode="auto">
          <a:xfrm>
            <a:off x="956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7368" name="Rectangle 25"/>
          <xdr:cNvSpPr>
            <a:spLocks noChangeArrowheads="1"/>
          </xdr:cNvSpPr>
        </xdr:nvSpPr>
        <xdr:spPr bwMode="auto">
          <a:xfrm>
            <a:off x="977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7369" name="Rectangle 26"/>
          <xdr:cNvSpPr>
            <a:spLocks noChangeArrowheads="1"/>
          </xdr:cNvSpPr>
        </xdr:nvSpPr>
        <xdr:spPr bwMode="auto">
          <a:xfrm>
            <a:off x="998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7370" name="Rectangle 27"/>
          <xdr:cNvSpPr>
            <a:spLocks noChangeArrowheads="1"/>
          </xdr:cNvSpPr>
        </xdr:nvSpPr>
        <xdr:spPr bwMode="auto">
          <a:xfrm>
            <a:off x="1020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7371" name="Rectangle 28"/>
          <xdr:cNvSpPr>
            <a:spLocks noChangeArrowheads="1"/>
          </xdr:cNvSpPr>
        </xdr:nvSpPr>
        <xdr:spPr bwMode="auto">
          <a:xfrm>
            <a:off x="1041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7372" name="Rectangle 29"/>
          <xdr:cNvSpPr>
            <a:spLocks noChangeArrowheads="1"/>
          </xdr:cNvSpPr>
        </xdr:nvSpPr>
        <xdr:spPr bwMode="auto">
          <a:xfrm>
            <a:off x="1062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7373" name="Rectangle 30"/>
          <xdr:cNvSpPr>
            <a:spLocks noChangeArrowheads="1"/>
          </xdr:cNvSpPr>
        </xdr:nvSpPr>
        <xdr:spPr bwMode="auto">
          <a:xfrm>
            <a:off x="1083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18</xdr:col>
      <xdr:colOff>695325</xdr:colOff>
      <xdr:row>10</xdr:row>
      <xdr:rowOff>9525</xdr:rowOff>
    </xdr:from>
    <xdr:to>
      <xdr:col>19</xdr:col>
      <xdr:colOff>962025</xdr:colOff>
      <xdr:row>10</xdr:row>
      <xdr:rowOff>171450</xdr:rowOff>
    </xdr:to>
    <xdr:grpSp>
      <xdr:nvGrpSpPr>
        <xdr:cNvPr id="227351" name="Group 31"/>
        <xdr:cNvGrpSpPr>
          <a:grpSpLocks/>
        </xdr:cNvGrpSpPr>
      </xdr:nvGrpSpPr>
      <xdr:grpSpPr bwMode="auto">
        <a:xfrm>
          <a:off x="8982075" y="2085975"/>
          <a:ext cx="1390650" cy="161925"/>
          <a:chOff x="956" y="135"/>
          <a:chExt cx="146" cy="17"/>
        </a:xfrm>
      </xdr:grpSpPr>
      <xdr:sp macro="" textlink="">
        <xdr:nvSpPr>
          <xdr:cNvPr id="227360" name="Rectangle 32"/>
          <xdr:cNvSpPr>
            <a:spLocks noChangeArrowheads="1"/>
          </xdr:cNvSpPr>
        </xdr:nvSpPr>
        <xdr:spPr bwMode="auto">
          <a:xfrm>
            <a:off x="956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7361" name="Rectangle 33"/>
          <xdr:cNvSpPr>
            <a:spLocks noChangeArrowheads="1"/>
          </xdr:cNvSpPr>
        </xdr:nvSpPr>
        <xdr:spPr bwMode="auto">
          <a:xfrm>
            <a:off x="977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7362" name="Rectangle 34"/>
          <xdr:cNvSpPr>
            <a:spLocks noChangeArrowheads="1"/>
          </xdr:cNvSpPr>
        </xdr:nvSpPr>
        <xdr:spPr bwMode="auto">
          <a:xfrm>
            <a:off x="998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7363" name="Rectangle 35"/>
          <xdr:cNvSpPr>
            <a:spLocks noChangeArrowheads="1"/>
          </xdr:cNvSpPr>
        </xdr:nvSpPr>
        <xdr:spPr bwMode="auto">
          <a:xfrm>
            <a:off x="1020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7364" name="Rectangle 36"/>
          <xdr:cNvSpPr>
            <a:spLocks noChangeArrowheads="1"/>
          </xdr:cNvSpPr>
        </xdr:nvSpPr>
        <xdr:spPr bwMode="auto">
          <a:xfrm>
            <a:off x="1041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7365" name="Rectangle 37"/>
          <xdr:cNvSpPr>
            <a:spLocks noChangeArrowheads="1"/>
          </xdr:cNvSpPr>
        </xdr:nvSpPr>
        <xdr:spPr bwMode="auto">
          <a:xfrm>
            <a:off x="1062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7366" name="Rectangle 38"/>
          <xdr:cNvSpPr>
            <a:spLocks noChangeArrowheads="1"/>
          </xdr:cNvSpPr>
        </xdr:nvSpPr>
        <xdr:spPr bwMode="auto">
          <a:xfrm>
            <a:off x="1083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18</xdr:col>
      <xdr:colOff>714375</xdr:colOff>
      <xdr:row>12</xdr:row>
      <xdr:rowOff>9525</xdr:rowOff>
    </xdr:from>
    <xdr:to>
      <xdr:col>19</xdr:col>
      <xdr:colOff>981075</xdr:colOff>
      <xdr:row>12</xdr:row>
      <xdr:rowOff>171450</xdr:rowOff>
    </xdr:to>
    <xdr:grpSp>
      <xdr:nvGrpSpPr>
        <xdr:cNvPr id="227352" name="Group 39"/>
        <xdr:cNvGrpSpPr>
          <a:grpSpLocks/>
        </xdr:cNvGrpSpPr>
      </xdr:nvGrpSpPr>
      <xdr:grpSpPr bwMode="auto">
        <a:xfrm>
          <a:off x="9001125" y="2486025"/>
          <a:ext cx="1390650" cy="161925"/>
          <a:chOff x="956" y="135"/>
          <a:chExt cx="146" cy="17"/>
        </a:xfrm>
      </xdr:grpSpPr>
      <xdr:sp macro="" textlink="">
        <xdr:nvSpPr>
          <xdr:cNvPr id="227353" name="Rectangle 40"/>
          <xdr:cNvSpPr>
            <a:spLocks noChangeArrowheads="1"/>
          </xdr:cNvSpPr>
        </xdr:nvSpPr>
        <xdr:spPr bwMode="auto">
          <a:xfrm>
            <a:off x="956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7354" name="Rectangle 41"/>
          <xdr:cNvSpPr>
            <a:spLocks noChangeArrowheads="1"/>
          </xdr:cNvSpPr>
        </xdr:nvSpPr>
        <xdr:spPr bwMode="auto">
          <a:xfrm>
            <a:off x="977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7355" name="Rectangle 42"/>
          <xdr:cNvSpPr>
            <a:spLocks noChangeArrowheads="1"/>
          </xdr:cNvSpPr>
        </xdr:nvSpPr>
        <xdr:spPr bwMode="auto">
          <a:xfrm>
            <a:off x="998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7356" name="Rectangle 43"/>
          <xdr:cNvSpPr>
            <a:spLocks noChangeArrowheads="1"/>
          </xdr:cNvSpPr>
        </xdr:nvSpPr>
        <xdr:spPr bwMode="auto">
          <a:xfrm>
            <a:off x="1020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7357" name="Rectangle 44"/>
          <xdr:cNvSpPr>
            <a:spLocks noChangeArrowheads="1"/>
          </xdr:cNvSpPr>
        </xdr:nvSpPr>
        <xdr:spPr bwMode="auto">
          <a:xfrm>
            <a:off x="1041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7358" name="Rectangle 45"/>
          <xdr:cNvSpPr>
            <a:spLocks noChangeArrowheads="1"/>
          </xdr:cNvSpPr>
        </xdr:nvSpPr>
        <xdr:spPr bwMode="auto">
          <a:xfrm>
            <a:off x="1062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7359" name="Rectangle 46"/>
          <xdr:cNvSpPr>
            <a:spLocks noChangeArrowheads="1"/>
          </xdr:cNvSpPr>
        </xdr:nvSpPr>
        <xdr:spPr bwMode="auto">
          <a:xfrm>
            <a:off x="1083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0</xdr:row>
      <xdr:rowOff>0</xdr:rowOff>
    </xdr:from>
    <xdr:to>
      <xdr:col>7</xdr:col>
      <xdr:colOff>295275</xdr:colOff>
      <xdr:row>0</xdr:row>
      <xdr:rowOff>0</xdr:rowOff>
    </xdr:to>
    <xdr:sp macro="" textlink="">
      <xdr:nvSpPr>
        <xdr:cNvPr id="225603" name="Text Box 1"/>
        <xdr:cNvSpPr txBox="1">
          <a:spLocks noChangeArrowheads="1"/>
        </xdr:cNvSpPr>
      </xdr:nvSpPr>
      <xdr:spPr bwMode="auto">
        <a:xfrm>
          <a:off x="2333625" y="0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390525</xdr:colOff>
      <xdr:row>0</xdr:row>
      <xdr:rowOff>0</xdr:rowOff>
    </xdr:from>
    <xdr:to>
      <xdr:col>5</xdr:col>
      <xdr:colOff>257175</xdr:colOff>
      <xdr:row>0</xdr:row>
      <xdr:rowOff>0</xdr:rowOff>
    </xdr:to>
    <xdr:sp macro="" textlink="">
      <xdr:nvSpPr>
        <xdr:cNvPr id="225604" name="Text Box 2"/>
        <xdr:cNvSpPr txBox="1">
          <a:spLocks noChangeArrowheads="1"/>
        </xdr:cNvSpPr>
      </xdr:nvSpPr>
      <xdr:spPr bwMode="auto">
        <a:xfrm>
          <a:off x="1695450" y="0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pSp>
      <xdr:nvGrpSpPr>
        <xdr:cNvPr id="225605" name="Group 3"/>
        <xdr:cNvGrpSpPr>
          <a:grpSpLocks/>
        </xdr:cNvGrpSpPr>
      </xdr:nvGrpSpPr>
      <xdr:grpSpPr bwMode="auto">
        <a:xfrm>
          <a:off x="4552950" y="0"/>
          <a:ext cx="0" cy="0"/>
          <a:chOff x="741" y="310"/>
          <a:chExt cx="99" cy="15"/>
        </a:xfrm>
      </xdr:grpSpPr>
      <xdr:sp macro="" textlink="">
        <xdr:nvSpPr>
          <xdr:cNvPr id="225630" name="Rectangle 4"/>
          <xdr:cNvSpPr>
            <a:spLocks noChangeArrowheads="1"/>
          </xdr:cNvSpPr>
        </xdr:nvSpPr>
        <xdr:spPr bwMode="auto">
          <a:xfrm>
            <a:off x="741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5631" name="Rectangle 5"/>
          <xdr:cNvSpPr>
            <a:spLocks noChangeArrowheads="1"/>
          </xdr:cNvSpPr>
        </xdr:nvSpPr>
        <xdr:spPr bwMode="auto">
          <a:xfrm>
            <a:off x="775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5632" name="Rectangle 6"/>
          <xdr:cNvSpPr>
            <a:spLocks noChangeArrowheads="1"/>
          </xdr:cNvSpPr>
        </xdr:nvSpPr>
        <xdr:spPr bwMode="auto">
          <a:xfrm>
            <a:off x="814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13</xdr:col>
      <xdr:colOff>0</xdr:colOff>
      <xdr:row>198</xdr:row>
      <xdr:rowOff>0</xdr:rowOff>
    </xdr:from>
    <xdr:to>
      <xdr:col>13</xdr:col>
      <xdr:colOff>0</xdr:colOff>
      <xdr:row>198</xdr:row>
      <xdr:rowOff>0</xdr:rowOff>
    </xdr:to>
    <xdr:sp macro="" textlink="">
      <xdr:nvSpPr>
        <xdr:cNvPr id="40967" name="Text Box 7"/>
        <xdr:cNvSpPr txBox="1">
          <a:spLocks noChangeArrowheads="1"/>
        </xdr:cNvSpPr>
      </xdr:nvSpPr>
      <xdr:spPr bwMode="auto">
        <a:xfrm>
          <a:off x="4552950" y="28241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_____________________</a:t>
          </a:r>
        </a:p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Firma y Sello</a:t>
          </a:r>
        </a:p>
        <a:p>
          <a:pPr algn="ctr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390525</xdr:colOff>
      <xdr:row>0</xdr:row>
      <xdr:rowOff>0</xdr:rowOff>
    </xdr:from>
    <xdr:to>
      <xdr:col>7</xdr:col>
      <xdr:colOff>295275</xdr:colOff>
      <xdr:row>0</xdr:row>
      <xdr:rowOff>0</xdr:rowOff>
    </xdr:to>
    <xdr:sp macro="" textlink="">
      <xdr:nvSpPr>
        <xdr:cNvPr id="225607" name="Text Box 8"/>
        <xdr:cNvSpPr txBox="1">
          <a:spLocks noChangeArrowheads="1"/>
        </xdr:cNvSpPr>
      </xdr:nvSpPr>
      <xdr:spPr bwMode="auto">
        <a:xfrm>
          <a:off x="2333625" y="0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390525</xdr:colOff>
      <xdr:row>0</xdr:row>
      <xdr:rowOff>0</xdr:rowOff>
    </xdr:from>
    <xdr:to>
      <xdr:col>5</xdr:col>
      <xdr:colOff>257175</xdr:colOff>
      <xdr:row>0</xdr:row>
      <xdr:rowOff>0</xdr:rowOff>
    </xdr:to>
    <xdr:sp macro="" textlink="">
      <xdr:nvSpPr>
        <xdr:cNvPr id="225608" name="Text Box 9"/>
        <xdr:cNvSpPr txBox="1">
          <a:spLocks noChangeArrowheads="1"/>
        </xdr:cNvSpPr>
      </xdr:nvSpPr>
      <xdr:spPr bwMode="auto">
        <a:xfrm>
          <a:off x="1695450" y="0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pSp>
      <xdr:nvGrpSpPr>
        <xdr:cNvPr id="225609" name="Group 10"/>
        <xdr:cNvGrpSpPr>
          <a:grpSpLocks/>
        </xdr:cNvGrpSpPr>
      </xdr:nvGrpSpPr>
      <xdr:grpSpPr bwMode="auto">
        <a:xfrm>
          <a:off x="4552950" y="0"/>
          <a:ext cx="0" cy="0"/>
          <a:chOff x="741" y="310"/>
          <a:chExt cx="99" cy="15"/>
        </a:xfrm>
      </xdr:grpSpPr>
      <xdr:sp macro="" textlink="">
        <xdr:nvSpPr>
          <xdr:cNvPr id="225627" name="Rectangle 11"/>
          <xdr:cNvSpPr>
            <a:spLocks noChangeArrowheads="1"/>
          </xdr:cNvSpPr>
        </xdr:nvSpPr>
        <xdr:spPr bwMode="auto">
          <a:xfrm>
            <a:off x="741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5628" name="Rectangle 12"/>
          <xdr:cNvSpPr>
            <a:spLocks noChangeArrowheads="1"/>
          </xdr:cNvSpPr>
        </xdr:nvSpPr>
        <xdr:spPr bwMode="auto">
          <a:xfrm>
            <a:off x="775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5629" name="Rectangle 13"/>
          <xdr:cNvSpPr>
            <a:spLocks noChangeArrowheads="1"/>
          </xdr:cNvSpPr>
        </xdr:nvSpPr>
        <xdr:spPr bwMode="auto">
          <a:xfrm>
            <a:off x="814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7</xdr:col>
      <xdr:colOff>390525</xdr:colOff>
      <xdr:row>0</xdr:row>
      <xdr:rowOff>0</xdr:rowOff>
    </xdr:from>
    <xdr:to>
      <xdr:col>7</xdr:col>
      <xdr:colOff>295275</xdr:colOff>
      <xdr:row>0</xdr:row>
      <xdr:rowOff>0</xdr:rowOff>
    </xdr:to>
    <xdr:sp macro="" textlink="">
      <xdr:nvSpPr>
        <xdr:cNvPr id="225610" name="Text Box 14"/>
        <xdr:cNvSpPr txBox="1">
          <a:spLocks noChangeArrowheads="1"/>
        </xdr:cNvSpPr>
      </xdr:nvSpPr>
      <xdr:spPr bwMode="auto">
        <a:xfrm>
          <a:off x="2333625" y="0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390525</xdr:colOff>
      <xdr:row>0</xdr:row>
      <xdr:rowOff>0</xdr:rowOff>
    </xdr:from>
    <xdr:to>
      <xdr:col>5</xdr:col>
      <xdr:colOff>438150</xdr:colOff>
      <xdr:row>0</xdr:row>
      <xdr:rowOff>0</xdr:rowOff>
    </xdr:to>
    <xdr:sp macro="" textlink="">
      <xdr:nvSpPr>
        <xdr:cNvPr id="225611" name="Text Box 15"/>
        <xdr:cNvSpPr txBox="1">
          <a:spLocks noChangeArrowheads="1"/>
        </xdr:cNvSpPr>
      </xdr:nvSpPr>
      <xdr:spPr bwMode="auto">
        <a:xfrm>
          <a:off x="1695450" y="0"/>
          <a:ext cx="476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pSp>
      <xdr:nvGrpSpPr>
        <xdr:cNvPr id="225612" name="Group 16"/>
        <xdr:cNvGrpSpPr>
          <a:grpSpLocks/>
        </xdr:cNvGrpSpPr>
      </xdr:nvGrpSpPr>
      <xdr:grpSpPr bwMode="auto">
        <a:xfrm>
          <a:off x="4552950" y="0"/>
          <a:ext cx="0" cy="0"/>
          <a:chOff x="741" y="310"/>
          <a:chExt cx="99" cy="15"/>
        </a:xfrm>
      </xdr:grpSpPr>
      <xdr:sp macro="" textlink="">
        <xdr:nvSpPr>
          <xdr:cNvPr id="225624" name="Rectangle 17"/>
          <xdr:cNvSpPr>
            <a:spLocks noChangeArrowheads="1"/>
          </xdr:cNvSpPr>
        </xdr:nvSpPr>
        <xdr:spPr bwMode="auto">
          <a:xfrm>
            <a:off x="741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5625" name="Rectangle 18"/>
          <xdr:cNvSpPr>
            <a:spLocks noChangeArrowheads="1"/>
          </xdr:cNvSpPr>
        </xdr:nvSpPr>
        <xdr:spPr bwMode="auto">
          <a:xfrm>
            <a:off x="775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5626" name="Rectangle 19"/>
          <xdr:cNvSpPr>
            <a:spLocks noChangeArrowheads="1"/>
          </xdr:cNvSpPr>
        </xdr:nvSpPr>
        <xdr:spPr bwMode="auto">
          <a:xfrm>
            <a:off x="814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5</xdr:col>
      <xdr:colOff>390525</xdr:colOff>
      <xdr:row>0</xdr:row>
      <xdr:rowOff>0</xdr:rowOff>
    </xdr:from>
    <xdr:to>
      <xdr:col>5</xdr:col>
      <xdr:colOff>438150</xdr:colOff>
      <xdr:row>0</xdr:row>
      <xdr:rowOff>0</xdr:rowOff>
    </xdr:to>
    <xdr:sp macro="" textlink="">
      <xdr:nvSpPr>
        <xdr:cNvPr id="225613" name="Text Box 20"/>
        <xdr:cNvSpPr txBox="1">
          <a:spLocks noChangeArrowheads="1"/>
        </xdr:cNvSpPr>
      </xdr:nvSpPr>
      <xdr:spPr bwMode="auto">
        <a:xfrm>
          <a:off x="1695450" y="0"/>
          <a:ext cx="476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390525</xdr:colOff>
      <xdr:row>0</xdr:row>
      <xdr:rowOff>0</xdr:rowOff>
    </xdr:from>
    <xdr:to>
      <xdr:col>5</xdr:col>
      <xdr:colOff>438150</xdr:colOff>
      <xdr:row>0</xdr:row>
      <xdr:rowOff>0</xdr:rowOff>
    </xdr:to>
    <xdr:sp macro="" textlink="">
      <xdr:nvSpPr>
        <xdr:cNvPr id="225614" name="Text Box 21"/>
        <xdr:cNvSpPr txBox="1">
          <a:spLocks noChangeArrowheads="1"/>
        </xdr:cNvSpPr>
      </xdr:nvSpPr>
      <xdr:spPr bwMode="auto">
        <a:xfrm>
          <a:off x="1695450" y="0"/>
          <a:ext cx="476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390525</xdr:colOff>
      <xdr:row>0</xdr:row>
      <xdr:rowOff>0</xdr:rowOff>
    </xdr:from>
    <xdr:to>
      <xdr:col>5</xdr:col>
      <xdr:colOff>438150</xdr:colOff>
      <xdr:row>0</xdr:row>
      <xdr:rowOff>0</xdr:rowOff>
    </xdr:to>
    <xdr:sp macro="" textlink="">
      <xdr:nvSpPr>
        <xdr:cNvPr id="225615" name="Text Box 22"/>
        <xdr:cNvSpPr txBox="1">
          <a:spLocks noChangeArrowheads="1"/>
        </xdr:cNvSpPr>
      </xdr:nvSpPr>
      <xdr:spPr bwMode="auto">
        <a:xfrm>
          <a:off x="1695450" y="0"/>
          <a:ext cx="476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18</xdr:col>
      <xdr:colOff>771525</xdr:colOff>
      <xdr:row>6</xdr:row>
      <xdr:rowOff>9525</xdr:rowOff>
    </xdr:from>
    <xdr:to>
      <xdr:col>19</xdr:col>
      <xdr:colOff>1038225</xdr:colOff>
      <xdr:row>6</xdr:row>
      <xdr:rowOff>171450</xdr:rowOff>
    </xdr:to>
    <xdr:grpSp>
      <xdr:nvGrpSpPr>
        <xdr:cNvPr id="225616" name="Group 23"/>
        <xdr:cNvGrpSpPr>
          <a:grpSpLocks/>
        </xdr:cNvGrpSpPr>
      </xdr:nvGrpSpPr>
      <xdr:grpSpPr bwMode="auto">
        <a:xfrm>
          <a:off x="8924925" y="1285875"/>
          <a:ext cx="1390650" cy="161925"/>
          <a:chOff x="956" y="135"/>
          <a:chExt cx="146" cy="17"/>
        </a:xfrm>
      </xdr:grpSpPr>
      <xdr:sp macro="" textlink="">
        <xdr:nvSpPr>
          <xdr:cNvPr id="225617" name="Rectangle 24"/>
          <xdr:cNvSpPr>
            <a:spLocks noChangeArrowheads="1"/>
          </xdr:cNvSpPr>
        </xdr:nvSpPr>
        <xdr:spPr bwMode="auto">
          <a:xfrm>
            <a:off x="956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5618" name="Rectangle 25"/>
          <xdr:cNvSpPr>
            <a:spLocks noChangeArrowheads="1"/>
          </xdr:cNvSpPr>
        </xdr:nvSpPr>
        <xdr:spPr bwMode="auto">
          <a:xfrm>
            <a:off x="977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5619" name="Rectangle 26"/>
          <xdr:cNvSpPr>
            <a:spLocks noChangeArrowheads="1"/>
          </xdr:cNvSpPr>
        </xdr:nvSpPr>
        <xdr:spPr bwMode="auto">
          <a:xfrm>
            <a:off x="998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5620" name="Rectangle 27"/>
          <xdr:cNvSpPr>
            <a:spLocks noChangeArrowheads="1"/>
          </xdr:cNvSpPr>
        </xdr:nvSpPr>
        <xdr:spPr bwMode="auto">
          <a:xfrm>
            <a:off x="1020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5621" name="Rectangle 28"/>
          <xdr:cNvSpPr>
            <a:spLocks noChangeArrowheads="1"/>
          </xdr:cNvSpPr>
        </xdr:nvSpPr>
        <xdr:spPr bwMode="auto">
          <a:xfrm>
            <a:off x="1041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5622" name="Rectangle 29"/>
          <xdr:cNvSpPr>
            <a:spLocks noChangeArrowheads="1"/>
          </xdr:cNvSpPr>
        </xdr:nvSpPr>
        <xdr:spPr bwMode="auto">
          <a:xfrm>
            <a:off x="1062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5623" name="Rectangle 30"/>
          <xdr:cNvSpPr>
            <a:spLocks noChangeArrowheads="1"/>
          </xdr:cNvSpPr>
        </xdr:nvSpPr>
        <xdr:spPr bwMode="auto">
          <a:xfrm>
            <a:off x="1083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0</xdr:row>
      <xdr:rowOff>0</xdr:rowOff>
    </xdr:from>
    <xdr:to>
      <xdr:col>7</xdr:col>
      <xdr:colOff>295275</xdr:colOff>
      <xdr:row>0</xdr:row>
      <xdr:rowOff>0</xdr:rowOff>
    </xdr:to>
    <xdr:sp macro="" textlink="">
      <xdr:nvSpPr>
        <xdr:cNvPr id="208561" name="Text Box 1"/>
        <xdr:cNvSpPr txBox="1">
          <a:spLocks noChangeArrowheads="1"/>
        </xdr:cNvSpPr>
      </xdr:nvSpPr>
      <xdr:spPr bwMode="auto">
        <a:xfrm>
          <a:off x="2438400" y="0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390525</xdr:colOff>
      <xdr:row>0</xdr:row>
      <xdr:rowOff>0</xdr:rowOff>
    </xdr:from>
    <xdr:to>
      <xdr:col>5</xdr:col>
      <xdr:colOff>257175</xdr:colOff>
      <xdr:row>0</xdr:row>
      <xdr:rowOff>0</xdr:rowOff>
    </xdr:to>
    <xdr:sp macro="" textlink="">
      <xdr:nvSpPr>
        <xdr:cNvPr id="208562" name="Text Box 2"/>
        <xdr:cNvSpPr txBox="1">
          <a:spLocks noChangeArrowheads="1"/>
        </xdr:cNvSpPr>
      </xdr:nvSpPr>
      <xdr:spPr bwMode="auto">
        <a:xfrm>
          <a:off x="1800225" y="0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pSp>
      <xdr:nvGrpSpPr>
        <xdr:cNvPr id="208563" name="Group 3"/>
        <xdr:cNvGrpSpPr>
          <a:grpSpLocks/>
        </xdr:cNvGrpSpPr>
      </xdr:nvGrpSpPr>
      <xdr:grpSpPr bwMode="auto">
        <a:xfrm>
          <a:off x="4657725" y="0"/>
          <a:ext cx="0" cy="0"/>
          <a:chOff x="741" y="310"/>
          <a:chExt cx="99" cy="15"/>
        </a:xfrm>
      </xdr:grpSpPr>
      <xdr:sp macro="" textlink="">
        <xdr:nvSpPr>
          <xdr:cNvPr id="208604" name="Rectangle 4"/>
          <xdr:cNvSpPr>
            <a:spLocks noChangeArrowheads="1"/>
          </xdr:cNvSpPr>
        </xdr:nvSpPr>
        <xdr:spPr bwMode="auto">
          <a:xfrm>
            <a:off x="741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8605" name="Rectangle 5"/>
          <xdr:cNvSpPr>
            <a:spLocks noChangeArrowheads="1"/>
          </xdr:cNvSpPr>
        </xdr:nvSpPr>
        <xdr:spPr bwMode="auto">
          <a:xfrm>
            <a:off x="775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8606" name="Rectangle 6"/>
          <xdr:cNvSpPr>
            <a:spLocks noChangeArrowheads="1"/>
          </xdr:cNvSpPr>
        </xdr:nvSpPr>
        <xdr:spPr bwMode="auto">
          <a:xfrm>
            <a:off x="814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13</xdr:col>
      <xdr:colOff>0</xdr:colOff>
      <xdr:row>201</xdr:row>
      <xdr:rowOff>0</xdr:rowOff>
    </xdr:from>
    <xdr:to>
      <xdr:col>13</xdr:col>
      <xdr:colOff>0</xdr:colOff>
      <xdr:row>201</xdr:row>
      <xdr:rowOff>0</xdr:rowOff>
    </xdr:to>
    <xdr:sp macro="" textlink="">
      <xdr:nvSpPr>
        <xdr:cNvPr id="37895" name="Text Box 7"/>
        <xdr:cNvSpPr txBox="1">
          <a:spLocks noChangeArrowheads="1"/>
        </xdr:cNvSpPr>
      </xdr:nvSpPr>
      <xdr:spPr bwMode="auto">
        <a:xfrm>
          <a:off x="4552950" y="2649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_____________________</a:t>
          </a:r>
        </a:p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Firma y Sello</a:t>
          </a:r>
        </a:p>
        <a:p>
          <a:pPr algn="ctr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390525</xdr:colOff>
      <xdr:row>0</xdr:row>
      <xdr:rowOff>0</xdr:rowOff>
    </xdr:from>
    <xdr:to>
      <xdr:col>7</xdr:col>
      <xdr:colOff>295275</xdr:colOff>
      <xdr:row>0</xdr:row>
      <xdr:rowOff>0</xdr:rowOff>
    </xdr:to>
    <xdr:sp macro="" textlink="">
      <xdr:nvSpPr>
        <xdr:cNvPr id="208565" name="Text Box 8"/>
        <xdr:cNvSpPr txBox="1">
          <a:spLocks noChangeArrowheads="1"/>
        </xdr:cNvSpPr>
      </xdr:nvSpPr>
      <xdr:spPr bwMode="auto">
        <a:xfrm>
          <a:off x="2438400" y="0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390525</xdr:colOff>
      <xdr:row>0</xdr:row>
      <xdr:rowOff>0</xdr:rowOff>
    </xdr:from>
    <xdr:to>
      <xdr:col>5</xdr:col>
      <xdr:colOff>257175</xdr:colOff>
      <xdr:row>0</xdr:row>
      <xdr:rowOff>0</xdr:rowOff>
    </xdr:to>
    <xdr:sp macro="" textlink="">
      <xdr:nvSpPr>
        <xdr:cNvPr id="208566" name="Text Box 9"/>
        <xdr:cNvSpPr txBox="1">
          <a:spLocks noChangeArrowheads="1"/>
        </xdr:cNvSpPr>
      </xdr:nvSpPr>
      <xdr:spPr bwMode="auto">
        <a:xfrm>
          <a:off x="1800225" y="0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pSp>
      <xdr:nvGrpSpPr>
        <xdr:cNvPr id="208567" name="Group 10"/>
        <xdr:cNvGrpSpPr>
          <a:grpSpLocks/>
        </xdr:cNvGrpSpPr>
      </xdr:nvGrpSpPr>
      <xdr:grpSpPr bwMode="auto">
        <a:xfrm>
          <a:off x="4657725" y="0"/>
          <a:ext cx="0" cy="0"/>
          <a:chOff x="741" y="310"/>
          <a:chExt cx="99" cy="15"/>
        </a:xfrm>
      </xdr:grpSpPr>
      <xdr:sp macro="" textlink="">
        <xdr:nvSpPr>
          <xdr:cNvPr id="208601" name="Rectangle 11"/>
          <xdr:cNvSpPr>
            <a:spLocks noChangeArrowheads="1"/>
          </xdr:cNvSpPr>
        </xdr:nvSpPr>
        <xdr:spPr bwMode="auto">
          <a:xfrm>
            <a:off x="741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8602" name="Rectangle 12"/>
          <xdr:cNvSpPr>
            <a:spLocks noChangeArrowheads="1"/>
          </xdr:cNvSpPr>
        </xdr:nvSpPr>
        <xdr:spPr bwMode="auto">
          <a:xfrm>
            <a:off x="775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8603" name="Rectangle 13"/>
          <xdr:cNvSpPr>
            <a:spLocks noChangeArrowheads="1"/>
          </xdr:cNvSpPr>
        </xdr:nvSpPr>
        <xdr:spPr bwMode="auto">
          <a:xfrm>
            <a:off x="814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7</xdr:col>
      <xdr:colOff>390525</xdr:colOff>
      <xdr:row>0</xdr:row>
      <xdr:rowOff>0</xdr:rowOff>
    </xdr:from>
    <xdr:to>
      <xdr:col>7</xdr:col>
      <xdr:colOff>295275</xdr:colOff>
      <xdr:row>0</xdr:row>
      <xdr:rowOff>0</xdr:rowOff>
    </xdr:to>
    <xdr:sp macro="" textlink="">
      <xdr:nvSpPr>
        <xdr:cNvPr id="208568" name="Text Box 14"/>
        <xdr:cNvSpPr txBox="1">
          <a:spLocks noChangeArrowheads="1"/>
        </xdr:cNvSpPr>
      </xdr:nvSpPr>
      <xdr:spPr bwMode="auto">
        <a:xfrm>
          <a:off x="2438400" y="0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390525</xdr:colOff>
      <xdr:row>0</xdr:row>
      <xdr:rowOff>0</xdr:rowOff>
    </xdr:from>
    <xdr:to>
      <xdr:col>5</xdr:col>
      <xdr:colOff>438150</xdr:colOff>
      <xdr:row>0</xdr:row>
      <xdr:rowOff>0</xdr:rowOff>
    </xdr:to>
    <xdr:sp macro="" textlink="">
      <xdr:nvSpPr>
        <xdr:cNvPr id="208569" name="Text Box 15"/>
        <xdr:cNvSpPr txBox="1">
          <a:spLocks noChangeArrowheads="1"/>
        </xdr:cNvSpPr>
      </xdr:nvSpPr>
      <xdr:spPr bwMode="auto">
        <a:xfrm>
          <a:off x="1800225" y="0"/>
          <a:ext cx="476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pSp>
      <xdr:nvGrpSpPr>
        <xdr:cNvPr id="208570" name="Group 16"/>
        <xdr:cNvGrpSpPr>
          <a:grpSpLocks/>
        </xdr:cNvGrpSpPr>
      </xdr:nvGrpSpPr>
      <xdr:grpSpPr bwMode="auto">
        <a:xfrm>
          <a:off x="4657725" y="0"/>
          <a:ext cx="0" cy="0"/>
          <a:chOff x="741" y="310"/>
          <a:chExt cx="99" cy="15"/>
        </a:xfrm>
      </xdr:grpSpPr>
      <xdr:sp macro="" textlink="">
        <xdr:nvSpPr>
          <xdr:cNvPr id="208598" name="Rectangle 17"/>
          <xdr:cNvSpPr>
            <a:spLocks noChangeArrowheads="1"/>
          </xdr:cNvSpPr>
        </xdr:nvSpPr>
        <xdr:spPr bwMode="auto">
          <a:xfrm>
            <a:off x="741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8599" name="Rectangle 18"/>
          <xdr:cNvSpPr>
            <a:spLocks noChangeArrowheads="1"/>
          </xdr:cNvSpPr>
        </xdr:nvSpPr>
        <xdr:spPr bwMode="auto">
          <a:xfrm>
            <a:off x="775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8600" name="Rectangle 19"/>
          <xdr:cNvSpPr>
            <a:spLocks noChangeArrowheads="1"/>
          </xdr:cNvSpPr>
        </xdr:nvSpPr>
        <xdr:spPr bwMode="auto">
          <a:xfrm>
            <a:off x="814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5</xdr:col>
      <xdr:colOff>390525</xdr:colOff>
      <xdr:row>0</xdr:row>
      <xdr:rowOff>0</xdr:rowOff>
    </xdr:from>
    <xdr:to>
      <xdr:col>5</xdr:col>
      <xdr:colOff>438150</xdr:colOff>
      <xdr:row>0</xdr:row>
      <xdr:rowOff>0</xdr:rowOff>
    </xdr:to>
    <xdr:sp macro="" textlink="">
      <xdr:nvSpPr>
        <xdr:cNvPr id="208571" name="Text Box 20"/>
        <xdr:cNvSpPr txBox="1">
          <a:spLocks noChangeArrowheads="1"/>
        </xdr:cNvSpPr>
      </xdr:nvSpPr>
      <xdr:spPr bwMode="auto">
        <a:xfrm>
          <a:off x="1800225" y="0"/>
          <a:ext cx="476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390525</xdr:colOff>
      <xdr:row>0</xdr:row>
      <xdr:rowOff>0</xdr:rowOff>
    </xdr:from>
    <xdr:to>
      <xdr:col>5</xdr:col>
      <xdr:colOff>438150</xdr:colOff>
      <xdr:row>0</xdr:row>
      <xdr:rowOff>0</xdr:rowOff>
    </xdr:to>
    <xdr:sp macro="" textlink="">
      <xdr:nvSpPr>
        <xdr:cNvPr id="208572" name="Text Box 21"/>
        <xdr:cNvSpPr txBox="1">
          <a:spLocks noChangeArrowheads="1"/>
        </xdr:cNvSpPr>
      </xdr:nvSpPr>
      <xdr:spPr bwMode="auto">
        <a:xfrm>
          <a:off x="1800225" y="0"/>
          <a:ext cx="476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390525</xdr:colOff>
      <xdr:row>0</xdr:row>
      <xdr:rowOff>0</xdr:rowOff>
    </xdr:from>
    <xdr:to>
      <xdr:col>5</xdr:col>
      <xdr:colOff>438150</xdr:colOff>
      <xdr:row>0</xdr:row>
      <xdr:rowOff>0</xdr:rowOff>
    </xdr:to>
    <xdr:sp macro="" textlink="">
      <xdr:nvSpPr>
        <xdr:cNvPr id="208573" name="Text Box 22"/>
        <xdr:cNvSpPr txBox="1">
          <a:spLocks noChangeArrowheads="1"/>
        </xdr:cNvSpPr>
      </xdr:nvSpPr>
      <xdr:spPr bwMode="auto">
        <a:xfrm>
          <a:off x="1800225" y="0"/>
          <a:ext cx="476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18</xdr:col>
      <xdr:colOff>695325</xdr:colOff>
      <xdr:row>6</xdr:row>
      <xdr:rowOff>9525</xdr:rowOff>
    </xdr:from>
    <xdr:to>
      <xdr:col>19</xdr:col>
      <xdr:colOff>962025</xdr:colOff>
      <xdr:row>6</xdr:row>
      <xdr:rowOff>171450</xdr:rowOff>
    </xdr:to>
    <xdr:grpSp>
      <xdr:nvGrpSpPr>
        <xdr:cNvPr id="208574" name="Group 23"/>
        <xdr:cNvGrpSpPr>
          <a:grpSpLocks/>
        </xdr:cNvGrpSpPr>
      </xdr:nvGrpSpPr>
      <xdr:grpSpPr bwMode="auto">
        <a:xfrm>
          <a:off x="9067800" y="1343025"/>
          <a:ext cx="1466850" cy="161925"/>
          <a:chOff x="956" y="135"/>
          <a:chExt cx="146" cy="17"/>
        </a:xfrm>
      </xdr:grpSpPr>
      <xdr:sp macro="" textlink="">
        <xdr:nvSpPr>
          <xdr:cNvPr id="208591" name="Rectangle 24"/>
          <xdr:cNvSpPr>
            <a:spLocks noChangeArrowheads="1"/>
          </xdr:cNvSpPr>
        </xdr:nvSpPr>
        <xdr:spPr bwMode="auto">
          <a:xfrm>
            <a:off x="956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8592" name="Rectangle 25"/>
          <xdr:cNvSpPr>
            <a:spLocks noChangeArrowheads="1"/>
          </xdr:cNvSpPr>
        </xdr:nvSpPr>
        <xdr:spPr bwMode="auto">
          <a:xfrm>
            <a:off x="977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8593" name="Rectangle 26"/>
          <xdr:cNvSpPr>
            <a:spLocks noChangeArrowheads="1"/>
          </xdr:cNvSpPr>
        </xdr:nvSpPr>
        <xdr:spPr bwMode="auto">
          <a:xfrm>
            <a:off x="998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8594" name="Rectangle 27"/>
          <xdr:cNvSpPr>
            <a:spLocks noChangeArrowheads="1"/>
          </xdr:cNvSpPr>
        </xdr:nvSpPr>
        <xdr:spPr bwMode="auto">
          <a:xfrm>
            <a:off x="1020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8595" name="Rectangle 28"/>
          <xdr:cNvSpPr>
            <a:spLocks noChangeArrowheads="1"/>
          </xdr:cNvSpPr>
        </xdr:nvSpPr>
        <xdr:spPr bwMode="auto">
          <a:xfrm>
            <a:off x="1041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8596" name="Rectangle 29"/>
          <xdr:cNvSpPr>
            <a:spLocks noChangeArrowheads="1"/>
          </xdr:cNvSpPr>
        </xdr:nvSpPr>
        <xdr:spPr bwMode="auto">
          <a:xfrm>
            <a:off x="1062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8597" name="Rectangle 30"/>
          <xdr:cNvSpPr>
            <a:spLocks noChangeArrowheads="1"/>
          </xdr:cNvSpPr>
        </xdr:nvSpPr>
        <xdr:spPr bwMode="auto">
          <a:xfrm>
            <a:off x="1083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18</xdr:col>
      <xdr:colOff>695325</xdr:colOff>
      <xdr:row>10</xdr:row>
      <xdr:rowOff>9525</xdr:rowOff>
    </xdr:from>
    <xdr:to>
      <xdr:col>19</xdr:col>
      <xdr:colOff>962025</xdr:colOff>
      <xdr:row>10</xdr:row>
      <xdr:rowOff>171450</xdr:rowOff>
    </xdr:to>
    <xdr:grpSp>
      <xdr:nvGrpSpPr>
        <xdr:cNvPr id="208575" name="Group 31"/>
        <xdr:cNvGrpSpPr>
          <a:grpSpLocks/>
        </xdr:cNvGrpSpPr>
      </xdr:nvGrpSpPr>
      <xdr:grpSpPr bwMode="auto">
        <a:xfrm>
          <a:off x="9067800" y="2047875"/>
          <a:ext cx="1466850" cy="161925"/>
          <a:chOff x="956" y="135"/>
          <a:chExt cx="146" cy="17"/>
        </a:xfrm>
      </xdr:grpSpPr>
      <xdr:sp macro="" textlink="">
        <xdr:nvSpPr>
          <xdr:cNvPr id="208584" name="Rectangle 32"/>
          <xdr:cNvSpPr>
            <a:spLocks noChangeArrowheads="1"/>
          </xdr:cNvSpPr>
        </xdr:nvSpPr>
        <xdr:spPr bwMode="auto">
          <a:xfrm>
            <a:off x="956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8585" name="Rectangle 33"/>
          <xdr:cNvSpPr>
            <a:spLocks noChangeArrowheads="1"/>
          </xdr:cNvSpPr>
        </xdr:nvSpPr>
        <xdr:spPr bwMode="auto">
          <a:xfrm>
            <a:off x="977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8586" name="Rectangle 34"/>
          <xdr:cNvSpPr>
            <a:spLocks noChangeArrowheads="1"/>
          </xdr:cNvSpPr>
        </xdr:nvSpPr>
        <xdr:spPr bwMode="auto">
          <a:xfrm>
            <a:off x="998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8587" name="Rectangle 35"/>
          <xdr:cNvSpPr>
            <a:spLocks noChangeArrowheads="1"/>
          </xdr:cNvSpPr>
        </xdr:nvSpPr>
        <xdr:spPr bwMode="auto">
          <a:xfrm>
            <a:off x="1020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8588" name="Rectangle 36"/>
          <xdr:cNvSpPr>
            <a:spLocks noChangeArrowheads="1"/>
          </xdr:cNvSpPr>
        </xdr:nvSpPr>
        <xdr:spPr bwMode="auto">
          <a:xfrm>
            <a:off x="1041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8589" name="Rectangle 37"/>
          <xdr:cNvSpPr>
            <a:spLocks noChangeArrowheads="1"/>
          </xdr:cNvSpPr>
        </xdr:nvSpPr>
        <xdr:spPr bwMode="auto">
          <a:xfrm>
            <a:off x="1062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8590" name="Rectangle 38"/>
          <xdr:cNvSpPr>
            <a:spLocks noChangeArrowheads="1"/>
          </xdr:cNvSpPr>
        </xdr:nvSpPr>
        <xdr:spPr bwMode="auto">
          <a:xfrm>
            <a:off x="1083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18</xdr:col>
      <xdr:colOff>714375</xdr:colOff>
      <xdr:row>12</xdr:row>
      <xdr:rowOff>9525</xdr:rowOff>
    </xdr:from>
    <xdr:to>
      <xdr:col>19</xdr:col>
      <xdr:colOff>981075</xdr:colOff>
      <xdr:row>12</xdr:row>
      <xdr:rowOff>171450</xdr:rowOff>
    </xdr:to>
    <xdr:grpSp>
      <xdr:nvGrpSpPr>
        <xdr:cNvPr id="208576" name="Group 39"/>
        <xdr:cNvGrpSpPr>
          <a:grpSpLocks/>
        </xdr:cNvGrpSpPr>
      </xdr:nvGrpSpPr>
      <xdr:grpSpPr bwMode="auto">
        <a:xfrm>
          <a:off x="9086850" y="2447925"/>
          <a:ext cx="1466850" cy="161925"/>
          <a:chOff x="956" y="135"/>
          <a:chExt cx="146" cy="17"/>
        </a:xfrm>
      </xdr:grpSpPr>
      <xdr:sp macro="" textlink="">
        <xdr:nvSpPr>
          <xdr:cNvPr id="208577" name="Rectangle 40"/>
          <xdr:cNvSpPr>
            <a:spLocks noChangeArrowheads="1"/>
          </xdr:cNvSpPr>
        </xdr:nvSpPr>
        <xdr:spPr bwMode="auto">
          <a:xfrm>
            <a:off x="956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8578" name="Rectangle 41"/>
          <xdr:cNvSpPr>
            <a:spLocks noChangeArrowheads="1"/>
          </xdr:cNvSpPr>
        </xdr:nvSpPr>
        <xdr:spPr bwMode="auto">
          <a:xfrm>
            <a:off x="977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8579" name="Rectangle 42"/>
          <xdr:cNvSpPr>
            <a:spLocks noChangeArrowheads="1"/>
          </xdr:cNvSpPr>
        </xdr:nvSpPr>
        <xdr:spPr bwMode="auto">
          <a:xfrm>
            <a:off x="998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8580" name="Rectangle 43"/>
          <xdr:cNvSpPr>
            <a:spLocks noChangeArrowheads="1"/>
          </xdr:cNvSpPr>
        </xdr:nvSpPr>
        <xdr:spPr bwMode="auto">
          <a:xfrm>
            <a:off x="1020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8581" name="Rectangle 44"/>
          <xdr:cNvSpPr>
            <a:spLocks noChangeArrowheads="1"/>
          </xdr:cNvSpPr>
        </xdr:nvSpPr>
        <xdr:spPr bwMode="auto">
          <a:xfrm>
            <a:off x="1041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8582" name="Rectangle 45"/>
          <xdr:cNvSpPr>
            <a:spLocks noChangeArrowheads="1"/>
          </xdr:cNvSpPr>
        </xdr:nvSpPr>
        <xdr:spPr bwMode="auto">
          <a:xfrm>
            <a:off x="1062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8583" name="Rectangle 46"/>
          <xdr:cNvSpPr>
            <a:spLocks noChangeArrowheads="1"/>
          </xdr:cNvSpPr>
        </xdr:nvSpPr>
        <xdr:spPr bwMode="auto">
          <a:xfrm>
            <a:off x="1083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0</xdr:row>
      <xdr:rowOff>0</xdr:rowOff>
    </xdr:from>
    <xdr:to>
      <xdr:col>7</xdr:col>
      <xdr:colOff>295275</xdr:colOff>
      <xdr:row>0</xdr:row>
      <xdr:rowOff>0</xdr:rowOff>
    </xdr:to>
    <xdr:sp macro="" textlink="">
      <xdr:nvSpPr>
        <xdr:cNvPr id="209571" name="Text Box 1"/>
        <xdr:cNvSpPr txBox="1">
          <a:spLocks noChangeArrowheads="1"/>
        </xdr:cNvSpPr>
      </xdr:nvSpPr>
      <xdr:spPr bwMode="auto">
        <a:xfrm>
          <a:off x="2581275" y="0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390525</xdr:colOff>
      <xdr:row>0</xdr:row>
      <xdr:rowOff>0</xdr:rowOff>
    </xdr:from>
    <xdr:to>
      <xdr:col>5</xdr:col>
      <xdr:colOff>257175</xdr:colOff>
      <xdr:row>0</xdr:row>
      <xdr:rowOff>0</xdr:rowOff>
    </xdr:to>
    <xdr:sp macro="" textlink="">
      <xdr:nvSpPr>
        <xdr:cNvPr id="209572" name="Text Box 2"/>
        <xdr:cNvSpPr txBox="1">
          <a:spLocks noChangeArrowheads="1"/>
        </xdr:cNvSpPr>
      </xdr:nvSpPr>
      <xdr:spPr bwMode="auto">
        <a:xfrm>
          <a:off x="1924050" y="0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pSp>
      <xdr:nvGrpSpPr>
        <xdr:cNvPr id="209573" name="Group 3"/>
        <xdr:cNvGrpSpPr>
          <a:grpSpLocks/>
        </xdr:cNvGrpSpPr>
      </xdr:nvGrpSpPr>
      <xdr:grpSpPr bwMode="auto">
        <a:xfrm>
          <a:off x="4972050" y="0"/>
          <a:ext cx="0" cy="0"/>
          <a:chOff x="741" y="310"/>
          <a:chExt cx="99" cy="15"/>
        </a:xfrm>
      </xdr:grpSpPr>
      <xdr:sp macro="" textlink="">
        <xdr:nvSpPr>
          <xdr:cNvPr id="209614" name="Rectangle 4"/>
          <xdr:cNvSpPr>
            <a:spLocks noChangeArrowheads="1"/>
          </xdr:cNvSpPr>
        </xdr:nvSpPr>
        <xdr:spPr bwMode="auto">
          <a:xfrm>
            <a:off x="741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9615" name="Rectangle 5"/>
          <xdr:cNvSpPr>
            <a:spLocks noChangeArrowheads="1"/>
          </xdr:cNvSpPr>
        </xdr:nvSpPr>
        <xdr:spPr bwMode="auto">
          <a:xfrm>
            <a:off x="775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9616" name="Rectangle 6"/>
          <xdr:cNvSpPr>
            <a:spLocks noChangeArrowheads="1"/>
          </xdr:cNvSpPr>
        </xdr:nvSpPr>
        <xdr:spPr bwMode="auto">
          <a:xfrm>
            <a:off x="814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13</xdr:col>
      <xdr:colOff>0</xdr:colOff>
      <xdr:row>190</xdr:row>
      <xdr:rowOff>0</xdr:rowOff>
    </xdr:from>
    <xdr:to>
      <xdr:col>13</xdr:col>
      <xdr:colOff>0</xdr:colOff>
      <xdr:row>190</xdr:row>
      <xdr:rowOff>0</xdr:rowOff>
    </xdr:to>
    <xdr:sp macro="" textlink="">
      <xdr:nvSpPr>
        <xdr:cNvPr id="38919" name="Text Box 7"/>
        <xdr:cNvSpPr txBox="1">
          <a:spLocks noChangeArrowheads="1"/>
        </xdr:cNvSpPr>
      </xdr:nvSpPr>
      <xdr:spPr bwMode="auto">
        <a:xfrm>
          <a:off x="4552950" y="24288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_____________________</a:t>
          </a:r>
        </a:p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Firma y Sello</a:t>
          </a:r>
        </a:p>
        <a:p>
          <a:pPr algn="ctr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390525</xdr:colOff>
      <xdr:row>0</xdr:row>
      <xdr:rowOff>0</xdr:rowOff>
    </xdr:from>
    <xdr:to>
      <xdr:col>7</xdr:col>
      <xdr:colOff>295275</xdr:colOff>
      <xdr:row>0</xdr:row>
      <xdr:rowOff>0</xdr:rowOff>
    </xdr:to>
    <xdr:sp macro="" textlink="">
      <xdr:nvSpPr>
        <xdr:cNvPr id="209575" name="Text Box 8"/>
        <xdr:cNvSpPr txBox="1">
          <a:spLocks noChangeArrowheads="1"/>
        </xdr:cNvSpPr>
      </xdr:nvSpPr>
      <xdr:spPr bwMode="auto">
        <a:xfrm>
          <a:off x="2581275" y="0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390525</xdr:colOff>
      <xdr:row>0</xdr:row>
      <xdr:rowOff>0</xdr:rowOff>
    </xdr:from>
    <xdr:to>
      <xdr:col>5</xdr:col>
      <xdr:colOff>257175</xdr:colOff>
      <xdr:row>0</xdr:row>
      <xdr:rowOff>0</xdr:rowOff>
    </xdr:to>
    <xdr:sp macro="" textlink="">
      <xdr:nvSpPr>
        <xdr:cNvPr id="209576" name="Text Box 9"/>
        <xdr:cNvSpPr txBox="1">
          <a:spLocks noChangeArrowheads="1"/>
        </xdr:cNvSpPr>
      </xdr:nvSpPr>
      <xdr:spPr bwMode="auto">
        <a:xfrm>
          <a:off x="1924050" y="0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pSp>
      <xdr:nvGrpSpPr>
        <xdr:cNvPr id="209577" name="Group 10"/>
        <xdr:cNvGrpSpPr>
          <a:grpSpLocks/>
        </xdr:cNvGrpSpPr>
      </xdr:nvGrpSpPr>
      <xdr:grpSpPr bwMode="auto">
        <a:xfrm>
          <a:off x="4972050" y="0"/>
          <a:ext cx="0" cy="0"/>
          <a:chOff x="741" y="310"/>
          <a:chExt cx="99" cy="15"/>
        </a:xfrm>
      </xdr:grpSpPr>
      <xdr:sp macro="" textlink="">
        <xdr:nvSpPr>
          <xdr:cNvPr id="209611" name="Rectangle 11"/>
          <xdr:cNvSpPr>
            <a:spLocks noChangeArrowheads="1"/>
          </xdr:cNvSpPr>
        </xdr:nvSpPr>
        <xdr:spPr bwMode="auto">
          <a:xfrm>
            <a:off x="741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9612" name="Rectangle 12"/>
          <xdr:cNvSpPr>
            <a:spLocks noChangeArrowheads="1"/>
          </xdr:cNvSpPr>
        </xdr:nvSpPr>
        <xdr:spPr bwMode="auto">
          <a:xfrm>
            <a:off x="775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9613" name="Rectangle 13"/>
          <xdr:cNvSpPr>
            <a:spLocks noChangeArrowheads="1"/>
          </xdr:cNvSpPr>
        </xdr:nvSpPr>
        <xdr:spPr bwMode="auto">
          <a:xfrm>
            <a:off x="814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7</xdr:col>
      <xdr:colOff>390525</xdr:colOff>
      <xdr:row>0</xdr:row>
      <xdr:rowOff>0</xdr:rowOff>
    </xdr:from>
    <xdr:to>
      <xdr:col>7</xdr:col>
      <xdr:colOff>295275</xdr:colOff>
      <xdr:row>0</xdr:row>
      <xdr:rowOff>0</xdr:rowOff>
    </xdr:to>
    <xdr:sp macro="" textlink="">
      <xdr:nvSpPr>
        <xdr:cNvPr id="209578" name="Text Box 14"/>
        <xdr:cNvSpPr txBox="1">
          <a:spLocks noChangeArrowheads="1"/>
        </xdr:cNvSpPr>
      </xdr:nvSpPr>
      <xdr:spPr bwMode="auto">
        <a:xfrm>
          <a:off x="2581275" y="0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390525</xdr:colOff>
      <xdr:row>0</xdr:row>
      <xdr:rowOff>0</xdr:rowOff>
    </xdr:from>
    <xdr:to>
      <xdr:col>5</xdr:col>
      <xdr:colOff>438150</xdr:colOff>
      <xdr:row>0</xdr:row>
      <xdr:rowOff>0</xdr:rowOff>
    </xdr:to>
    <xdr:sp macro="" textlink="">
      <xdr:nvSpPr>
        <xdr:cNvPr id="209579" name="Text Box 15"/>
        <xdr:cNvSpPr txBox="1">
          <a:spLocks noChangeArrowheads="1"/>
        </xdr:cNvSpPr>
      </xdr:nvSpPr>
      <xdr:spPr bwMode="auto">
        <a:xfrm>
          <a:off x="1924050" y="0"/>
          <a:ext cx="476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pSp>
      <xdr:nvGrpSpPr>
        <xdr:cNvPr id="209580" name="Group 16"/>
        <xdr:cNvGrpSpPr>
          <a:grpSpLocks/>
        </xdr:cNvGrpSpPr>
      </xdr:nvGrpSpPr>
      <xdr:grpSpPr bwMode="auto">
        <a:xfrm>
          <a:off x="4972050" y="0"/>
          <a:ext cx="0" cy="0"/>
          <a:chOff x="741" y="310"/>
          <a:chExt cx="99" cy="15"/>
        </a:xfrm>
      </xdr:grpSpPr>
      <xdr:sp macro="" textlink="">
        <xdr:nvSpPr>
          <xdr:cNvPr id="209608" name="Rectangle 17"/>
          <xdr:cNvSpPr>
            <a:spLocks noChangeArrowheads="1"/>
          </xdr:cNvSpPr>
        </xdr:nvSpPr>
        <xdr:spPr bwMode="auto">
          <a:xfrm>
            <a:off x="741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9609" name="Rectangle 18"/>
          <xdr:cNvSpPr>
            <a:spLocks noChangeArrowheads="1"/>
          </xdr:cNvSpPr>
        </xdr:nvSpPr>
        <xdr:spPr bwMode="auto">
          <a:xfrm>
            <a:off x="775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9610" name="Rectangle 19"/>
          <xdr:cNvSpPr>
            <a:spLocks noChangeArrowheads="1"/>
          </xdr:cNvSpPr>
        </xdr:nvSpPr>
        <xdr:spPr bwMode="auto">
          <a:xfrm>
            <a:off x="814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5</xdr:col>
      <xdr:colOff>390525</xdr:colOff>
      <xdr:row>0</xdr:row>
      <xdr:rowOff>0</xdr:rowOff>
    </xdr:from>
    <xdr:to>
      <xdr:col>5</xdr:col>
      <xdr:colOff>438150</xdr:colOff>
      <xdr:row>0</xdr:row>
      <xdr:rowOff>0</xdr:rowOff>
    </xdr:to>
    <xdr:sp macro="" textlink="">
      <xdr:nvSpPr>
        <xdr:cNvPr id="209581" name="Text Box 20"/>
        <xdr:cNvSpPr txBox="1">
          <a:spLocks noChangeArrowheads="1"/>
        </xdr:cNvSpPr>
      </xdr:nvSpPr>
      <xdr:spPr bwMode="auto">
        <a:xfrm>
          <a:off x="1924050" y="0"/>
          <a:ext cx="476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390525</xdr:colOff>
      <xdr:row>0</xdr:row>
      <xdr:rowOff>0</xdr:rowOff>
    </xdr:from>
    <xdr:to>
      <xdr:col>5</xdr:col>
      <xdr:colOff>438150</xdr:colOff>
      <xdr:row>0</xdr:row>
      <xdr:rowOff>0</xdr:rowOff>
    </xdr:to>
    <xdr:sp macro="" textlink="">
      <xdr:nvSpPr>
        <xdr:cNvPr id="209582" name="Text Box 21"/>
        <xdr:cNvSpPr txBox="1">
          <a:spLocks noChangeArrowheads="1"/>
        </xdr:cNvSpPr>
      </xdr:nvSpPr>
      <xdr:spPr bwMode="auto">
        <a:xfrm>
          <a:off x="1924050" y="0"/>
          <a:ext cx="476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390525</xdr:colOff>
      <xdr:row>0</xdr:row>
      <xdr:rowOff>0</xdr:rowOff>
    </xdr:from>
    <xdr:to>
      <xdr:col>5</xdr:col>
      <xdr:colOff>438150</xdr:colOff>
      <xdr:row>0</xdr:row>
      <xdr:rowOff>0</xdr:rowOff>
    </xdr:to>
    <xdr:sp macro="" textlink="">
      <xdr:nvSpPr>
        <xdr:cNvPr id="209583" name="Text Box 22"/>
        <xdr:cNvSpPr txBox="1">
          <a:spLocks noChangeArrowheads="1"/>
        </xdr:cNvSpPr>
      </xdr:nvSpPr>
      <xdr:spPr bwMode="auto">
        <a:xfrm>
          <a:off x="1924050" y="0"/>
          <a:ext cx="476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18</xdr:col>
      <xdr:colOff>695325</xdr:colOff>
      <xdr:row>6</xdr:row>
      <xdr:rowOff>9525</xdr:rowOff>
    </xdr:from>
    <xdr:to>
      <xdr:col>19</xdr:col>
      <xdr:colOff>962025</xdr:colOff>
      <xdr:row>6</xdr:row>
      <xdr:rowOff>171450</xdr:rowOff>
    </xdr:to>
    <xdr:grpSp>
      <xdr:nvGrpSpPr>
        <xdr:cNvPr id="209584" name="Group 23"/>
        <xdr:cNvGrpSpPr>
          <a:grpSpLocks/>
        </xdr:cNvGrpSpPr>
      </xdr:nvGrpSpPr>
      <xdr:grpSpPr bwMode="auto">
        <a:xfrm>
          <a:off x="9782175" y="1343025"/>
          <a:ext cx="1514475" cy="161925"/>
          <a:chOff x="956" y="135"/>
          <a:chExt cx="146" cy="17"/>
        </a:xfrm>
      </xdr:grpSpPr>
      <xdr:sp macro="" textlink="">
        <xdr:nvSpPr>
          <xdr:cNvPr id="209601" name="Rectangle 24"/>
          <xdr:cNvSpPr>
            <a:spLocks noChangeArrowheads="1"/>
          </xdr:cNvSpPr>
        </xdr:nvSpPr>
        <xdr:spPr bwMode="auto">
          <a:xfrm>
            <a:off x="956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9602" name="Rectangle 25"/>
          <xdr:cNvSpPr>
            <a:spLocks noChangeArrowheads="1"/>
          </xdr:cNvSpPr>
        </xdr:nvSpPr>
        <xdr:spPr bwMode="auto">
          <a:xfrm>
            <a:off x="977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9603" name="Rectangle 26"/>
          <xdr:cNvSpPr>
            <a:spLocks noChangeArrowheads="1"/>
          </xdr:cNvSpPr>
        </xdr:nvSpPr>
        <xdr:spPr bwMode="auto">
          <a:xfrm>
            <a:off x="998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9604" name="Rectangle 27"/>
          <xdr:cNvSpPr>
            <a:spLocks noChangeArrowheads="1"/>
          </xdr:cNvSpPr>
        </xdr:nvSpPr>
        <xdr:spPr bwMode="auto">
          <a:xfrm>
            <a:off x="1020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9605" name="Rectangle 28"/>
          <xdr:cNvSpPr>
            <a:spLocks noChangeArrowheads="1"/>
          </xdr:cNvSpPr>
        </xdr:nvSpPr>
        <xdr:spPr bwMode="auto">
          <a:xfrm>
            <a:off x="1041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9606" name="Rectangle 29"/>
          <xdr:cNvSpPr>
            <a:spLocks noChangeArrowheads="1"/>
          </xdr:cNvSpPr>
        </xdr:nvSpPr>
        <xdr:spPr bwMode="auto">
          <a:xfrm>
            <a:off x="1062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9607" name="Rectangle 30"/>
          <xdr:cNvSpPr>
            <a:spLocks noChangeArrowheads="1"/>
          </xdr:cNvSpPr>
        </xdr:nvSpPr>
        <xdr:spPr bwMode="auto">
          <a:xfrm>
            <a:off x="1083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18</xdr:col>
      <xdr:colOff>695325</xdr:colOff>
      <xdr:row>10</xdr:row>
      <xdr:rowOff>9525</xdr:rowOff>
    </xdr:from>
    <xdr:to>
      <xdr:col>19</xdr:col>
      <xdr:colOff>962025</xdr:colOff>
      <xdr:row>10</xdr:row>
      <xdr:rowOff>171450</xdr:rowOff>
    </xdr:to>
    <xdr:grpSp>
      <xdr:nvGrpSpPr>
        <xdr:cNvPr id="209585" name="Group 31"/>
        <xdr:cNvGrpSpPr>
          <a:grpSpLocks/>
        </xdr:cNvGrpSpPr>
      </xdr:nvGrpSpPr>
      <xdr:grpSpPr bwMode="auto">
        <a:xfrm>
          <a:off x="9782175" y="2114550"/>
          <a:ext cx="1514475" cy="161925"/>
          <a:chOff x="956" y="135"/>
          <a:chExt cx="146" cy="17"/>
        </a:xfrm>
      </xdr:grpSpPr>
      <xdr:sp macro="" textlink="">
        <xdr:nvSpPr>
          <xdr:cNvPr id="209594" name="Rectangle 32"/>
          <xdr:cNvSpPr>
            <a:spLocks noChangeArrowheads="1"/>
          </xdr:cNvSpPr>
        </xdr:nvSpPr>
        <xdr:spPr bwMode="auto">
          <a:xfrm>
            <a:off x="956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9595" name="Rectangle 33"/>
          <xdr:cNvSpPr>
            <a:spLocks noChangeArrowheads="1"/>
          </xdr:cNvSpPr>
        </xdr:nvSpPr>
        <xdr:spPr bwMode="auto">
          <a:xfrm>
            <a:off x="977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9596" name="Rectangle 34"/>
          <xdr:cNvSpPr>
            <a:spLocks noChangeArrowheads="1"/>
          </xdr:cNvSpPr>
        </xdr:nvSpPr>
        <xdr:spPr bwMode="auto">
          <a:xfrm>
            <a:off x="998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9597" name="Rectangle 35"/>
          <xdr:cNvSpPr>
            <a:spLocks noChangeArrowheads="1"/>
          </xdr:cNvSpPr>
        </xdr:nvSpPr>
        <xdr:spPr bwMode="auto">
          <a:xfrm>
            <a:off x="1020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9598" name="Rectangle 36"/>
          <xdr:cNvSpPr>
            <a:spLocks noChangeArrowheads="1"/>
          </xdr:cNvSpPr>
        </xdr:nvSpPr>
        <xdr:spPr bwMode="auto">
          <a:xfrm>
            <a:off x="1041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9599" name="Rectangle 37"/>
          <xdr:cNvSpPr>
            <a:spLocks noChangeArrowheads="1"/>
          </xdr:cNvSpPr>
        </xdr:nvSpPr>
        <xdr:spPr bwMode="auto">
          <a:xfrm>
            <a:off x="1062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9600" name="Rectangle 38"/>
          <xdr:cNvSpPr>
            <a:spLocks noChangeArrowheads="1"/>
          </xdr:cNvSpPr>
        </xdr:nvSpPr>
        <xdr:spPr bwMode="auto">
          <a:xfrm>
            <a:off x="1083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18</xdr:col>
      <xdr:colOff>714375</xdr:colOff>
      <xdr:row>12</xdr:row>
      <xdr:rowOff>9525</xdr:rowOff>
    </xdr:from>
    <xdr:to>
      <xdr:col>19</xdr:col>
      <xdr:colOff>981075</xdr:colOff>
      <xdr:row>12</xdr:row>
      <xdr:rowOff>171450</xdr:rowOff>
    </xdr:to>
    <xdr:grpSp>
      <xdr:nvGrpSpPr>
        <xdr:cNvPr id="209586" name="Group 39"/>
        <xdr:cNvGrpSpPr>
          <a:grpSpLocks/>
        </xdr:cNvGrpSpPr>
      </xdr:nvGrpSpPr>
      <xdr:grpSpPr bwMode="auto">
        <a:xfrm>
          <a:off x="9801225" y="2514600"/>
          <a:ext cx="1514475" cy="161925"/>
          <a:chOff x="956" y="135"/>
          <a:chExt cx="146" cy="17"/>
        </a:xfrm>
      </xdr:grpSpPr>
      <xdr:sp macro="" textlink="">
        <xdr:nvSpPr>
          <xdr:cNvPr id="209587" name="Rectangle 40"/>
          <xdr:cNvSpPr>
            <a:spLocks noChangeArrowheads="1"/>
          </xdr:cNvSpPr>
        </xdr:nvSpPr>
        <xdr:spPr bwMode="auto">
          <a:xfrm>
            <a:off x="956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9588" name="Rectangle 41"/>
          <xdr:cNvSpPr>
            <a:spLocks noChangeArrowheads="1"/>
          </xdr:cNvSpPr>
        </xdr:nvSpPr>
        <xdr:spPr bwMode="auto">
          <a:xfrm>
            <a:off x="977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9589" name="Rectangle 42"/>
          <xdr:cNvSpPr>
            <a:spLocks noChangeArrowheads="1"/>
          </xdr:cNvSpPr>
        </xdr:nvSpPr>
        <xdr:spPr bwMode="auto">
          <a:xfrm>
            <a:off x="998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9590" name="Rectangle 43"/>
          <xdr:cNvSpPr>
            <a:spLocks noChangeArrowheads="1"/>
          </xdr:cNvSpPr>
        </xdr:nvSpPr>
        <xdr:spPr bwMode="auto">
          <a:xfrm>
            <a:off x="1020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9591" name="Rectangle 44"/>
          <xdr:cNvSpPr>
            <a:spLocks noChangeArrowheads="1"/>
          </xdr:cNvSpPr>
        </xdr:nvSpPr>
        <xdr:spPr bwMode="auto">
          <a:xfrm>
            <a:off x="1041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9592" name="Rectangle 45"/>
          <xdr:cNvSpPr>
            <a:spLocks noChangeArrowheads="1"/>
          </xdr:cNvSpPr>
        </xdr:nvSpPr>
        <xdr:spPr bwMode="auto">
          <a:xfrm>
            <a:off x="1062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9593" name="Rectangle 46"/>
          <xdr:cNvSpPr>
            <a:spLocks noChangeArrowheads="1"/>
          </xdr:cNvSpPr>
        </xdr:nvSpPr>
        <xdr:spPr bwMode="auto">
          <a:xfrm>
            <a:off x="1083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0</xdr:row>
      <xdr:rowOff>0</xdr:rowOff>
    </xdr:from>
    <xdr:to>
      <xdr:col>7</xdr:col>
      <xdr:colOff>295275</xdr:colOff>
      <xdr:row>0</xdr:row>
      <xdr:rowOff>0</xdr:rowOff>
    </xdr:to>
    <xdr:sp macro="" textlink="">
      <xdr:nvSpPr>
        <xdr:cNvPr id="220643" name="Text Box 1"/>
        <xdr:cNvSpPr txBox="1">
          <a:spLocks noChangeArrowheads="1"/>
        </xdr:cNvSpPr>
      </xdr:nvSpPr>
      <xdr:spPr bwMode="auto">
        <a:xfrm>
          <a:off x="2581275" y="0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390525</xdr:colOff>
      <xdr:row>0</xdr:row>
      <xdr:rowOff>0</xdr:rowOff>
    </xdr:from>
    <xdr:to>
      <xdr:col>5</xdr:col>
      <xdr:colOff>257175</xdr:colOff>
      <xdr:row>0</xdr:row>
      <xdr:rowOff>0</xdr:rowOff>
    </xdr:to>
    <xdr:sp macro="" textlink="">
      <xdr:nvSpPr>
        <xdr:cNvPr id="220644" name="Text Box 2"/>
        <xdr:cNvSpPr txBox="1">
          <a:spLocks noChangeArrowheads="1"/>
        </xdr:cNvSpPr>
      </xdr:nvSpPr>
      <xdr:spPr bwMode="auto">
        <a:xfrm>
          <a:off x="1924050" y="0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pSp>
      <xdr:nvGrpSpPr>
        <xdr:cNvPr id="220645" name="Group 3"/>
        <xdr:cNvGrpSpPr>
          <a:grpSpLocks/>
        </xdr:cNvGrpSpPr>
      </xdr:nvGrpSpPr>
      <xdr:grpSpPr bwMode="auto">
        <a:xfrm>
          <a:off x="4972050" y="0"/>
          <a:ext cx="0" cy="0"/>
          <a:chOff x="741" y="310"/>
          <a:chExt cx="99" cy="15"/>
        </a:xfrm>
      </xdr:grpSpPr>
      <xdr:sp macro="" textlink="">
        <xdr:nvSpPr>
          <xdr:cNvPr id="220686" name="Rectangle 4"/>
          <xdr:cNvSpPr>
            <a:spLocks noChangeArrowheads="1"/>
          </xdr:cNvSpPr>
        </xdr:nvSpPr>
        <xdr:spPr bwMode="auto">
          <a:xfrm>
            <a:off x="741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0687" name="Rectangle 5"/>
          <xdr:cNvSpPr>
            <a:spLocks noChangeArrowheads="1"/>
          </xdr:cNvSpPr>
        </xdr:nvSpPr>
        <xdr:spPr bwMode="auto">
          <a:xfrm>
            <a:off x="775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0688" name="Rectangle 6"/>
          <xdr:cNvSpPr>
            <a:spLocks noChangeArrowheads="1"/>
          </xdr:cNvSpPr>
        </xdr:nvSpPr>
        <xdr:spPr bwMode="auto">
          <a:xfrm>
            <a:off x="814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13</xdr:col>
      <xdr:colOff>0</xdr:colOff>
      <xdr:row>190</xdr:row>
      <xdr:rowOff>0</xdr:rowOff>
    </xdr:from>
    <xdr:to>
      <xdr:col>13</xdr:col>
      <xdr:colOff>0</xdr:colOff>
      <xdr:row>190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4972050" y="17754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_____________________</a:t>
          </a:r>
        </a:p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Firma y Sello</a:t>
          </a:r>
        </a:p>
        <a:p>
          <a:pPr algn="ctr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390525</xdr:colOff>
      <xdr:row>0</xdr:row>
      <xdr:rowOff>0</xdr:rowOff>
    </xdr:from>
    <xdr:to>
      <xdr:col>7</xdr:col>
      <xdr:colOff>295275</xdr:colOff>
      <xdr:row>0</xdr:row>
      <xdr:rowOff>0</xdr:rowOff>
    </xdr:to>
    <xdr:sp macro="" textlink="">
      <xdr:nvSpPr>
        <xdr:cNvPr id="220647" name="Text Box 8"/>
        <xdr:cNvSpPr txBox="1">
          <a:spLocks noChangeArrowheads="1"/>
        </xdr:cNvSpPr>
      </xdr:nvSpPr>
      <xdr:spPr bwMode="auto">
        <a:xfrm>
          <a:off x="2581275" y="0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390525</xdr:colOff>
      <xdr:row>0</xdr:row>
      <xdr:rowOff>0</xdr:rowOff>
    </xdr:from>
    <xdr:to>
      <xdr:col>5</xdr:col>
      <xdr:colOff>257175</xdr:colOff>
      <xdr:row>0</xdr:row>
      <xdr:rowOff>0</xdr:rowOff>
    </xdr:to>
    <xdr:sp macro="" textlink="">
      <xdr:nvSpPr>
        <xdr:cNvPr id="220648" name="Text Box 9"/>
        <xdr:cNvSpPr txBox="1">
          <a:spLocks noChangeArrowheads="1"/>
        </xdr:cNvSpPr>
      </xdr:nvSpPr>
      <xdr:spPr bwMode="auto">
        <a:xfrm>
          <a:off x="1924050" y="0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pSp>
      <xdr:nvGrpSpPr>
        <xdr:cNvPr id="220649" name="Group 10"/>
        <xdr:cNvGrpSpPr>
          <a:grpSpLocks/>
        </xdr:cNvGrpSpPr>
      </xdr:nvGrpSpPr>
      <xdr:grpSpPr bwMode="auto">
        <a:xfrm>
          <a:off x="4972050" y="0"/>
          <a:ext cx="0" cy="0"/>
          <a:chOff x="741" y="310"/>
          <a:chExt cx="99" cy="15"/>
        </a:xfrm>
      </xdr:grpSpPr>
      <xdr:sp macro="" textlink="">
        <xdr:nvSpPr>
          <xdr:cNvPr id="220683" name="Rectangle 11"/>
          <xdr:cNvSpPr>
            <a:spLocks noChangeArrowheads="1"/>
          </xdr:cNvSpPr>
        </xdr:nvSpPr>
        <xdr:spPr bwMode="auto">
          <a:xfrm>
            <a:off x="741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0684" name="Rectangle 12"/>
          <xdr:cNvSpPr>
            <a:spLocks noChangeArrowheads="1"/>
          </xdr:cNvSpPr>
        </xdr:nvSpPr>
        <xdr:spPr bwMode="auto">
          <a:xfrm>
            <a:off x="775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0685" name="Rectangle 13"/>
          <xdr:cNvSpPr>
            <a:spLocks noChangeArrowheads="1"/>
          </xdr:cNvSpPr>
        </xdr:nvSpPr>
        <xdr:spPr bwMode="auto">
          <a:xfrm>
            <a:off x="814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7</xdr:col>
      <xdr:colOff>390525</xdr:colOff>
      <xdr:row>0</xdr:row>
      <xdr:rowOff>0</xdr:rowOff>
    </xdr:from>
    <xdr:to>
      <xdr:col>7</xdr:col>
      <xdr:colOff>295275</xdr:colOff>
      <xdr:row>0</xdr:row>
      <xdr:rowOff>0</xdr:rowOff>
    </xdr:to>
    <xdr:sp macro="" textlink="">
      <xdr:nvSpPr>
        <xdr:cNvPr id="220650" name="Text Box 14"/>
        <xdr:cNvSpPr txBox="1">
          <a:spLocks noChangeArrowheads="1"/>
        </xdr:cNvSpPr>
      </xdr:nvSpPr>
      <xdr:spPr bwMode="auto">
        <a:xfrm>
          <a:off x="2581275" y="0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390525</xdr:colOff>
      <xdr:row>0</xdr:row>
      <xdr:rowOff>0</xdr:rowOff>
    </xdr:from>
    <xdr:to>
      <xdr:col>5</xdr:col>
      <xdr:colOff>438150</xdr:colOff>
      <xdr:row>0</xdr:row>
      <xdr:rowOff>0</xdr:rowOff>
    </xdr:to>
    <xdr:sp macro="" textlink="">
      <xdr:nvSpPr>
        <xdr:cNvPr id="220651" name="Text Box 15"/>
        <xdr:cNvSpPr txBox="1">
          <a:spLocks noChangeArrowheads="1"/>
        </xdr:cNvSpPr>
      </xdr:nvSpPr>
      <xdr:spPr bwMode="auto">
        <a:xfrm>
          <a:off x="1924050" y="0"/>
          <a:ext cx="476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pSp>
      <xdr:nvGrpSpPr>
        <xdr:cNvPr id="220652" name="Group 16"/>
        <xdr:cNvGrpSpPr>
          <a:grpSpLocks/>
        </xdr:cNvGrpSpPr>
      </xdr:nvGrpSpPr>
      <xdr:grpSpPr bwMode="auto">
        <a:xfrm>
          <a:off x="4972050" y="0"/>
          <a:ext cx="0" cy="0"/>
          <a:chOff x="741" y="310"/>
          <a:chExt cx="99" cy="15"/>
        </a:xfrm>
      </xdr:grpSpPr>
      <xdr:sp macro="" textlink="">
        <xdr:nvSpPr>
          <xdr:cNvPr id="220680" name="Rectangle 17"/>
          <xdr:cNvSpPr>
            <a:spLocks noChangeArrowheads="1"/>
          </xdr:cNvSpPr>
        </xdr:nvSpPr>
        <xdr:spPr bwMode="auto">
          <a:xfrm>
            <a:off x="741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0681" name="Rectangle 18"/>
          <xdr:cNvSpPr>
            <a:spLocks noChangeArrowheads="1"/>
          </xdr:cNvSpPr>
        </xdr:nvSpPr>
        <xdr:spPr bwMode="auto">
          <a:xfrm>
            <a:off x="775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0682" name="Rectangle 19"/>
          <xdr:cNvSpPr>
            <a:spLocks noChangeArrowheads="1"/>
          </xdr:cNvSpPr>
        </xdr:nvSpPr>
        <xdr:spPr bwMode="auto">
          <a:xfrm>
            <a:off x="814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5</xdr:col>
      <xdr:colOff>390525</xdr:colOff>
      <xdr:row>0</xdr:row>
      <xdr:rowOff>0</xdr:rowOff>
    </xdr:from>
    <xdr:to>
      <xdr:col>5</xdr:col>
      <xdr:colOff>438150</xdr:colOff>
      <xdr:row>0</xdr:row>
      <xdr:rowOff>0</xdr:rowOff>
    </xdr:to>
    <xdr:sp macro="" textlink="">
      <xdr:nvSpPr>
        <xdr:cNvPr id="220653" name="Text Box 20"/>
        <xdr:cNvSpPr txBox="1">
          <a:spLocks noChangeArrowheads="1"/>
        </xdr:cNvSpPr>
      </xdr:nvSpPr>
      <xdr:spPr bwMode="auto">
        <a:xfrm>
          <a:off x="1924050" y="0"/>
          <a:ext cx="476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390525</xdr:colOff>
      <xdr:row>0</xdr:row>
      <xdr:rowOff>0</xdr:rowOff>
    </xdr:from>
    <xdr:to>
      <xdr:col>5</xdr:col>
      <xdr:colOff>438150</xdr:colOff>
      <xdr:row>0</xdr:row>
      <xdr:rowOff>0</xdr:rowOff>
    </xdr:to>
    <xdr:sp macro="" textlink="">
      <xdr:nvSpPr>
        <xdr:cNvPr id="220654" name="Text Box 21"/>
        <xdr:cNvSpPr txBox="1">
          <a:spLocks noChangeArrowheads="1"/>
        </xdr:cNvSpPr>
      </xdr:nvSpPr>
      <xdr:spPr bwMode="auto">
        <a:xfrm>
          <a:off x="1924050" y="0"/>
          <a:ext cx="476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390525</xdr:colOff>
      <xdr:row>0</xdr:row>
      <xdr:rowOff>0</xdr:rowOff>
    </xdr:from>
    <xdr:to>
      <xdr:col>5</xdr:col>
      <xdr:colOff>438150</xdr:colOff>
      <xdr:row>0</xdr:row>
      <xdr:rowOff>0</xdr:rowOff>
    </xdr:to>
    <xdr:sp macro="" textlink="">
      <xdr:nvSpPr>
        <xdr:cNvPr id="220655" name="Text Box 22"/>
        <xdr:cNvSpPr txBox="1">
          <a:spLocks noChangeArrowheads="1"/>
        </xdr:cNvSpPr>
      </xdr:nvSpPr>
      <xdr:spPr bwMode="auto">
        <a:xfrm>
          <a:off x="1924050" y="0"/>
          <a:ext cx="476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18</xdr:col>
      <xdr:colOff>695325</xdr:colOff>
      <xdr:row>6</xdr:row>
      <xdr:rowOff>9525</xdr:rowOff>
    </xdr:from>
    <xdr:to>
      <xdr:col>19</xdr:col>
      <xdr:colOff>962025</xdr:colOff>
      <xdr:row>6</xdr:row>
      <xdr:rowOff>171450</xdr:rowOff>
    </xdr:to>
    <xdr:grpSp>
      <xdr:nvGrpSpPr>
        <xdr:cNvPr id="220656" name="Group 23"/>
        <xdr:cNvGrpSpPr>
          <a:grpSpLocks/>
        </xdr:cNvGrpSpPr>
      </xdr:nvGrpSpPr>
      <xdr:grpSpPr bwMode="auto">
        <a:xfrm>
          <a:off x="9782175" y="1343025"/>
          <a:ext cx="1514475" cy="161925"/>
          <a:chOff x="956" y="135"/>
          <a:chExt cx="146" cy="17"/>
        </a:xfrm>
      </xdr:grpSpPr>
      <xdr:sp macro="" textlink="">
        <xdr:nvSpPr>
          <xdr:cNvPr id="220673" name="Rectangle 24"/>
          <xdr:cNvSpPr>
            <a:spLocks noChangeArrowheads="1"/>
          </xdr:cNvSpPr>
        </xdr:nvSpPr>
        <xdr:spPr bwMode="auto">
          <a:xfrm>
            <a:off x="956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0674" name="Rectangle 25"/>
          <xdr:cNvSpPr>
            <a:spLocks noChangeArrowheads="1"/>
          </xdr:cNvSpPr>
        </xdr:nvSpPr>
        <xdr:spPr bwMode="auto">
          <a:xfrm>
            <a:off x="977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0675" name="Rectangle 26"/>
          <xdr:cNvSpPr>
            <a:spLocks noChangeArrowheads="1"/>
          </xdr:cNvSpPr>
        </xdr:nvSpPr>
        <xdr:spPr bwMode="auto">
          <a:xfrm>
            <a:off x="998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0676" name="Rectangle 27"/>
          <xdr:cNvSpPr>
            <a:spLocks noChangeArrowheads="1"/>
          </xdr:cNvSpPr>
        </xdr:nvSpPr>
        <xdr:spPr bwMode="auto">
          <a:xfrm>
            <a:off x="1020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0677" name="Rectangle 28"/>
          <xdr:cNvSpPr>
            <a:spLocks noChangeArrowheads="1"/>
          </xdr:cNvSpPr>
        </xdr:nvSpPr>
        <xdr:spPr bwMode="auto">
          <a:xfrm>
            <a:off x="1041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0678" name="Rectangle 29"/>
          <xdr:cNvSpPr>
            <a:spLocks noChangeArrowheads="1"/>
          </xdr:cNvSpPr>
        </xdr:nvSpPr>
        <xdr:spPr bwMode="auto">
          <a:xfrm>
            <a:off x="1062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0679" name="Rectangle 30"/>
          <xdr:cNvSpPr>
            <a:spLocks noChangeArrowheads="1"/>
          </xdr:cNvSpPr>
        </xdr:nvSpPr>
        <xdr:spPr bwMode="auto">
          <a:xfrm>
            <a:off x="1083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18</xdr:col>
      <xdr:colOff>695325</xdr:colOff>
      <xdr:row>10</xdr:row>
      <xdr:rowOff>9525</xdr:rowOff>
    </xdr:from>
    <xdr:to>
      <xdr:col>19</xdr:col>
      <xdr:colOff>962025</xdr:colOff>
      <xdr:row>10</xdr:row>
      <xdr:rowOff>171450</xdr:rowOff>
    </xdr:to>
    <xdr:grpSp>
      <xdr:nvGrpSpPr>
        <xdr:cNvPr id="220657" name="Group 31"/>
        <xdr:cNvGrpSpPr>
          <a:grpSpLocks/>
        </xdr:cNvGrpSpPr>
      </xdr:nvGrpSpPr>
      <xdr:grpSpPr bwMode="auto">
        <a:xfrm>
          <a:off x="9782175" y="2114550"/>
          <a:ext cx="1514475" cy="161925"/>
          <a:chOff x="956" y="135"/>
          <a:chExt cx="146" cy="17"/>
        </a:xfrm>
      </xdr:grpSpPr>
      <xdr:sp macro="" textlink="">
        <xdr:nvSpPr>
          <xdr:cNvPr id="220666" name="Rectangle 32"/>
          <xdr:cNvSpPr>
            <a:spLocks noChangeArrowheads="1"/>
          </xdr:cNvSpPr>
        </xdr:nvSpPr>
        <xdr:spPr bwMode="auto">
          <a:xfrm>
            <a:off x="956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0667" name="Rectangle 33"/>
          <xdr:cNvSpPr>
            <a:spLocks noChangeArrowheads="1"/>
          </xdr:cNvSpPr>
        </xdr:nvSpPr>
        <xdr:spPr bwMode="auto">
          <a:xfrm>
            <a:off x="977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0668" name="Rectangle 34"/>
          <xdr:cNvSpPr>
            <a:spLocks noChangeArrowheads="1"/>
          </xdr:cNvSpPr>
        </xdr:nvSpPr>
        <xdr:spPr bwMode="auto">
          <a:xfrm>
            <a:off x="998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0669" name="Rectangle 35"/>
          <xdr:cNvSpPr>
            <a:spLocks noChangeArrowheads="1"/>
          </xdr:cNvSpPr>
        </xdr:nvSpPr>
        <xdr:spPr bwMode="auto">
          <a:xfrm>
            <a:off x="1020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0670" name="Rectangle 36"/>
          <xdr:cNvSpPr>
            <a:spLocks noChangeArrowheads="1"/>
          </xdr:cNvSpPr>
        </xdr:nvSpPr>
        <xdr:spPr bwMode="auto">
          <a:xfrm>
            <a:off x="1041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0671" name="Rectangle 37"/>
          <xdr:cNvSpPr>
            <a:spLocks noChangeArrowheads="1"/>
          </xdr:cNvSpPr>
        </xdr:nvSpPr>
        <xdr:spPr bwMode="auto">
          <a:xfrm>
            <a:off x="1062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0672" name="Rectangle 38"/>
          <xdr:cNvSpPr>
            <a:spLocks noChangeArrowheads="1"/>
          </xdr:cNvSpPr>
        </xdr:nvSpPr>
        <xdr:spPr bwMode="auto">
          <a:xfrm>
            <a:off x="1083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18</xdr:col>
      <xdr:colOff>714375</xdr:colOff>
      <xdr:row>12</xdr:row>
      <xdr:rowOff>9525</xdr:rowOff>
    </xdr:from>
    <xdr:to>
      <xdr:col>19</xdr:col>
      <xdr:colOff>981075</xdr:colOff>
      <xdr:row>12</xdr:row>
      <xdr:rowOff>171450</xdr:rowOff>
    </xdr:to>
    <xdr:grpSp>
      <xdr:nvGrpSpPr>
        <xdr:cNvPr id="220658" name="Group 39"/>
        <xdr:cNvGrpSpPr>
          <a:grpSpLocks/>
        </xdr:cNvGrpSpPr>
      </xdr:nvGrpSpPr>
      <xdr:grpSpPr bwMode="auto">
        <a:xfrm>
          <a:off x="9801225" y="2514600"/>
          <a:ext cx="1514475" cy="161925"/>
          <a:chOff x="956" y="135"/>
          <a:chExt cx="146" cy="17"/>
        </a:xfrm>
      </xdr:grpSpPr>
      <xdr:sp macro="" textlink="">
        <xdr:nvSpPr>
          <xdr:cNvPr id="220659" name="Rectangle 40"/>
          <xdr:cNvSpPr>
            <a:spLocks noChangeArrowheads="1"/>
          </xdr:cNvSpPr>
        </xdr:nvSpPr>
        <xdr:spPr bwMode="auto">
          <a:xfrm>
            <a:off x="956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0660" name="Rectangle 41"/>
          <xdr:cNvSpPr>
            <a:spLocks noChangeArrowheads="1"/>
          </xdr:cNvSpPr>
        </xdr:nvSpPr>
        <xdr:spPr bwMode="auto">
          <a:xfrm>
            <a:off x="977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0661" name="Rectangle 42"/>
          <xdr:cNvSpPr>
            <a:spLocks noChangeArrowheads="1"/>
          </xdr:cNvSpPr>
        </xdr:nvSpPr>
        <xdr:spPr bwMode="auto">
          <a:xfrm>
            <a:off x="998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0662" name="Rectangle 43"/>
          <xdr:cNvSpPr>
            <a:spLocks noChangeArrowheads="1"/>
          </xdr:cNvSpPr>
        </xdr:nvSpPr>
        <xdr:spPr bwMode="auto">
          <a:xfrm>
            <a:off x="1020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0663" name="Rectangle 44"/>
          <xdr:cNvSpPr>
            <a:spLocks noChangeArrowheads="1"/>
          </xdr:cNvSpPr>
        </xdr:nvSpPr>
        <xdr:spPr bwMode="auto">
          <a:xfrm>
            <a:off x="1041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0664" name="Rectangle 45"/>
          <xdr:cNvSpPr>
            <a:spLocks noChangeArrowheads="1"/>
          </xdr:cNvSpPr>
        </xdr:nvSpPr>
        <xdr:spPr bwMode="auto">
          <a:xfrm>
            <a:off x="1062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0665" name="Rectangle 46"/>
          <xdr:cNvSpPr>
            <a:spLocks noChangeArrowheads="1"/>
          </xdr:cNvSpPr>
        </xdr:nvSpPr>
        <xdr:spPr bwMode="auto">
          <a:xfrm>
            <a:off x="1083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0</xdr:row>
      <xdr:rowOff>0</xdr:rowOff>
    </xdr:from>
    <xdr:to>
      <xdr:col>7</xdr:col>
      <xdr:colOff>295275</xdr:colOff>
      <xdr:row>0</xdr:row>
      <xdr:rowOff>0</xdr:rowOff>
    </xdr:to>
    <xdr:sp macro="" textlink="">
      <xdr:nvSpPr>
        <xdr:cNvPr id="221667" name="Text Box 1"/>
        <xdr:cNvSpPr txBox="1">
          <a:spLocks noChangeArrowheads="1"/>
        </xdr:cNvSpPr>
      </xdr:nvSpPr>
      <xdr:spPr bwMode="auto">
        <a:xfrm>
          <a:off x="2581275" y="0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390525</xdr:colOff>
      <xdr:row>0</xdr:row>
      <xdr:rowOff>0</xdr:rowOff>
    </xdr:from>
    <xdr:to>
      <xdr:col>5</xdr:col>
      <xdr:colOff>257175</xdr:colOff>
      <xdr:row>0</xdr:row>
      <xdr:rowOff>0</xdr:rowOff>
    </xdr:to>
    <xdr:sp macro="" textlink="">
      <xdr:nvSpPr>
        <xdr:cNvPr id="221668" name="Text Box 2"/>
        <xdr:cNvSpPr txBox="1">
          <a:spLocks noChangeArrowheads="1"/>
        </xdr:cNvSpPr>
      </xdr:nvSpPr>
      <xdr:spPr bwMode="auto">
        <a:xfrm>
          <a:off x="1924050" y="0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pSp>
      <xdr:nvGrpSpPr>
        <xdr:cNvPr id="221669" name="Group 3"/>
        <xdr:cNvGrpSpPr>
          <a:grpSpLocks/>
        </xdr:cNvGrpSpPr>
      </xdr:nvGrpSpPr>
      <xdr:grpSpPr bwMode="auto">
        <a:xfrm>
          <a:off x="4972050" y="0"/>
          <a:ext cx="0" cy="0"/>
          <a:chOff x="741" y="310"/>
          <a:chExt cx="99" cy="15"/>
        </a:xfrm>
      </xdr:grpSpPr>
      <xdr:sp macro="" textlink="">
        <xdr:nvSpPr>
          <xdr:cNvPr id="221710" name="Rectangle 4"/>
          <xdr:cNvSpPr>
            <a:spLocks noChangeArrowheads="1"/>
          </xdr:cNvSpPr>
        </xdr:nvSpPr>
        <xdr:spPr bwMode="auto">
          <a:xfrm>
            <a:off x="741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1711" name="Rectangle 5"/>
          <xdr:cNvSpPr>
            <a:spLocks noChangeArrowheads="1"/>
          </xdr:cNvSpPr>
        </xdr:nvSpPr>
        <xdr:spPr bwMode="auto">
          <a:xfrm>
            <a:off x="775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1712" name="Rectangle 6"/>
          <xdr:cNvSpPr>
            <a:spLocks noChangeArrowheads="1"/>
          </xdr:cNvSpPr>
        </xdr:nvSpPr>
        <xdr:spPr bwMode="auto">
          <a:xfrm>
            <a:off x="814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13</xdr:col>
      <xdr:colOff>0</xdr:colOff>
      <xdr:row>190</xdr:row>
      <xdr:rowOff>0</xdr:rowOff>
    </xdr:from>
    <xdr:to>
      <xdr:col>13</xdr:col>
      <xdr:colOff>0</xdr:colOff>
      <xdr:row>190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4972050" y="17754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_____________________</a:t>
          </a:r>
        </a:p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Firma y Sello</a:t>
          </a:r>
        </a:p>
        <a:p>
          <a:pPr algn="ctr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390525</xdr:colOff>
      <xdr:row>0</xdr:row>
      <xdr:rowOff>0</xdr:rowOff>
    </xdr:from>
    <xdr:to>
      <xdr:col>7</xdr:col>
      <xdr:colOff>295275</xdr:colOff>
      <xdr:row>0</xdr:row>
      <xdr:rowOff>0</xdr:rowOff>
    </xdr:to>
    <xdr:sp macro="" textlink="">
      <xdr:nvSpPr>
        <xdr:cNvPr id="221671" name="Text Box 8"/>
        <xdr:cNvSpPr txBox="1">
          <a:spLocks noChangeArrowheads="1"/>
        </xdr:cNvSpPr>
      </xdr:nvSpPr>
      <xdr:spPr bwMode="auto">
        <a:xfrm>
          <a:off x="2581275" y="0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390525</xdr:colOff>
      <xdr:row>0</xdr:row>
      <xdr:rowOff>0</xdr:rowOff>
    </xdr:from>
    <xdr:to>
      <xdr:col>5</xdr:col>
      <xdr:colOff>257175</xdr:colOff>
      <xdr:row>0</xdr:row>
      <xdr:rowOff>0</xdr:rowOff>
    </xdr:to>
    <xdr:sp macro="" textlink="">
      <xdr:nvSpPr>
        <xdr:cNvPr id="221672" name="Text Box 9"/>
        <xdr:cNvSpPr txBox="1">
          <a:spLocks noChangeArrowheads="1"/>
        </xdr:cNvSpPr>
      </xdr:nvSpPr>
      <xdr:spPr bwMode="auto">
        <a:xfrm>
          <a:off x="1924050" y="0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pSp>
      <xdr:nvGrpSpPr>
        <xdr:cNvPr id="221673" name="Group 10"/>
        <xdr:cNvGrpSpPr>
          <a:grpSpLocks/>
        </xdr:cNvGrpSpPr>
      </xdr:nvGrpSpPr>
      <xdr:grpSpPr bwMode="auto">
        <a:xfrm>
          <a:off x="4972050" y="0"/>
          <a:ext cx="0" cy="0"/>
          <a:chOff x="741" y="310"/>
          <a:chExt cx="99" cy="15"/>
        </a:xfrm>
      </xdr:grpSpPr>
      <xdr:sp macro="" textlink="">
        <xdr:nvSpPr>
          <xdr:cNvPr id="221707" name="Rectangle 11"/>
          <xdr:cNvSpPr>
            <a:spLocks noChangeArrowheads="1"/>
          </xdr:cNvSpPr>
        </xdr:nvSpPr>
        <xdr:spPr bwMode="auto">
          <a:xfrm>
            <a:off x="741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1708" name="Rectangle 12"/>
          <xdr:cNvSpPr>
            <a:spLocks noChangeArrowheads="1"/>
          </xdr:cNvSpPr>
        </xdr:nvSpPr>
        <xdr:spPr bwMode="auto">
          <a:xfrm>
            <a:off x="775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1709" name="Rectangle 13"/>
          <xdr:cNvSpPr>
            <a:spLocks noChangeArrowheads="1"/>
          </xdr:cNvSpPr>
        </xdr:nvSpPr>
        <xdr:spPr bwMode="auto">
          <a:xfrm>
            <a:off x="814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7</xdr:col>
      <xdr:colOff>390525</xdr:colOff>
      <xdr:row>0</xdr:row>
      <xdr:rowOff>0</xdr:rowOff>
    </xdr:from>
    <xdr:to>
      <xdr:col>7</xdr:col>
      <xdr:colOff>295275</xdr:colOff>
      <xdr:row>0</xdr:row>
      <xdr:rowOff>0</xdr:rowOff>
    </xdr:to>
    <xdr:sp macro="" textlink="">
      <xdr:nvSpPr>
        <xdr:cNvPr id="221674" name="Text Box 14"/>
        <xdr:cNvSpPr txBox="1">
          <a:spLocks noChangeArrowheads="1"/>
        </xdr:cNvSpPr>
      </xdr:nvSpPr>
      <xdr:spPr bwMode="auto">
        <a:xfrm>
          <a:off x="2581275" y="0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390525</xdr:colOff>
      <xdr:row>0</xdr:row>
      <xdr:rowOff>0</xdr:rowOff>
    </xdr:from>
    <xdr:to>
      <xdr:col>5</xdr:col>
      <xdr:colOff>438150</xdr:colOff>
      <xdr:row>0</xdr:row>
      <xdr:rowOff>0</xdr:rowOff>
    </xdr:to>
    <xdr:sp macro="" textlink="">
      <xdr:nvSpPr>
        <xdr:cNvPr id="221675" name="Text Box 15"/>
        <xdr:cNvSpPr txBox="1">
          <a:spLocks noChangeArrowheads="1"/>
        </xdr:cNvSpPr>
      </xdr:nvSpPr>
      <xdr:spPr bwMode="auto">
        <a:xfrm>
          <a:off x="1924050" y="0"/>
          <a:ext cx="476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pSp>
      <xdr:nvGrpSpPr>
        <xdr:cNvPr id="221676" name="Group 16"/>
        <xdr:cNvGrpSpPr>
          <a:grpSpLocks/>
        </xdr:cNvGrpSpPr>
      </xdr:nvGrpSpPr>
      <xdr:grpSpPr bwMode="auto">
        <a:xfrm>
          <a:off x="4972050" y="0"/>
          <a:ext cx="0" cy="0"/>
          <a:chOff x="741" y="310"/>
          <a:chExt cx="99" cy="15"/>
        </a:xfrm>
      </xdr:grpSpPr>
      <xdr:sp macro="" textlink="">
        <xdr:nvSpPr>
          <xdr:cNvPr id="221704" name="Rectangle 17"/>
          <xdr:cNvSpPr>
            <a:spLocks noChangeArrowheads="1"/>
          </xdr:cNvSpPr>
        </xdr:nvSpPr>
        <xdr:spPr bwMode="auto">
          <a:xfrm>
            <a:off x="741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1705" name="Rectangle 18"/>
          <xdr:cNvSpPr>
            <a:spLocks noChangeArrowheads="1"/>
          </xdr:cNvSpPr>
        </xdr:nvSpPr>
        <xdr:spPr bwMode="auto">
          <a:xfrm>
            <a:off x="775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1706" name="Rectangle 19"/>
          <xdr:cNvSpPr>
            <a:spLocks noChangeArrowheads="1"/>
          </xdr:cNvSpPr>
        </xdr:nvSpPr>
        <xdr:spPr bwMode="auto">
          <a:xfrm>
            <a:off x="814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5</xdr:col>
      <xdr:colOff>390525</xdr:colOff>
      <xdr:row>0</xdr:row>
      <xdr:rowOff>0</xdr:rowOff>
    </xdr:from>
    <xdr:to>
      <xdr:col>5</xdr:col>
      <xdr:colOff>438150</xdr:colOff>
      <xdr:row>0</xdr:row>
      <xdr:rowOff>0</xdr:rowOff>
    </xdr:to>
    <xdr:sp macro="" textlink="">
      <xdr:nvSpPr>
        <xdr:cNvPr id="221677" name="Text Box 20"/>
        <xdr:cNvSpPr txBox="1">
          <a:spLocks noChangeArrowheads="1"/>
        </xdr:cNvSpPr>
      </xdr:nvSpPr>
      <xdr:spPr bwMode="auto">
        <a:xfrm>
          <a:off x="1924050" y="0"/>
          <a:ext cx="476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390525</xdr:colOff>
      <xdr:row>0</xdr:row>
      <xdr:rowOff>0</xdr:rowOff>
    </xdr:from>
    <xdr:to>
      <xdr:col>5</xdr:col>
      <xdr:colOff>438150</xdr:colOff>
      <xdr:row>0</xdr:row>
      <xdr:rowOff>0</xdr:rowOff>
    </xdr:to>
    <xdr:sp macro="" textlink="">
      <xdr:nvSpPr>
        <xdr:cNvPr id="221678" name="Text Box 21"/>
        <xdr:cNvSpPr txBox="1">
          <a:spLocks noChangeArrowheads="1"/>
        </xdr:cNvSpPr>
      </xdr:nvSpPr>
      <xdr:spPr bwMode="auto">
        <a:xfrm>
          <a:off x="1924050" y="0"/>
          <a:ext cx="476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390525</xdr:colOff>
      <xdr:row>0</xdr:row>
      <xdr:rowOff>0</xdr:rowOff>
    </xdr:from>
    <xdr:to>
      <xdr:col>5</xdr:col>
      <xdr:colOff>438150</xdr:colOff>
      <xdr:row>0</xdr:row>
      <xdr:rowOff>0</xdr:rowOff>
    </xdr:to>
    <xdr:sp macro="" textlink="">
      <xdr:nvSpPr>
        <xdr:cNvPr id="221679" name="Text Box 22"/>
        <xdr:cNvSpPr txBox="1">
          <a:spLocks noChangeArrowheads="1"/>
        </xdr:cNvSpPr>
      </xdr:nvSpPr>
      <xdr:spPr bwMode="auto">
        <a:xfrm>
          <a:off x="1924050" y="0"/>
          <a:ext cx="476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18</xdr:col>
      <xdr:colOff>695325</xdr:colOff>
      <xdr:row>6</xdr:row>
      <xdr:rowOff>9525</xdr:rowOff>
    </xdr:from>
    <xdr:to>
      <xdr:col>19</xdr:col>
      <xdr:colOff>962025</xdr:colOff>
      <xdr:row>6</xdr:row>
      <xdr:rowOff>171450</xdr:rowOff>
    </xdr:to>
    <xdr:grpSp>
      <xdr:nvGrpSpPr>
        <xdr:cNvPr id="221680" name="Group 23"/>
        <xdr:cNvGrpSpPr>
          <a:grpSpLocks/>
        </xdr:cNvGrpSpPr>
      </xdr:nvGrpSpPr>
      <xdr:grpSpPr bwMode="auto">
        <a:xfrm>
          <a:off x="9782175" y="1343025"/>
          <a:ext cx="1514475" cy="161925"/>
          <a:chOff x="956" y="135"/>
          <a:chExt cx="146" cy="17"/>
        </a:xfrm>
      </xdr:grpSpPr>
      <xdr:sp macro="" textlink="">
        <xdr:nvSpPr>
          <xdr:cNvPr id="221697" name="Rectangle 24"/>
          <xdr:cNvSpPr>
            <a:spLocks noChangeArrowheads="1"/>
          </xdr:cNvSpPr>
        </xdr:nvSpPr>
        <xdr:spPr bwMode="auto">
          <a:xfrm>
            <a:off x="956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1698" name="Rectangle 25"/>
          <xdr:cNvSpPr>
            <a:spLocks noChangeArrowheads="1"/>
          </xdr:cNvSpPr>
        </xdr:nvSpPr>
        <xdr:spPr bwMode="auto">
          <a:xfrm>
            <a:off x="977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1699" name="Rectangle 26"/>
          <xdr:cNvSpPr>
            <a:spLocks noChangeArrowheads="1"/>
          </xdr:cNvSpPr>
        </xdr:nvSpPr>
        <xdr:spPr bwMode="auto">
          <a:xfrm>
            <a:off x="998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1700" name="Rectangle 27"/>
          <xdr:cNvSpPr>
            <a:spLocks noChangeArrowheads="1"/>
          </xdr:cNvSpPr>
        </xdr:nvSpPr>
        <xdr:spPr bwMode="auto">
          <a:xfrm>
            <a:off x="1020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1701" name="Rectangle 28"/>
          <xdr:cNvSpPr>
            <a:spLocks noChangeArrowheads="1"/>
          </xdr:cNvSpPr>
        </xdr:nvSpPr>
        <xdr:spPr bwMode="auto">
          <a:xfrm>
            <a:off x="1041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1702" name="Rectangle 29"/>
          <xdr:cNvSpPr>
            <a:spLocks noChangeArrowheads="1"/>
          </xdr:cNvSpPr>
        </xdr:nvSpPr>
        <xdr:spPr bwMode="auto">
          <a:xfrm>
            <a:off x="1062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1703" name="Rectangle 30"/>
          <xdr:cNvSpPr>
            <a:spLocks noChangeArrowheads="1"/>
          </xdr:cNvSpPr>
        </xdr:nvSpPr>
        <xdr:spPr bwMode="auto">
          <a:xfrm>
            <a:off x="1083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18</xdr:col>
      <xdr:colOff>695325</xdr:colOff>
      <xdr:row>10</xdr:row>
      <xdr:rowOff>9525</xdr:rowOff>
    </xdr:from>
    <xdr:to>
      <xdr:col>19</xdr:col>
      <xdr:colOff>962025</xdr:colOff>
      <xdr:row>10</xdr:row>
      <xdr:rowOff>171450</xdr:rowOff>
    </xdr:to>
    <xdr:grpSp>
      <xdr:nvGrpSpPr>
        <xdr:cNvPr id="221681" name="Group 31"/>
        <xdr:cNvGrpSpPr>
          <a:grpSpLocks/>
        </xdr:cNvGrpSpPr>
      </xdr:nvGrpSpPr>
      <xdr:grpSpPr bwMode="auto">
        <a:xfrm>
          <a:off x="9782175" y="2114550"/>
          <a:ext cx="1514475" cy="161925"/>
          <a:chOff x="956" y="135"/>
          <a:chExt cx="146" cy="17"/>
        </a:xfrm>
      </xdr:grpSpPr>
      <xdr:sp macro="" textlink="">
        <xdr:nvSpPr>
          <xdr:cNvPr id="221690" name="Rectangle 32"/>
          <xdr:cNvSpPr>
            <a:spLocks noChangeArrowheads="1"/>
          </xdr:cNvSpPr>
        </xdr:nvSpPr>
        <xdr:spPr bwMode="auto">
          <a:xfrm>
            <a:off x="956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1691" name="Rectangle 33"/>
          <xdr:cNvSpPr>
            <a:spLocks noChangeArrowheads="1"/>
          </xdr:cNvSpPr>
        </xdr:nvSpPr>
        <xdr:spPr bwMode="auto">
          <a:xfrm>
            <a:off x="977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1692" name="Rectangle 34"/>
          <xdr:cNvSpPr>
            <a:spLocks noChangeArrowheads="1"/>
          </xdr:cNvSpPr>
        </xdr:nvSpPr>
        <xdr:spPr bwMode="auto">
          <a:xfrm>
            <a:off x="998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1693" name="Rectangle 35"/>
          <xdr:cNvSpPr>
            <a:spLocks noChangeArrowheads="1"/>
          </xdr:cNvSpPr>
        </xdr:nvSpPr>
        <xdr:spPr bwMode="auto">
          <a:xfrm>
            <a:off x="1020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1694" name="Rectangle 36"/>
          <xdr:cNvSpPr>
            <a:spLocks noChangeArrowheads="1"/>
          </xdr:cNvSpPr>
        </xdr:nvSpPr>
        <xdr:spPr bwMode="auto">
          <a:xfrm>
            <a:off x="1041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1695" name="Rectangle 37"/>
          <xdr:cNvSpPr>
            <a:spLocks noChangeArrowheads="1"/>
          </xdr:cNvSpPr>
        </xdr:nvSpPr>
        <xdr:spPr bwMode="auto">
          <a:xfrm>
            <a:off x="1062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1696" name="Rectangle 38"/>
          <xdr:cNvSpPr>
            <a:spLocks noChangeArrowheads="1"/>
          </xdr:cNvSpPr>
        </xdr:nvSpPr>
        <xdr:spPr bwMode="auto">
          <a:xfrm>
            <a:off x="1083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18</xdr:col>
      <xdr:colOff>714375</xdr:colOff>
      <xdr:row>12</xdr:row>
      <xdr:rowOff>9525</xdr:rowOff>
    </xdr:from>
    <xdr:to>
      <xdr:col>19</xdr:col>
      <xdr:colOff>981075</xdr:colOff>
      <xdr:row>12</xdr:row>
      <xdr:rowOff>171450</xdr:rowOff>
    </xdr:to>
    <xdr:grpSp>
      <xdr:nvGrpSpPr>
        <xdr:cNvPr id="221682" name="Group 39"/>
        <xdr:cNvGrpSpPr>
          <a:grpSpLocks/>
        </xdr:cNvGrpSpPr>
      </xdr:nvGrpSpPr>
      <xdr:grpSpPr bwMode="auto">
        <a:xfrm>
          <a:off x="9801225" y="2514600"/>
          <a:ext cx="1514475" cy="161925"/>
          <a:chOff x="956" y="135"/>
          <a:chExt cx="146" cy="17"/>
        </a:xfrm>
      </xdr:grpSpPr>
      <xdr:sp macro="" textlink="">
        <xdr:nvSpPr>
          <xdr:cNvPr id="221683" name="Rectangle 40"/>
          <xdr:cNvSpPr>
            <a:spLocks noChangeArrowheads="1"/>
          </xdr:cNvSpPr>
        </xdr:nvSpPr>
        <xdr:spPr bwMode="auto">
          <a:xfrm>
            <a:off x="956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1684" name="Rectangle 41"/>
          <xdr:cNvSpPr>
            <a:spLocks noChangeArrowheads="1"/>
          </xdr:cNvSpPr>
        </xdr:nvSpPr>
        <xdr:spPr bwMode="auto">
          <a:xfrm>
            <a:off x="977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1685" name="Rectangle 42"/>
          <xdr:cNvSpPr>
            <a:spLocks noChangeArrowheads="1"/>
          </xdr:cNvSpPr>
        </xdr:nvSpPr>
        <xdr:spPr bwMode="auto">
          <a:xfrm>
            <a:off x="998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1686" name="Rectangle 43"/>
          <xdr:cNvSpPr>
            <a:spLocks noChangeArrowheads="1"/>
          </xdr:cNvSpPr>
        </xdr:nvSpPr>
        <xdr:spPr bwMode="auto">
          <a:xfrm>
            <a:off x="1020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1687" name="Rectangle 44"/>
          <xdr:cNvSpPr>
            <a:spLocks noChangeArrowheads="1"/>
          </xdr:cNvSpPr>
        </xdr:nvSpPr>
        <xdr:spPr bwMode="auto">
          <a:xfrm>
            <a:off x="1041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1688" name="Rectangle 45"/>
          <xdr:cNvSpPr>
            <a:spLocks noChangeArrowheads="1"/>
          </xdr:cNvSpPr>
        </xdr:nvSpPr>
        <xdr:spPr bwMode="auto">
          <a:xfrm>
            <a:off x="1062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1689" name="Rectangle 46"/>
          <xdr:cNvSpPr>
            <a:spLocks noChangeArrowheads="1"/>
          </xdr:cNvSpPr>
        </xdr:nvSpPr>
        <xdr:spPr bwMode="auto">
          <a:xfrm>
            <a:off x="1083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0</xdr:row>
      <xdr:rowOff>0</xdr:rowOff>
    </xdr:from>
    <xdr:to>
      <xdr:col>7</xdr:col>
      <xdr:colOff>295275</xdr:colOff>
      <xdr:row>0</xdr:row>
      <xdr:rowOff>0</xdr:rowOff>
    </xdr:to>
    <xdr:sp macro="" textlink="">
      <xdr:nvSpPr>
        <xdr:cNvPr id="226333" name="Text Box 1"/>
        <xdr:cNvSpPr txBox="1">
          <a:spLocks noChangeArrowheads="1"/>
        </xdr:cNvSpPr>
      </xdr:nvSpPr>
      <xdr:spPr bwMode="auto">
        <a:xfrm>
          <a:off x="2352675" y="0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390525</xdr:colOff>
      <xdr:row>0</xdr:row>
      <xdr:rowOff>0</xdr:rowOff>
    </xdr:from>
    <xdr:to>
      <xdr:col>5</xdr:col>
      <xdr:colOff>257175</xdr:colOff>
      <xdr:row>0</xdr:row>
      <xdr:rowOff>0</xdr:rowOff>
    </xdr:to>
    <xdr:sp macro="" textlink="">
      <xdr:nvSpPr>
        <xdr:cNvPr id="226334" name="Text Box 2"/>
        <xdr:cNvSpPr txBox="1">
          <a:spLocks noChangeArrowheads="1"/>
        </xdr:cNvSpPr>
      </xdr:nvSpPr>
      <xdr:spPr bwMode="auto">
        <a:xfrm>
          <a:off x="1695450" y="0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pSp>
      <xdr:nvGrpSpPr>
        <xdr:cNvPr id="226335" name="Group 3"/>
        <xdr:cNvGrpSpPr>
          <a:grpSpLocks/>
        </xdr:cNvGrpSpPr>
      </xdr:nvGrpSpPr>
      <xdr:grpSpPr bwMode="auto">
        <a:xfrm>
          <a:off x="4572000" y="0"/>
          <a:ext cx="0" cy="0"/>
          <a:chOff x="741" y="310"/>
          <a:chExt cx="99" cy="15"/>
        </a:xfrm>
      </xdr:grpSpPr>
      <xdr:sp macro="" textlink="">
        <xdr:nvSpPr>
          <xdr:cNvPr id="226376" name="Rectangle 4"/>
          <xdr:cNvSpPr>
            <a:spLocks noChangeArrowheads="1"/>
          </xdr:cNvSpPr>
        </xdr:nvSpPr>
        <xdr:spPr bwMode="auto">
          <a:xfrm>
            <a:off x="741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6377" name="Rectangle 5"/>
          <xdr:cNvSpPr>
            <a:spLocks noChangeArrowheads="1"/>
          </xdr:cNvSpPr>
        </xdr:nvSpPr>
        <xdr:spPr bwMode="auto">
          <a:xfrm>
            <a:off x="775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6378" name="Rectangle 6"/>
          <xdr:cNvSpPr>
            <a:spLocks noChangeArrowheads="1"/>
          </xdr:cNvSpPr>
        </xdr:nvSpPr>
        <xdr:spPr bwMode="auto">
          <a:xfrm>
            <a:off x="814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13</xdr:col>
      <xdr:colOff>0</xdr:colOff>
      <xdr:row>190</xdr:row>
      <xdr:rowOff>0</xdr:rowOff>
    </xdr:from>
    <xdr:to>
      <xdr:col>13</xdr:col>
      <xdr:colOff>0</xdr:colOff>
      <xdr:row>190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4572000" y="39385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_____________________</a:t>
          </a:r>
        </a:p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Firma y Sello</a:t>
          </a:r>
        </a:p>
        <a:p>
          <a:pPr algn="ctr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390525</xdr:colOff>
      <xdr:row>0</xdr:row>
      <xdr:rowOff>0</xdr:rowOff>
    </xdr:from>
    <xdr:to>
      <xdr:col>7</xdr:col>
      <xdr:colOff>295275</xdr:colOff>
      <xdr:row>0</xdr:row>
      <xdr:rowOff>0</xdr:rowOff>
    </xdr:to>
    <xdr:sp macro="" textlink="">
      <xdr:nvSpPr>
        <xdr:cNvPr id="226337" name="Text Box 8"/>
        <xdr:cNvSpPr txBox="1">
          <a:spLocks noChangeArrowheads="1"/>
        </xdr:cNvSpPr>
      </xdr:nvSpPr>
      <xdr:spPr bwMode="auto">
        <a:xfrm>
          <a:off x="2352675" y="0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390525</xdr:colOff>
      <xdr:row>0</xdr:row>
      <xdr:rowOff>0</xdr:rowOff>
    </xdr:from>
    <xdr:to>
      <xdr:col>5</xdr:col>
      <xdr:colOff>257175</xdr:colOff>
      <xdr:row>0</xdr:row>
      <xdr:rowOff>0</xdr:rowOff>
    </xdr:to>
    <xdr:sp macro="" textlink="">
      <xdr:nvSpPr>
        <xdr:cNvPr id="226338" name="Text Box 9"/>
        <xdr:cNvSpPr txBox="1">
          <a:spLocks noChangeArrowheads="1"/>
        </xdr:cNvSpPr>
      </xdr:nvSpPr>
      <xdr:spPr bwMode="auto">
        <a:xfrm>
          <a:off x="1695450" y="0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pSp>
      <xdr:nvGrpSpPr>
        <xdr:cNvPr id="226339" name="Group 10"/>
        <xdr:cNvGrpSpPr>
          <a:grpSpLocks/>
        </xdr:cNvGrpSpPr>
      </xdr:nvGrpSpPr>
      <xdr:grpSpPr bwMode="auto">
        <a:xfrm>
          <a:off x="4572000" y="0"/>
          <a:ext cx="0" cy="0"/>
          <a:chOff x="741" y="310"/>
          <a:chExt cx="99" cy="15"/>
        </a:xfrm>
      </xdr:grpSpPr>
      <xdr:sp macro="" textlink="">
        <xdr:nvSpPr>
          <xdr:cNvPr id="226373" name="Rectangle 11"/>
          <xdr:cNvSpPr>
            <a:spLocks noChangeArrowheads="1"/>
          </xdr:cNvSpPr>
        </xdr:nvSpPr>
        <xdr:spPr bwMode="auto">
          <a:xfrm>
            <a:off x="741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6374" name="Rectangle 12"/>
          <xdr:cNvSpPr>
            <a:spLocks noChangeArrowheads="1"/>
          </xdr:cNvSpPr>
        </xdr:nvSpPr>
        <xdr:spPr bwMode="auto">
          <a:xfrm>
            <a:off x="775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6375" name="Rectangle 13"/>
          <xdr:cNvSpPr>
            <a:spLocks noChangeArrowheads="1"/>
          </xdr:cNvSpPr>
        </xdr:nvSpPr>
        <xdr:spPr bwMode="auto">
          <a:xfrm>
            <a:off x="814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7</xdr:col>
      <xdr:colOff>390525</xdr:colOff>
      <xdr:row>0</xdr:row>
      <xdr:rowOff>0</xdr:rowOff>
    </xdr:from>
    <xdr:to>
      <xdr:col>7</xdr:col>
      <xdr:colOff>295275</xdr:colOff>
      <xdr:row>0</xdr:row>
      <xdr:rowOff>0</xdr:rowOff>
    </xdr:to>
    <xdr:sp macro="" textlink="">
      <xdr:nvSpPr>
        <xdr:cNvPr id="226340" name="Text Box 14"/>
        <xdr:cNvSpPr txBox="1">
          <a:spLocks noChangeArrowheads="1"/>
        </xdr:cNvSpPr>
      </xdr:nvSpPr>
      <xdr:spPr bwMode="auto">
        <a:xfrm>
          <a:off x="2352675" y="0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390525</xdr:colOff>
      <xdr:row>0</xdr:row>
      <xdr:rowOff>0</xdr:rowOff>
    </xdr:from>
    <xdr:to>
      <xdr:col>5</xdr:col>
      <xdr:colOff>438150</xdr:colOff>
      <xdr:row>0</xdr:row>
      <xdr:rowOff>0</xdr:rowOff>
    </xdr:to>
    <xdr:sp macro="" textlink="">
      <xdr:nvSpPr>
        <xdr:cNvPr id="226341" name="Text Box 15"/>
        <xdr:cNvSpPr txBox="1">
          <a:spLocks noChangeArrowheads="1"/>
        </xdr:cNvSpPr>
      </xdr:nvSpPr>
      <xdr:spPr bwMode="auto">
        <a:xfrm>
          <a:off x="1695450" y="0"/>
          <a:ext cx="476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pSp>
      <xdr:nvGrpSpPr>
        <xdr:cNvPr id="226342" name="Group 16"/>
        <xdr:cNvGrpSpPr>
          <a:grpSpLocks/>
        </xdr:cNvGrpSpPr>
      </xdr:nvGrpSpPr>
      <xdr:grpSpPr bwMode="auto">
        <a:xfrm>
          <a:off x="4572000" y="0"/>
          <a:ext cx="0" cy="0"/>
          <a:chOff x="741" y="310"/>
          <a:chExt cx="99" cy="15"/>
        </a:xfrm>
      </xdr:grpSpPr>
      <xdr:sp macro="" textlink="">
        <xdr:nvSpPr>
          <xdr:cNvPr id="226370" name="Rectangle 17"/>
          <xdr:cNvSpPr>
            <a:spLocks noChangeArrowheads="1"/>
          </xdr:cNvSpPr>
        </xdr:nvSpPr>
        <xdr:spPr bwMode="auto">
          <a:xfrm>
            <a:off x="741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6371" name="Rectangle 18"/>
          <xdr:cNvSpPr>
            <a:spLocks noChangeArrowheads="1"/>
          </xdr:cNvSpPr>
        </xdr:nvSpPr>
        <xdr:spPr bwMode="auto">
          <a:xfrm>
            <a:off x="775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6372" name="Rectangle 19"/>
          <xdr:cNvSpPr>
            <a:spLocks noChangeArrowheads="1"/>
          </xdr:cNvSpPr>
        </xdr:nvSpPr>
        <xdr:spPr bwMode="auto">
          <a:xfrm>
            <a:off x="814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5</xdr:col>
      <xdr:colOff>390525</xdr:colOff>
      <xdr:row>0</xdr:row>
      <xdr:rowOff>0</xdr:rowOff>
    </xdr:from>
    <xdr:to>
      <xdr:col>5</xdr:col>
      <xdr:colOff>438150</xdr:colOff>
      <xdr:row>0</xdr:row>
      <xdr:rowOff>0</xdr:rowOff>
    </xdr:to>
    <xdr:sp macro="" textlink="">
      <xdr:nvSpPr>
        <xdr:cNvPr id="226343" name="Text Box 20"/>
        <xdr:cNvSpPr txBox="1">
          <a:spLocks noChangeArrowheads="1"/>
        </xdr:cNvSpPr>
      </xdr:nvSpPr>
      <xdr:spPr bwMode="auto">
        <a:xfrm>
          <a:off x="1695450" y="0"/>
          <a:ext cx="476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390525</xdr:colOff>
      <xdr:row>0</xdr:row>
      <xdr:rowOff>0</xdr:rowOff>
    </xdr:from>
    <xdr:to>
      <xdr:col>5</xdr:col>
      <xdr:colOff>438150</xdr:colOff>
      <xdr:row>0</xdr:row>
      <xdr:rowOff>0</xdr:rowOff>
    </xdr:to>
    <xdr:sp macro="" textlink="">
      <xdr:nvSpPr>
        <xdr:cNvPr id="226344" name="Text Box 21"/>
        <xdr:cNvSpPr txBox="1">
          <a:spLocks noChangeArrowheads="1"/>
        </xdr:cNvSpPr>
      </xdr:nvSpPr>
      <xdr:spPr bwMode="auto">
        <a:xfrm>
          <a:off x="1695450" y="0"/>
          <a:ext cx="476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390525</xdr:colOff>
      <xdr:row>0</xdr:row>
      <xdr:rowOff>0</xdr:rowOff>
    </xdr:from>
    <xdr:to>
      <xdr:col>5</xdr:col>
      <xdr:colOff>438150</xdr:colOff>
      <xdr:row>0</xdr:row>
      <xdr:rowOff>0</xdr:rowOff>
    </xdr:to>
    <xdr:sp macro="" textlink="">
      <xdr:nvSpPr>
        <xdr:cNvPr id="226345" name="Text Box 22"/>
        <xdr:cNvSpPr txBox="1">
          <a:spLocks noChangeArrowheads="1"/>
        </xdr:cNvSpPr>
      </xdr:nvSpPr>
      <xdr:spPr bwMode="auto">
        <a:xfrm>
          <a:off x="1695450" y="0"/>
          <a:ext cx="476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18</xdr:col>
      <xdr:colOff>695325</xdr:colOff>
      <xdr:row>6</xdr:row>
      <xdr:rowOff>9525</xdr:rowOff>
    </xdr:from>
    <xdr:to>
      <xdr:col>19</xdr:col>
      <xdr:colOff>962025</xdr:colOff>
      <xdr:row>6</xdr:row>
      <xdr:rowOff>171450</xdr:rowOff>
    </xdr:to>
    <xdr:grpSp>
      <xdr:nvGrpSpPr>
        <xdr:cNvPr id="226346" name="Group 23"/>
        <xdr:cNvGrpSpPr>
          <a:grpSpLocks/>
        </xdr:cNvGrpSpPr>
      </xdr:nvGrpSpPr>
      <xdr:grpSpPr bwMode="auto">
        <a:xfrm>
          <a:off x="8982075" y="1343025"/>
          <a:ext cx="1390650" cy="161925"/>
          <a:chOff x="956" y="135"/>
          <a:chExt cx="146" cy="17"/>
        </a:xfrm>
      </xdr:grpSpPr>
      <xdr:sp macro="" textlink="">
        <xdr:nvSpPr>
          <xdr:cNvPr id="226363" name="Rectangle 24"/>
          <xdr:cNvSpPr>
            <a:spLocks noChangeArrowheads="1"/>
          </xdr:cNvSpPr>
        </xdr:nvSpPr>
        <xdr:spPr bwMode="auto">
          <a:xfrm>
            <a:off x="956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6364" name="Rectangle 25"/>
          <xdr:cNvSpPr>
            <a:spLocks noChangeArrowheads="1"/>
          </xdr:cNvSpPr>
        </xdr:nvSpPr>
        <xdr:spPr bwMode="auto">
          <a:xfrm>
            <a:off x="977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6365" name="Rectangle 26"/>
          <xdr:cNvSpPr>
            <a:spLocks noChangeArrowheads="1"/>
          </xdr:cNvSpPr>
        </xdr:nvSpPr>
        <xdr:spPr bwMode="auto">
          <a:xfrm>
            <a:off x="998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6366" name="Rectangle 27"/>
          <xdr:cNvSpPr>
            <a:spLocks noChangeArrowheads="1"/>
          </xdr:cNvSpPr>
        </xdr:nvSpPr>
        <xdr:spPr bwMode="auto">
          <a:xfrm>
            <a:off x="1020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6367" name="Rectangle 28"/>
          <xdr:cNvSpPr>
            <a:spLocks noChangeArrowheads="1"/>
          </xdr:cNvSpPr>
        </xdr:nvSpPr>
        <xdr:spPr bwMode="auto">
          <a:xfrm>
            <a:off x="1041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6368" name="Rectangle 29"/>
          <xdr:cNvSpPr>
            <a:spLocks noChangeArrowheads="1"/>
          </xdr:cNvSpPr>
        </xdr:nvSpPr>
        <xdr:spPr bwMode="auto">
          <a:xfrm>
            <a:off x="1062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6369" name="Rectangle 30"/>
          <xdr:cNvSpPr>
            <a:spLocks noChangeArrowheads="1"/>
          </xdr:cNvSpPr>
        </xdr:nvSpPr>
        <xdr:spPr bwMode="auto">
          <a:xfrm>
            <a:off x="1083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18</xdr:col>
      <xdr:colOff>695325</xdr:colOff>
      <xdr:row>10</xdr:row>
      <xdr:rowOff>9525</xdr:rowOff>
    </xdr:from>
    <xdr:to>
      <xdr:col>19</xdr:col>
      <xdr:colOff>962025</xdr:colOff>
      <xdr:row>10</xdr:row>
      <xdr:rowOff>171450</xdr:rowOff>
    </xdr:to>
    <xdr:grpSp>
      <xdr:nvGrpSpPr>
        <xdr:cNvPr id="226347" name="Group 31"/>
        <xdr:cNvGrpSpPr>
          <a:grpSpLocks/>
        </xdr:cNvGrpSpPr>
      </xdr:nvGrpSpPr>
      <xdr:grpSpPr bwMode="auto">
        <a:xfrm>
          <a:off x="8982075" y="2114550"/>
          <a:ext cx="1390650" cy="161925"/>
          <a:chOff x="956" y="135"/>
          <a:chExt cx="146" cy="17"/>
        </a:xfrm>
      </xdr:grpSpPr>
      <xdr:sp macro="" textlink="">
        <xdr:nvSpPr>
          <xdr:cNvPr id="226356" name="Rectangle 32"/>
          <xdr:cNvSpPr>
            <a:spLocks noChangeArrowheads="1"/>
          </xdr:cNvSpPr>
        </xdr:nvSpPr>
        <xdr:spPr bwMode="auto">
          <a:xfrm>
            <a:off x="956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6357" name="Rectangle 33"/>
          <xdr:cNvSpPr>
            <a:spLocks noChangeArrowheads="1"/>
          </xdr:cNvSpPr>
        </xdr:nvSpPr>
        <xdr:spPr bwMode="auto">
          <a:xfrm>
            <a:off x="977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6358" name="Rectangle 34"/>
          <xdr:cNvSpPr>
            <a:spLocks noChangeArrowheads="1"/>
          </xdr:cNvSpPr>
        </xdr:nvSpPr>
        <xdr:spPr bwMode="auto">
          <a:xfrm>
            <a:off x="998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6359" name="Rectangle 35"/>
          <xdr:cNvSpPr>
            <a:spLocks noChangeArrowheads="1"/>
          </xdr:cNvSpPr>
        </xdr:nvSpPr>
        <xdr:spPr bwMode="auto">
          <a:xfrm>
            <a:off x="1020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6360" name="Rectangle 36"/>
          <xdr:cNvSpPr>
            <a:spLocks noChangeArrowheads="1"/>
          </xdr:cNvSpPr>
        </xdr:nvSpPr>
        <xdr:spPr bwMode="auto">
          <a:xfrm>
            <a:off x="1041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6361" name="Rectangle 37"/>
          <xdr:cNvSpPr>
            <a:spLocks noChangeArrowheads="1"/>
          </xdr:cNvSpPr>
        </xdr:nvSpPr>
        <xdr:spPr bwMode="auto">
          <a:xfrm>
            <a:off x="1062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6362" name="Rectangle 38"/>
          <xdr:cNvSpPr>
            <a:spLocks noChangeArrowheads="1"/>
          </xdr:cNvSpPr>
        </xdr:nvSpPr>
        <xdr:spPr bwMode="auto">
          <a:xfrm>
            <a:off x="1083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18</xdr:col>
      <xdr:colOff>714375</xdr:colOff>
      <xdr:row>12</xdr:row>
      <xdr:rowOff>19050</xdr:rowOff>
    </xdr:from>
    <xdr:to>
      <xdr:col>19</xdr:col>
      <xdr:colOff>981075</xdr:colOff>
      <xdr:row>12</xdr:row>
      <xdr:rowOff>180975</xdr:rowOff>
    </xdr:to>
    <xdr:grpSp>
      <xdr:nvGrpSpPr>
        <xdr:cNvPr id="226348" name="Group 39"/>
        <xdr:cNvGrpSpPr>
          <a:grpSpLocks/>
        </xdr:cNvGrpSpPr>
      </xdr:nvGrpSpPr>
      <xdr:grpSpPr bwMode="auto">
        <a:xfrm>
          <a:off x="9001125" y="2524125"/>
          <a:ext cx="1390650" cy="161925"/>
          <a:chOff x="956" y="135"/>
          <a:chExt cx="146" cy="17"/>
        </a:xfrm>
      </xdr:grpSpPr>
      <xdr:sp macro="" textlink="">
        <xdr:nvSpPr>
          <xdr:cNvPr id="226349" name="Rectangle 40"/>
          <xdr:cNvSpPr>
            <a:spLocks noChangeArrowheads="1"/>
          </xdr:cNvSpPr>
        </xdr:nvSpPr>
        <xdr:spPr bwMode="auto">
          <a:xfrm>
            <a:off x="956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6350" name="Rectangle 41"/>
          <xdr:cNvSpPr>
            <a:spLocks noChangeArrowheads="1"/>
          </xdr:cNvSpPr>
        </xdr:nvSpPr>
        <xdr:spPr bwMode="auto">
          <a:xfrm>
            <a:off x="977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79577" name="Rectangle 42"/>
          <xdr:cNvSpPr>
            <a:spLocks noChangeArrowheads="1"/>
          </xdr:cNvSpPr>
        </xdr:nvSpPr>
        <xdr:spPr bwMode="auto">
          <a:xfrm>
            <a:off x="998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anchor="ctr"/>
          <a:lstStyle/>
          <a:p>
            <a:r>
              <a:rPr lang="es-ES"/>
              <a:t>1</a:t>
            </a:r>
          </a:p>
        </xdr:txBody>
      </xdr:sp>
      <xdr:sp macro="" textlink="">
        <xdr:nvSpPr>
          <xdr:cNvPr id="79578" name="Rectangle 43"/>
          <xdr:cNvSpPr>
            <a:spLocks noChangeArrowheads="1"/>
          </xdr:cNvSpPr>
        </xdr:nvSpPr>
        <xdr:spPr bwMode="auto">
          <a:xfrm>
            <a:off x="1020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anchor="ctr"/>
          <a:lstStyle/>
          <a:p>
            <a:r>
              <a:rPr lang="es-ES"/>
              <a:t>0</a:t>
            </a:r>
          </a:p>
        </xdr:txBody>
      </xdr:sp>
      <xdr:sp macro="" textlink="">
        <xdr:nvSpPr>
          <xdr:cNvPr id="79579" name="Rectangle 44"/>
          <xdr:cNvSpPr>
            <a:spLocks noChangeArrowheads="1"/>
          </xdr:cNvSpPr>
        </xdr:nvSpPr>
        <xdr:spPr bwMode="auto">
          <a:xfrm>
            <a:off x="1041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anchor="ctr"/>
          <a:lstStyle/>
          <a:p>
            <a:r>
              <a:rPr lang="es-ES"/>
              <a:t>3</a:t>
            </a:r>
          </a:p>
        </xdr:txBody>
      </xdr:sp>
      <xdr:sp macro="" textlink="">
        <xdr:nvSpPr>
          <xdr:cNvPr id="79580" name="Rectangle 45"/>
          <xdr:cNvSpPr>
            <a:spLocks noChangeArrowheads="1"/>
          </xdr:cNvSpPr>
        </xdr:nvSpPr>
        <xdr:spPr bwMode="auto">
          <a:xfrm>
            <a:off x="1062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anchor="ctr"/>
          <a:lstStyle/>
          <a:p>
            <a:r>
              <a:rPr lang="es-ES"/>
              <a:t>1</a:t>
            </a:r>
          </a:p>
        </xdr:txBody>
      </xdr:sp>
      <xdr:sp macro="" textlink="">
        <xdr:nvSpPr>
          <xdr:cNvPr id="79581" name="Rectangle 46"/>
          <xdr:cNvSpPr>
            <a:spLocks noChangeArrowheads="1"/>
          </xdr:cNvSpPr>
        </xdr:nvSpPr>
        <xdr:spPr bwMode="auto">
          <a:xfrm>
            <a:off x="1083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anchor="ctr"/>
          <a:lstStyle/>
          <a:p>
            <a:r>
              <a:rPr lang="es-ES"/>
              <a:t>0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0</xdr:row>
      <xdr:rowOff>0</xdr:rowOff>
    </xdr:from>
    <xdr:to>
      <xdr:col>7</xdr:col>
      <xdr:colOff>295275</xdr:colOff>
      <xdr:row>0</xdr:row>
      <xdr:rowOff>0</xdr:rowOff>
    </xdr:to>
    <xdr:sp macro="" textlink="">
      <xdr:nvSpPr>
        <xdr:cNvPr id="205605" name="Text Box 1"/>
        <xdr:cNvSpPr txBox="1">
          <a:spLocks noChangeArrowheads="1"/>
        </xdr:cNvSpPr>
      </xdr:nvSpPr>
      <xdr:spPr bwMode="auto">
        <a:xfrm>
          <a:off x="2352675" y="0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390525</xdr:colOff>
      <xdr:row>0</xdr:row>
      <xdr:rowOff>0</xdr:rowOff>
    </xdr:from>
    <xdr:to>
      <xdr:col>5</xdr:col>
      <xdr:colOff>257175</xdr:colOff>
      <xdr:row>0</xdr:row>
      <xdr:rowOff>0</xdr:rowOff>
    </xdr:to>
    <xdr:sp macro="" textlink="">
      <xdr:nvSpPr>
        <xdr:cNvPr id="205606" name="Text Box 2"/>
        <xdr:cNvSpPr txBox="1">
          <a:spLocks noChangeArrowheads="1"/>
        </xdr:cNvSpPr>
      </xdr:nvSpPr>
      <xdr:spPr bwMode="auto">
        <a:xfrm>
          <a:off x="1695450" y="0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pSp>
      <xdr:nvGrpSpPr>
        <xdr:cNvPr id="205607" name="Group 3"/>
        <xdr:cNvGrpSpPr>
          <a:grpSpLocks/>
        </xdr:cNvGrpSpPr>
      </xdr:nvGrpSpPr>
      <xdr:grpSpPr bwMode="auto">
        <a:xfrm>
          <a:off x="4572000" y="0"/>
          <a:ext cx="0" cy="0"/>
          <a:chOff x="741" y="310"/>
          <a:chExt cx="99" cy="15"/>
        </a:xfrm>
      </xdr:grpSpPr>
      <xdr:sp macro="" textlink="">
        <xdr:nvSpPr>
          <xdr:cNvPr id="205648" name="Rectangle 4"/>
          <xdr:cNvSpPr>
            <a:spLocks noChangeArrowheads="1"/>
          </xdr:cNvSpPr>
        </xdr:nvSpPr>
        <xdr:spPr bwMode="auto">
          <a:xfrm>
            <a:off x="741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5649" name="Rectangle 5"/>
          <xdr:cNvSpPr>
            <a:spLocks noChangeArrowheads="1"/>
          </xdr:cNvSpPr>
        </xdr:nvSpPr>
        <xdr:spPr bwMode="auto">
          <a:xfrm>
            <a:off x="775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5650" name="Rectangle 6"/>
          <xdr:cNvSpPr>
            <a:spLocks noChangeArrowheads="1"/>
          </xdr:cNvSpPr>
        </xdr:nvSpPr>
        <xdr:spPr bwMode="auto">
          <a:xfrm>
            <a:off x="814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13</xdr:col>
      <xdr:colOff>0</xdr:colOff>
      <xdr:row>190</xdr:row>
      <xdr:rowOff>0</xdr:rowOff>
    </xdr:from>
    <xdr:to>
      <xdr:col>13</xdr:col>
      <xdr:colOff>0</xdr:colOff>
      <xdr:row>190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4572000" y="50863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_____________________</a:t>
          </a:r>
        </a:p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Firma y Sello</a:t>
          </a:r>
        </a:p>
        <a:p>
          <a:pPr algn="ctr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390525</xdr:colOff>
      <xdr:row>0</xdr:row>
      <xdr:rowOff>0</xdr:rowOff>
    </xdr:from>
    <xdr:to>
      <xdr:col>7</xdr:col>
      <xdr:colOff>295275</xdr:colOff>
      <xdr:row>0</xdr:row>
      <xdr:rowOff>0</xdr:rowOff>
    </xdr:to>
    <xdr:sp macro="" textlink="">
      <xdr:nvSpPr>
        <xdr:cNvPr id="205609" name="Text Box 8"/>
        <xdr:cNvSpPr txBox="1">
          <a:spLocks noChangeArrowheads="1"/>
        </xdr:cNvSpPr>
      </xdr:nvSpPr>
      <xdr:spPr bwMode="auto">
        <a:xfrm>
          <a:off x="2352675" y="0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390525</xdr:colOff>
      <xdr:row>0</xdr:row>
      <xdr:rowOff>0</xdr:rowOff>
    </xdr:from>
    <xdr:to>
      <xdr:col>5</xdr:col>
      <xdr:colOff>257175</xdr:colOff>
      <xdr:row>0</xdr:row>
      <xdr:rowOff>0</xdr:rowOff>
    </xdr:to>
    <xdr:sp macro="" textlink="">
      <xdr:nvSpPr>
        <xdr:cNvPr id="205610" name="Text Box 9"/>
        <xdr:cNvSpPr txBox="1">
          <a:spLocks noChangeArrowheads="1"/>
        </xdr:cNvSpPr>
      </xdr:nvSpPr>
      <xdr:spPr bwMode="auto">
        <a:xfrm>
          <a:off x="1695450" y="0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pSp>
      <xdr:nvGrpSpPr>
        <xdr:cNvPr id="205611" name="Group 10"/>
        <xdr:cNvGrpSpPr>
          <a:grpSpLocks/>
        </xdr:cNvGrpSpPr>
      </xdr:nvGrpSpPr>
      <xdr:grpSpPr bwMode="auto">
        <a:xfrm>
          <a:off x="4572000" y="0"/>
          <a:ext cx="0" cy="0"/>
          <a:chOff x="741" y="310"/>
          <a:chExt cx="99" cy="15"/>
        </a:xfrm>
      </xdr:grpSpPr>
      <xdr:sp macro="" textlink="">
        <xdr:nvSpPr>
          <xdr:cNvPr id="205645" name="Rectangle 11"/>
          <xdr:cNvSpPr>
            <a:spLocks noChangeArrowheads="1"/>
          </xdr:cNvSpPr>
        </xdr:nvSpPr>
        <xdr:spPr bwMode="auto">
          <a:xfrm>
            <a:off x="741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5646" name="Rectangle 12"/>
          <xdr:cNvSpPr>
            <a:spLocks noChangeArrowheads="1"/>
          </xdr:cNvSpPr>
        </xdr:nvSpPr>
        <xdr:spPr bwMode="auto">
          <a:xfrm>
            <a:off x="775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5647" name="Rectangle 13"/>
          <xdr:cNvSpPr>
            <a:spLocks noChangeArrowheads="1"/>
          </xdr:cNvSpPr>
        </xdr:nvSpPr>
        <xdr:spPr bwMode="auto">
          <a:xfrm>
            <a:off x="814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7</xdr:col>
      <xdr:colOff>390525</xdr:colOff>
      <xdr:row>0</xdr:row>
      <xdr:rowOff>0</xdr:rowOff>
    </xdr:from>
    <xdr:to>
      <xdr:col>7</xdr:col>
      <xdr:colOff>295275</xdr:colOff>
      <xdr:row>0</xdr:row>
      <xdr:rowOff>0</xdr:rowOff>
    </xdr:to>
    <xdr:sp macro="" textlink="">
      <xdr:nvSpPr>
        <xdr:cNvPr id="205612" name="Text Box 14"/>
        <xdr:cNvSpPr txBox="1">
          <a:spLocks noChangeArrowheads="1"/>
        </xdr:cNvSpPr>
      </xdr:nvSpPr>
      <xdr:spPr bwMode="auto">
        <a:xfrm>
          <a:off x="2352675" y="0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390525</xdr:colOff>
      <xdr:row>0</xdr:row>
      <xdr:rowOff>0</xdr:rowOff>
    </xdr:from>
    <xdr:to>
      <xdr:col>5</xdr:col>
      <xdr:colOff>438150</xdr:colOff>
      <xdr:row>0</xdr:row>
      <xdr:rowOff>0</xdr:rowOff>
    </xdr:to>
    <xdr:sp macro="" textlink="">
      <xdr:nvSpPr>
        <xdr:cNvPr id="205613" name="Text Box 15"/>
        <xdr:cNvSpPr txBox="1">
          <a:spLocks noChangeArrowheads="1"/>
        </xdr:cNvSpPr>
      </xdr:nvSpPr>
      <xdr:spPr bwMode="auto">
        <a:xfrm>
          <a:off x="1695450" y="0"/>
          <a:ext cx="476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pSp>
      <xdr:nvGrpSpPr>
        <xdr:cNvPr id="205614" name="Group 16"/>
        <xdr:cNvGrpSpPr>
          <a:grpSpLocks/>
        </xdr:cNvGrpSpPr>
      </xdr:nvGrpSpPr>
      <xdr:grpSpPr bwMode="auto">
        <a:xfrm>
          <a:off x="4572000" y="0"/>
          <a:ext cx="0" cy="0"/>
          <a:chOff x="741" y="310"/>
          <a:chExt cx="99" cy="15"/>
        </a:xfrm>
      </xdr:grpSpPr>
      <xdr:sp macro="" textlink="">
        <xdr:nvSpPr>
          <xdr:cNvPr id="205642" name="Rectangle 17"/>
          <xdr:cNvSpPr>
            <a:spLocks noChangeArrowheads="1"/>
          </xdr:cNvSpPr>
        </xdr:nvSpPr>
        <xdr:spPr bwMode="auto">
          <a:xfrm>
            <a:off x="741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5643" name="Rectangle 18"/>
          <xdr:cNvSpPr>
            <a:spLocks noChangeArrowheads="1"/>
          </xdr:cNvSpPr>
        </xdr:nvSpPr>
        <xdr:spPr bwMode="auto">
          <a:xfrm>
            <a:off x="775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5644" name="Rectangle 19"/>
          <xdr:cNvSpPr>
            <a:spLocks noChangeArrowheads="1"/>
          </xdr:cNvSpPr>
        </xdr:nvSpPr>
        <xdr:spPr bwMode="auto">
          <a:xfrm>
            <a:off x="814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5</xdr:col>
      <xdr:colOff>390525</xdr:colOff>
      <xdr:row>0</xdr:row>
      <xdr:rowOff>0</xdr:rowOff>
    </xdr:from>
    <xdr:to>
      <xdr:col>5</xdr:col>
      <xdr:colOff>438150</xdr:colOff>
      <xdr:row>0</xdr:row>
      <xdr:rowOff>0</xdr:rowOff>
    </xdr:to>
    <xdr:sp macro="" textlink="">
      <xdr:nvSpPr>
        <xdr:cNvPr id="205615" name="Text Box 20"/>
        <xdr:cNvSpPr txBox="1">
          <a:spLocks noChangeArrowheads="1"/>
        </xdr:cNvSpPr>
      </xdr:nvSpPr>
      <xdr:spPr bwMode="auto">
        <a:xfrm>
          <a:off x="1695450" y="0"/>
          <a:ext cx="476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390525</xdr:colOff>
      <xdr:row>0</xdr:row>
      <xdr:rowOff>0</xdr:rowOff>
    </xdr:from>
    <xdr:to>
      <xdr:col>5</xdr:col>
      <xdr:colOff>438150</xdr:colOff>
      <xdr:row>0</xdr:row>
      <xdr:rowOff>0</xdr:rowOff>
    </xdr:to>
    <xdr:sp macro="" textlink="">
      <xdr:nvSpPr>
        <xdr:cNvPr id="205616" name="Text Box 21"/>
        <xdr:cNvSpPr txBox="1">
          <a:spLocks noChangeArrowheads="1"/>
        </xdr:cNvSpPr>
      </xdr:nvSpPr>
      <xdr:spPr bwMode="auto">
        <a:xfrm>
          <a:off x="1695450" y="0"/>
          <a:ext cx="476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390525</xdr:colOff>
      <xdr:row>0</xdr:row>
      <xdr:rowOff>0</xdr:rowOff>
    </xdr:from>
    <xdr:to>
      <xdr:col>5</xdr:col>
      <xdr:colOff>438150</xdr:colOff>
      <xdr:row>0</xdr:row>
      <xdr:rowOff>0</xdr:rowOff>
    </xdr:to>
    <xdr:sp macro="" textlink="">
      <xdr:nvSpPr>
        <xdr:cNvPr id="205617" name="Text Box 22"/>
        <xdr:cNvSpPr txBox="1">
          <a:spLocks noChangeArrowheads="1"/>
        </xdr:cNvSpPr>
      </xdr:nvSpPr>
      <xdr:spPr bwMode="auto">
        <a:xfrm>
          <a:off x="1695450" y="0"/>
          <a:ext cx="476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18</xdr:col>
      <xdr:colOff>695325</xdr:colOff>
      <xdr:row>6</xdr:row>
      <xdr:rowOff>9525</xdr:rowOff>
    </xdr:from>
    <xdr:to>
      <xdr:col>19</xdr:col>
      <xdr:colOff>962025</xdr:colOff>
      <xdr:row>6</xdr:row>
      <xdr:rowOff>171450</xdr:rowOff>
    </xdr:to>
    <xdr:grpSp>
      <xdr:nvGrpSpPr>
        <xdr:cNvPr id="205618" name="Group 23"/>
        <xdr:cNvGrpSpPr>
          <a:grpSpLocks/>
        </xdr:cNvGrpSpPr>
      </xdr:nvGrpSpPr>
      <xdr:grpSpPr bwMode="auto">
        <a:xfrm>
          <a:off x="8982075" y="1343025"/>
          <a:ext cx="1390650" cy="161925"/>
          <a:chOff x="956" y="135"/>
          <a:chExt cx="146" cy="17"/>
        </a:xfrm>
      </xdr:grpSpPr>
      <xdr:sp macro="" textlink="">
        <xdr:nvSpPr>
          <xdr:cNvPr id="205635" name="Rectangle 24"/>
          <xdr:cNvSpPr>
            <a:spLocks noChangeArrowheads="1"/>
          </xdr:cNvSpPr>
        </xdr:nvSpPr>
        <xdr:spPr bwMode="auto">
          <a:xfrm>
            <a:off x="956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5636" name="Rectangle 25"/>
          <xdr:cNvSpPr>
            <a:spLocks noChangeArrowheads="1"/>
          </xdr:cNvSpPr>
        </xdr:nvSpPr>
        <xdr:spPr bwMode="auto">
          <a:xfrm>
            <a:off x="977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5637" name="Rectangle 26"/>
          <xdr:cNvSpPr>
            <a:spLocks noChangeArrowheads="1"/>
          </xdr:cNvSpPr>
        </xdr:nvSpPr>
        <xdr:spPr bwMode="auto">
          <a:xfrm>
            <a:off x="998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5638" name="Rectangle 27"/>
          <xdr:cNvSpPr>
            <a:spLocks noChangeArrowheads="1"/>
          </xdr:cNvSpPr>
        </xdr:nvSpPr>
        <xdr:spPr bwMode="auto">
          <a:xfrm>
            <a:off x="1020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5639" name="Rectangle 28"/>
          <xdr:cNvSpPr>
            <a:spLocks noChangeArrowheads="1"/>
          </xdr:cNvSpPr>
        </xdr:nvSpPr>
        <xdr:spPr bwMode="auto">
          <a:xfrm>
            <a:off x="1041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5640" name="Rectangle 29"/>
          <xdr:cNvSpPr>
            <a:spLocks noChangeArrowheads="1"/>
          </xdr:cNvSpPr>
        </xdr:nvSpPr>
        <xdr:spPr bwMode="auto">
          <a:xfrm>
            <a:off x="1062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5641" name="Rectangle 30"/>
          <xdr:cNvSpPr>
            <a:spLocks noChangeArrowheads="1"/>
          </xdr:cNvSpPr>
        </xdr:nvSpPr>
        <xdr:spPr bwMode="auto">
          <a:xfrm>
            <a:off x="1083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18</xdr:col>
      <xdr:colOff>695325</xdr:colOff>
      <xdr:row>10</xdr:row>
      <xdr:rowOff>9525</xdr:rowOff>
    </xdr:from>
    <xdr:to>
      <xdr:col>19</xdr:col>
      <xdr:colOff>962025</xdr:colOff>
      <xdr:row>10</xdr:row>
      <xdr:rowOff>171450</xdr:rowOff>
    </xdr:to>
    <xdr:grpSp>
      <xdr:nvGrpSpPr>
        <xdr:cNvPr id="205619" name="Group 31"/>
        <xdr:cNvGrpSpPr>
          <a:grpSpLocks/>
        </xdr:cNvGrpSpPr>
      </xdr:nvGrpSpPr>
      <xdr:grpSpPr bwMode="auto">
        <a:xfrm>
          <a:off x="8982075" y="2114550"/>
          <a:ext cx="1390650" cy="161925"/>
          <a:chOff x="956" y="135"/>
          <a:chExt cx="146" cy="17"/>
        </a:xfrm>
      </xdr:grpSpPr>
      <xdr:sp macro="" textlink="">
        <xdr:nvSpPr>
          <xdr:cNvPr id="205628" name="Rectangle 32"/>
          <xdr:cNvSpPr>
            <a:spLocks noChangeArrowheads="1"/>
          </xdr:cNvSpPr>
        </xdr:nvSpPr>
        <xdr:spPr bwMode="auto">
          <a:xfrm>
            <a:off x="956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5629" name="Rectangle 33"/>
          <xdr:cNvSpPr>
            <a:spLocks noChangeArrowheads="1"/>
          </xdr:cNvSpPr>
        </xdr:nvSpPr>
        <xdr:spPr bwMode="auto">
          <a:xfrm>
            <a:off x="977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5630" name="Rectangle 34"/>
          <xdr:cNvSpPr>
            <a:spLocks noChangeArrowheads="1"/>
          </xdr:cNvSpPr>
        </xdr:nvSpPr>
        <xdr:spPr bwMode="auto">
          <a:xfrm>
            <a:off x="998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5631" name="Rectangle 35"/>
          <xdr:cNvSpPr>
            <a:spLocks noChangeArrowheads="1"/>
          </xdr:cNvSpPr>
        </xdr:nvSpPr>
        <xdr:spPr bwMode="auto">
          <a:xfrm>
            <a:off x="1020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5632" name="Rectangle 36"/>
          <xdr:cNvSpPr>
            <a:spLocks noChangeArrowheads="1"/>
          </xdr:cNvSpPr>
        </xdr:nvSpPr>
        <xdr:spPr bwMode="auto">
          <a:xfrm>
            <a:off x="1041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5633" name="Rectangle 37"/>
          <xdr:cNvSpPr>
            <a:spLocks noChangeArrowheads="1"/>
          </xdr:cNvSpPr>
        </xdr:nvSpPr>
        <xdr:spPr bwMode="auto">
          <a:xfrm>
            <a:off x="1062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5634" name="Rectangle 38"/>
          <xdr:cNvSpPr>
            <a:spLocks noChangeArrowheads="1"/>
          </xdr:cNvSpPr>
        </xdr:nvSpPr>
        <xdr:spPr bwMode="auto">
          <a:xfrm>
            <a:off x="1083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18</xdr:col>
      <xdr:colOff>714375</xdr:colOff>
      <xdr:row>12</xdr:row>
      <xdr:rowOff>19050</xdr:rowOff>
    </xdr:from>
    <xdr:to>
      <xdr:col>19</xdr:col>
      <xdr:colOff>981075</xdr:colOff>
      <xdr:row>12</xdr:row>
      <xdr:rowOff>180975</xdr:rowOff>
    </xdr:to>
    <xdr:grpSp>
      <xdr:nvGrpSpPr>
        <xdr:cNvPr id="205620" name="Group 39"/>
        <xdr:cNvGrpSpPr>
          <a:grpSpLocks/>
        </xdr:cNvGrpSpPr>
      </xdr:nvGrpSpPr>
      <xdr:grpSpPr bwMode="auto">
        <a:xfrm>
          <a:off x="9001125" y="2524125"/>
          <a:ext cx="1390650" cy="161925"/>
          <a:chOff x="956" y="135"/>
          <a:chExt cx="146" cy="17"/>
        </a:xfrm>
      </xdr:grpSpPr>
      <xdr:sp macro="" textlink="">
        <xdr:nvSpPr>
          <xdr:cNvPr id="205621" name="Rectangle 40"/>
          <xdr:cNvSpPr>
            <a:spLocks noChangeArrowheads="1"/>
          </xdr:cNvSpPr>
        </xdr:nvSpPr>
        <xdr:spPr bwMode="auto">
          <a:xfrm>
            <a:off x="956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5622" name="Rectangle 41"/>
          <xdr:cNvSpPr>
            <a:spLocks noChangeArrowheads="1"/>
          </xdr:cNvSpPr>
        </xdr:nvSpPr>
        <xdr:spPr bwMode="auto">
          <a:xfrm>
            <a:off x="977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43" name="Rectangle 42"/>
          <xdr:cNvSpPr>
            <a:spLocks noChangeArrowheads="1"/>
          </xdr:cNvSpPr>
        </xdr:nvSpPr>
        <xdr:spPr bwMode="auto">
          <a:xfrm>
            <a:off x="998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anchor="ctr"/>
          <a:lstStyle/>
          <a:p>
            <a:r>
              <a:rPr lang="es-ES"/>
              <a:t>1</a:t>
            </a:r>
          </a:p>
        </xdr:txBody>
      </xdr:sp>
      <xdr:sp macro="" textlink="">
        <xdr:nvSpPr>
          <xdr:cNvPr id="44" name="Rectangle 43"/>
          <xdr:cNvSpPr>
            <a:spLocks noChangeArrowheads="1"/>
          </xdr:cNvSpPr>
        </xdr:nvSpPr>
        <xdr:spPr bwMode="auto">
          <a:xfrm>
            <a:off x="1020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anchor="ctr"/>
          <a:lstStyle/>
          <a:p>
            <a:r>
              <a:rPr lang="es-ES"/>
              <a:t>0</a:t>
            </a:r>
          </a:p>
        </xdr:txBody>
      </xdr:sp>
      <xdr:sp macro="" textlink="">
        <xdr:nvSpPr>
          <xdr:cNvPr id="45" name="Rectangle 44"/>
          <xdr:cNvSpPr>
            <a:spLocks noChangeArrowheads="1"/>
          </xdr:cNvSpPr>
        </xdr:nvSpPr>
        <xdr:spPr bwMode="auto">
          <a:xfrm>
            <a:off x="1041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anchor="ctr"/>
          <a:lstStyle/>
          <a:p>
            <a:r>
              <a:rPr lang="es-ES"/>
              <a:t>3</a:t>
            </a:r>
          </a:p>
        </xdr:txBody>
      </xdr:sp>
      <xdr:sp macro="" textlink="">
        <xdr:nvSpPr>
          <xdr:cNvPr id="46" name="Rectangle 45"/>
          <xdr:cNvSpPr>
            <a:spLocks noChangeArrowheads="1"/>
          </xdr:cNvSpPr>
        </xdr:nvSpPr>
        <xdr:spPr bwMode="auto">
          <a:xfrm>
            <a:off x="1062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anchor="ctr"/>
          <a:lstStyle/>
          <a:p>
            <a:r>
              <a:rPr lang="es-ES"/>
              <a:t>1</a:t>
            </a:r>
          </a:p>
        </xdr:txBody>
      </xdr:sp>
      <xdr:sp macro="" textlink="">
        <xdr:nvSpPr>
          <xdr:cNvPr id="47" name="Rectangle 46"/>
          <xdr:cNvSpPr>
            <a:spLocks noChangeArrowheads="1"/>
          </xdr:cNvSpPr>
        </xdr:nvSpPr>
        <xdr:spPr bwMode="auto">
          <a:xfrm>
            <a:off x="1083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anchor="ctr"/>
          <a:lstStyle/>
          <a:p>
            <a:r>
              <a:rPr lang="es-ES"/>
              <a:t>0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0</xdr:row>
      <xdr:rowOff>0</xdr:rowOff>
    </xdr:from>
    <xdr:to>
      <xdr:col>7</xdr:col>
      <xdr:colOff>295275</xdr:colOff>
      <xdr:row>0</xdr:row>
      <xdr:rowOff>0</xdr:rowOff>
    </xdr:to>
    <xdr:sp macro="" textlink="">
      <xdr:nvSpPr>
        <xdr:cNvPr id="203603" name="Text Box 1"/>
        <xdr:cNvSpPr txBox="1">
          <a:spLocks noChangeArrowheads="1"/>
        </xdr:cNvSpPr>
      </xdr:nvSpPr>
      <xdr:spPr bwMode="auto">
        <a:xfrm>
          <a:off x="2352675" y="0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390525</xdr:colOff>
      <xdr:row>0</xdr:row>
      <xdr:rowOff>0</xdr:rowOff>
    </xdr:from>
    <xdr:to>
      <xdr:col>5</xdr:col>
      <xdr:colOff>257175</xdr:colOff>
      <xdr:row>0</xdr:row>
      <xdr:rowOff>0</xdr:rowOff>
    </xdr:to>
    <xdr:sp macro="" textlink="">
      <xdr:nvSpPr>
        <xdr:cNvPr id="203604" name="Text Box 2"/>
        <xdr:cNvSpPr txBox="1">
          <a:spLocks noChangeArrowheads="1"/>
        </xdr:cNvSpPr>
      </xdr:nvSpPr>
      <xdr:spPr bwMode="auto">
        <a:xfrm>
          <a:off x="1695450" y="0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pSp>
      <xdr:nvGrpSpPr>
        <xdr:cNvPr id="203605" name="Group 3"/>
        <xdr:cNvGrpSpPr>
          <a:grpSpLocks/>
        </xdr:cNvGrpSpPr>
      </xdr:nvGrpSpPr>
      <xdr:grpSpPr bwMode="auto">
        <a:xfrm>
          <a:off x="4572000" y="0"/>
          <a:ext cx="0" cy="0"/>
          <a:chOff x="741" y="310"/>
          <a:chExt cx="99" cy="15"/>
        </a:xfrm>
      </xdr:grpSpPr>
      <xdr:sp macro="" textlink="">
        <xdr:nvSpPr>
          <xdr:cNvPr id="203646" name="Rectangle 4"/>
          <xdr:cNvSpPr>
            <a:spLocks noChangeArrowheads="1"/>
          </xdr:cNvSpPr>
        </xdr:nvSpPr>
        <xdr:spPr bwMode="auto">
          <a:xfrm>
            <a:off x="741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3647" name="Rectangle 5"/>
          <xdr:cNvSpPr>
            <a:spLocks noChangeArrowheads="1"/>
          </xdr:cNvSpPr>
        </xdr:nvSpPr>
        <xdr:spPr bwMode="auto">
          <a:xfrm>
            <a:off x="775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3648" name="Rectangle 6"/>
          <xdr:cNvSpPr>
            <a:spLocks noChangeArrowheads="1"/>
          </xdr:cNvSpPr>
        </xdr:nvSpPr>
        <xdr:spPr bwMode="auto">
          <a:xfrm>
            <a:off x="814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13</xdr:col>
      <xdr:colOff>0</xdr:colOff>
      <xdr:row>190</xdr:row>
      <xdr:rowOff>0</xdr:rowOff>
    </xdr:from>
    <xdr:to>
      <xdr:col>13</xdr:col>
      <xdr:colOff>0</xdr:colOff>
      <xdr:row>190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4572000" y="50863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_____________________</a:t>
          </a:r>
        </a:p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Firma y Sello</a:t>
          </a:r>
        </a:p>
        <a:p>
          <a:pPr algn="ctr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390525</xdr:colOff>
      <xdr:row>0</xdr:row>
      <xdr:rowOff>0</xdr:rowOff>
    </xdr:from>
    <xdr:to>
      <xdr:col>7</xdr:col>
      <xdr:colOff>295275</xdr:colOff>
      <xdr:row>0</xdr:row>
      <xdr:rowOff>0</xdr:rowOff>
    </xdr:to>
    <xdr:sp macro="" textlink="">
      <xdr:nvSpPr>
        <xdr:cNvPr id="203607" name="Text Box 8"/>
        <xdr:cNvSpPr txBox="1">
          <a:spLocks noChangeArrowheads="1"/>
        </xdr:cNvSpPr>
      </xdr:nvSpPr>
      <xdr:spPr bwMode="auto">
        <a:xfrm>
          <a:off x="2352675" y="0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390525</xdr:colOff>
      <xdr:row>0</xdr:row>
      <xdr:rowOff>0</xdr:rowOff>
    </xdr:from>
    <xdr:to>
      <xdr:col>5</xdr:col>
      <xdr:colOff>257175</xdr:colOff>
      <xdr:row>0</xdr:row>
      <xdr:rowOff>0</xdr:rowOff>
    </xdr:to>
    <xdr:sp macro="" textlink="">
      <xdr:nvSpPr>
        <xdr:cNvPr id="203608" name="Text Box 9"/>
        <xdr:cNvSpPr txBox="1">
          <a:spLocks noChangeArrowheads="1"/>
        </xdr:cNvSpPr>
      </xdr:nvSpPr>
      <xdr:spPr bwMode="auto">
        <a:xfrm>
          <a:off x="1695450" y="0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pSp>
      <xdr:nvGrpSpPr>
        <xdr:cNvPr id="203609" name="Group 10"/>
        <xdr:cNvGrpSpPr>
          <a:grpSpLocks/>
        </xdr:cNvGrpSpPr>
      </xdr:nvGrpSpPr>
      <xdr:grpSpPr bwMode="auto">
        <a:xfrm>
          <a:off x="4572000" y="0"/>
          <a:ext cx="0" cy="0"/>
          <a:chOff x="741" y="310"/>
          <a:chExt cx="99" cy="15"/>
        </a:xfrm>
      </xdr:grpSpPr>
      <xdr:sp macro="" textlink="">
        <xdr:nvSpPr>
          <xdr:cNvPr id="203643" name="Rectangle 11"/>
          <xdr:cNvSpPr>
            <a:spLocks noChangeArrowheads="1"/>
          </xdr:cNvSpPr>
        </xdr:nvSpPr>
        <xdr:spPr bwMode="auto">
          <a:xfrm>
            <a:off x="741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3644" name="Rectangle 12"/>
          <xdr:cNvSpPr>
            <a:spLocks noChangeArrowheads="1"/>
          </xdr:cNvSpPr>
        </xdr:nvSpPr>
        <xdr:spPr bwMode="auto">
          <a:xfrm>
            <a:off x="775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3645" name="Rectangle 13"/>
          <xdr:cNvSpPr>
            <a:spLocks noChangeArrowheads="1"/>
          </xdr:cNvSpPr>
        </xdr:nvSpPr>
        <xdr:spPr bwMode="auto">
          <a:xfrm>
            <a:off x="814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7</xdr:col>
      <xdr:colOff>390525</xdr:colOff>
      <xdr:row>0</xdr:row>
      <xdr:rowOff>0</xdr:rowOff>
    </xdr:from>
    <xdr:to>
      <xdr:col>7</xdr:col>
      <xdr:colOff>295275</xdr:colOff>
      <xdr:row>0</xdr:row>
      <xdr:rowOff>0</xdr:rowOff>
    </xdr:to>
    <xdr:sp macro="" textlink="">
      <xdr:nvSpPr>
        <xdr:cNvPr id="203610" name="Text Box 14"/>
        <xdr:cNvSpPr txBox="1">
          <a:spLocks noChangeArrowheads="1"/>
        </xdr:cNvSpPr>
      </xdr:nvSpPr>
      <xdr:spPr bwMode="auto">
        <a:xfrm>
          <a:off x="2352675" y="0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390525</xdr:colOff>
      <xdr:row>0</xdr:row>
      <xdr:rowOff>0</xdr:rowOff>
    </xdr:from>
    <xdr:to>
      <xdr:col>5</xdr:col>
      <xdr:colOff>438150</xdr:colOff>
      <xdr:row>0</xdr:row>
      <xdr:rowOff>0</xdr:rowOff>
    </xdr:to>
    <xdr:sp macro="" textlink="">
      <xdr:nvSpPr>
        <xdr:cNvPr id="203611" name="Text Box 15"/>
        <xdr:cNvSpPr txBox="1">
          <a:spLocks noChangeArrowheads="1"/>
        </xdr:cNvSpPr>
      </xdr:nvSpPr>
      <xdr:spPr bwMode="auto">
        <a:xfrm>
          <a:off x="1695450" y="0"/>
          <a:ext cx="476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pSp>
      <xdr:nvGrpSpPr>
        <xdr:cNvPr id="203612" name="Group 16"/>
        <xdr:cNvGrpSpPr>
          <a:grpSpLocks/>
        </xdr:cNvGrpSpPr>
      </xdr:nvGrpSpPr>
      <xdr:grpSpPr bwMode="auto">
        <a:xfrm>
          <a:off x="4572000" y="0"/>
          <a:ext cx="0" cy="0"/>
          <a:chOff x="741" y="310"/>
          <a:chExt cx="99" cy="15"/>
        </a:xfrm>
      </xdr:grpSpPr>
      <xdr:sp macro="" textlink="">
        <xdr:nvSpPr>
          <xdr:cNvPr id="203640" name="Rectangle 17"/>
          <xdr:cNvSpPr>
            <a:spLocks noChangeArrowheads="1"/>
          </xdr:cNvSpPr>
        </xdr:nvSpPr>
        <xdr:spPr bwMode="auto">
          <a:xfrm>
            <a:off x="741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3641" name="Rectangle 18"/>
          <xdr:cNvSpPr>
            <a:spLocks noChangeArrowheads="1"/>
          </xdr:cNvSpPr>
        </xdr:nvSpPr>
        <xdr:spPr bwMode="auto">
          <a:xfrm>
            <a:off x="775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3642" name="Rectangle 19"/>
          <xdr:cNvSpPr>
            <a:spLocks noChangeArrowheads="1"/>
          </xdr:cNvSpPr>
        </xdr:nvSpPr>
        <xdr:spPr bwMode="auto">
          <a:xfrm>
            <a:off x="814" y="310"/>
            <a:ext cx="26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5</xdr:col>
      <xdr:colOff>390525</xdr:colOff>
      <xdr:row>0</xdr:row>
      <xdr:rowOff>0</xdr:rowOff>
    </xdr:from>
    <xdr:to>
      <xdr:col>5</xdr:col>
      <xdr:colOff>438150</xdr:colOff>
      <xdr:row>0</xdr:row>
      <xdr:rowOff>0</xdr:rowOff>
    </xdr:to>
    <xdr:sp macro="" textlink="">
      <xdr:nvSpPr>
        <xdr:cNvPr id="203613" name="Text Box 20"/>
        <xdr:cNvSpPr txBox="1">
          <a:spLocks noChangeArrowheads="1"/>
        </xdr:cNvSpPr>
      </xdr:nvSpPr>
      <xdr:spPr bwMode="auto">
        <a:xfrm>
          <a:off x="1695450" y="0"/>
          <a:ext cx="476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390525</xdr:colOff>
      <xdr:row>0</xdr:row>
      <xdr:rowOff>0</xdr:rowOff>
    </xdr:from>
    <xdr:to>
      <xdr:col>5</xdr:col>
      <xdr:colOff>438150</xdr:colOff>
      <xdr:row>0</xdr:row>
      <xdr:rowOff>0</xdr:rowOff>
    </xdr:to>
    <xdr:sp macro="" textlink="">
      <xdr:nvSpPr>
        <xdr:cNvPr id="203614" name="Text Box 21"/>
        <xdr:cNvSpPr txBox="1">
          <a:spLocks noChangeArrowheads="1"/>
        </xdr:cNvSpPr>
      </xdr:nvSpPr>
      <xdr:spPr bwMode="auto">
        <a:xfrm>
          <a:off x="1695450" y="0"/>
          <a:ext cx="476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390525</xdr:colOff>
      <xdr:row>0</xdr:row>
      <xdr:rowOff>0</xdr:rowOff>
    </xdr:from>
    <xdr:to>
      <xdr:col>5</xdr:col>
      <xdr:colOff>438150</xdr:colOff>
      <xdr:row>0</xdr:row>
      <xdr:rowOff>0</xdr:rowOff>
    </xdr:to>
    <xdr:sp macro="" textlink="">
      <xdr:nvSpPr>
        <xdr:cNvPr id="203615" name="Text Box 22"/>
        <xdr:cNvSpPr txBox="1">
          <a:spLocks noChangeArrowheads="1"/>
        </xdr:cNvSpPr>
      </xdr:nvSpPr>
      <xdr:spPr bwMode="auto">
        <a:xfrm>
          <a:off x="1695450" y="0"/>
          <a:ext cx="476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18</xdr:col>
      <xdr:colOff>695325</xdr:colOff>
      <xdr:row>6</xdr:row>
      <xdr:rowOff>9525</xdr:rowOff>
    </xdr:from>
    <xdr:to>
      <xdr:col>19</xdr:col>
      <xdr:colOff>962025</xdr:colOff>
      <xdr:row>6</xdr:row>
      <xdr:rowOff>171450</xdr:rowOff>
    </xdr:to>
    <xdr:grpSp>
      <xdr:nvGrpSpPr>
        <xdr:cNvPr id="203616" name="Group 23"/>
        <xdr:cNvGrpSpPr>
          <a:grpSpLocks/>
        </xdr:cNvGrpSpPr>
      </xdr:nvGrpSpPr>
      <xdr:grpSpPr bwMode="auto">
        <a:xfrm>
          <a:off x="8982075" y="1343025"/>
          <a:ext cx="1390650" cy="161925"/>
          <a:chOff x="956" y="135"/>
          <a:chExt cx="146" cy="17"/>
        </a:xfrm>
      </xdr:grpSpPr>
      <xdr:sp macro="" textlink="">
        <xdr:nvSpPr>
          <xdr:cNvPr id="203633" name="Rectangle 24"/>
          <xdr:cNvSpPr>
            <a:spLocks noChangeArrowheads="1"/>
          </xdr:cNvSpPr>
        </xdr:nvSpPr>
        <xdr:spPr bwMode="auto">
          <a:xfrm>
            <a:off x="956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3634" name="Rectangle 25"/>
          <xdr:cNvSpPr>
            <a:spLocks noChangeArrowheads="1"/>
          </xdr:cNvSpPr>
        </xdr:nvSpPr>
        <xdr:spPr bwMode="auto">
          <a:xfrm>
            <a:off x="977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3635" name="Rectangle 26"/>
          <xdr:cNvSpPr>
            <a:spLocks noChangeArrowheads="1"/>
          </xdr:cNvSpPr>
        </xdr:nvSpPr>
        <xdr:spPr bwMode="auto">
          <a:xfrm>
            <a:off x="998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3636" name="Rectangle 27"/>
          <xdr:cNvSpPr>
            <a:spLocks noChangeArrowheads="1"/>
          </xdr:cNvSpPr>
        </xdr:nvSpPr>
        <xdr:spPr bwMode="auto">
          <a:xfrm>
            <a:off x="1020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3637" name="Rectangle 28"/>
          <xdr:cNvSpPr>
            <a:spLocks noChangeArrowheads="1"/>
          </xdr:cNvSpPr>
        </xdr:nvSpPr>
        <xdr:spPr bwMode="auto">
          <a:xfrm>
            <a:off x="1041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3638" name="Rectangle 29"/>
          <xdr:cNvSpPr>
            <a:spLocks noChangeArrowheads="1"/>
          </xdr:cNvSpPr>
        </xdr:nvSpPr>
        <xdr:spPr bwMode="auto">
          <a:xfrm>
            <a:off x="1062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3639" name="Rectangle 30"/>
          <xdr:cNvSpPr>
            <a:spLocks noChangeArrowheads="1"/>
          </xdr:cNvSpPr>
        </xdr:nvSpPr>
        <xdr:spPr bwMode="auto">
          <a:xfrm>
            <a:off x="1083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18</xdr:col>
      <xdr:colOff>695325</xdr:colOff>
      <xdr:row>10</xdr:row>
      <xdr:rowOff>9525</xdr:rowOff>
    </xdr:from>
    <xdr:to>
      <xdr:col>19</xdr:col>
      <xdr:colOff>962025</xdr:colOff>
      <xdr:row>10</xdr:row>
      <xdr:rowOff>171450</xdr:rowOff>
    </xdr:to>
    <xdr:grpSp>
      <xdr:nvGrpSpPr>
        <xdr:cNvPr id="203617" name="Group 31"/>
        <xdr:cNvGrpSpPr>
          <a:grpSpLocks/>
        </xdr:cNvGrpSpPr>
      </xdr:nvGrpSpPr>
      <xdr:grpSpPr bwMode="auto">
        <a:xfrm>
          <a:off x="8982075" y="2114550"/>
          <a:ext cx="1390650" cy="161925"/>
          <a:chOff x="956" y="135"/>
          <a:chExt cx="146" cy="17"/>
        </a:xfrm>
      </xdr:grpSpPr>
      <xdr:sp macro="" textlink="">
        <xdr:nvSpPr>
          <xdr:cNvPr id="203626" name="Rectangle 32"/>
          <xdr:cNvSpPr>
            <a:spLocks noChangeArrowheads="1"/>
          </xdr:cNvSpPr>
        </xdr:nvSpPr>
        <xdr:spPr bwMode="auto">
          <a:xfrm>
            <a:off x="956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3627" name="Rectangle 33"/>
          <xdr:cNvSpPr>
            <a:spLocks noChangeArrowheads="1"/>
          </xdr:cNvSpPr>
        </xdr:nvSpPr>
        <xdr:spPr bwMode="auto">
          <a:xfrm>
            <a:off x="977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3628" name="Rectangle 34"/>
          <xdr:cNvSpPr>
            <a:spLocks noChangeArrowheads="1"/>
          </xdr:cNvSpPr>
        </xdr:nvSpPr>
        <xdr:spPr bwMode="auto">
          <a:xfrm>
            <a:off x="998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3629" name="Rectangle 35"/>
          <xdr:cNvSpPr>
            <a:spLocks noChangeArrowheads="1"/>
          </xdr:cNvSpPr>
        </xdr:nvSpPr>
        <xdr:spPr bwMode="auto">
          <a:xfrm>
            <a:off x="1020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3630" name="Rectangle 36"/>
          <xdr:cNvSpPr>
            <a:spLocks noChangeArrowheads="1"/>
          </xdr:cNvSpPr>
        </xdr:nvSpPr>
        <xdr:spPr bwMode="auto">
          <a:xfrm>
            <a:off x="1041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3631" name="Rectangle 37"/>
          <xdr:cNvSpPr>
            <a:spLocks noChangeArrowheads="1"/>
          </xdr:cNvSpPr>
        </xdr:nvSpPr>
        <xdr:spPr bwMode="auto">
          <a:xfrm>
            <a:off x="1062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3632" name="Rectangle 38"/>
          <xdr:cNvSpPr>
            <a:spLocks noChangeArrowheads="1"/>
          </xdr:cNvSpPr>
        </xdr:nvSpPr>
        <xdr:spPr bwMode="auto">
          <a:xfrm>
            <a:off x="1083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18</xdr:col>
      <xdr:colOff>714375</xdr:colOff>
      <xdr:row>12</xdr:row>
      <xdr:rowOff>19050</xdr:rowOff>
    </xdr:from>
    <xdr:to>
      <xdr:col>19</xdr:col>
      <xdr:colOff>981075</xdr:colOff>
      <xdr:row>12</xdr:row>
      <xdr:rowOff>180975</xdr:rowOff>
    </xdr:to>
    <xdr:grpSp>
      <xdr:nvGrpSpPr>
        <xdr:cNvPr id="203618" name="Group 39"/>
        <xdr:cNvGrpSpPr>
          <a:grpSpLocks/>
        </xdr:cNvGrpSpPr>
      </xdr:nvGrpSpPr>
      <xdr:grpSpPr bwMode="auto">
        <a:xfrm>
          <a:off x="9001125" y="2524125"/>
          <a:ext cx="1390650" cy="161925"/>
          <a:chOff x="956" y="135"/>
          <a:chExt cx="146" cy="17"/>
        </a:xfrm>
      </xdr:grpSpPr>
      <xdr:sp macro="" textlink="">
        <xdr:nvSpPr>
          <xdr:cNvPr id="203619" name="Rectangle 40"/>
          <xdr:cNvSpPr>
            <a:spLocks noChangeArrowheads="1"/>
          </xdr:cNvSpPr>
        </xdr:nvSpPr>
        <xdr:spPr bwMode="auto">
          <a:xfrm>
            <a:off x="956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3620" name="Rectangle 41"/>
          <xdr:cNvSpPr>
            <a:spLocks noChangeArrowheads="1"/>
          </xdr:cNvSpPr>
        </xdr:nvSpPr>
        <xdr:spPr bwMode="auto">
          <a:xfrm>
            <a:off x="977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43" name="Rectangle 42"/>
          <xdr:cNvSpPr>
            <a:spLocks noChangeArrowheads="1"/>
          </xdr:cNvSpPr>
        </xdr:nvSpPr>
        <xdr:spPr bwMode="auto">
          <a:xfrm>
            <a:off x="998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anchor="ctr"/>
          <a:lstStyle/>
          <a:p>
            <a:r>
              <a:rPr lang="es-ES"/>
              <a:t>1</a:t>
            </a:r>
          </a:p>
        </xdr:txBody>
      </xdr:sp>
      <xdr:sp macro="" textlink="">
        <xdr:nvSpPr>
          <xdr:cNvPr id="44" name="Rectangle 43"/>
          <xdr:cNvSpPr>
            <a:spLocks noChangeArrowheads="1"/>
          </xdr:cNvSpPr>
        </xdr:nvSpPr>
        <xdr:spPr bwMode="auto">
          <a:xfrm>
            <a:off x="1020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anchor="ctr"/>
          <a:lstStyle/>
          <a:p>
            <a:r>
              <a:rPr lang="es-ES"/>
              <a:t>0</a:t>
            </a:r>
          </a:p>
        </xdr:txBody>
      </xdr:sp>
      <xdr:sp macro="" textlink="">
        <xdr:nvSpPr>
          <xdr:cNvPr id="45" name="Rectangle 44"/>
          <xdr:cNvSpPr>
            <a:spLocks noChangeArrowheads="1"/>
          </xdr:cNvSpPr>
        </xdr:nvSpPr>
        <xdr:spPr bwMode="auto">
          <a:xfrm>
            <a:off x="1041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anchor="ctr"/>
          <a:lstStyle/>
          <a:p>
            <a:r>
              <a:rPr lang="es-ES"/>
              <a:t>3</a:t>
            </a:r>
          </a:p>
        </xdr:txBody>
      </xdr:sp>
      <xdr:sp macro="" textlink="">
        <xdr:nvSpPr>
          <xdr:cNvPr id="46" name="Rectangle 45"/>
          <xdr:cNvSpPr>
            <a:spLocks noChangeArrowheads="1"/>
          </xdr:cNvSpPr>
        </xdr:nvSpPr>
        <xdr:spPr bwMode="auto">
          <a:xfrm>
            <a:off x="1062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anchor="ctr"/>
          <a:lstStyle/>
          <a:p>
            <a:r>
              <a:rPr lang="es-ES"/>
              <a:t>1</a:t>
            </a:r>
          </a:p>
        </xdr:txBody>
      </xdr:sp>
      <xdr:sp macro="" textlink="">
        <xdr:nvSpPr>
          <xdr:cNvPr id="47" name="Rectangle 46"/>
          <xdr:cNvSpPr>
            <a:spLocks noChangeArrowheads="1"/>
          </xdr:cNvSpPr>
        </xdr:nvSpPr>
        <xdr:spPr bwMode="auto">
          <a:xfrm>
            <a:off x="1083" y="135"/>
            <a:ext cx="19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anchor="ctr"/>
          <a:lstStyle/>
          <a:p>
            <a:r>
              <a:rPr lang="es-ES"/>
              <a:t>0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  <pageSetUpPr fitToPage="1"/>
  </sheetPr>
  <dimension ref="A2:Y112"/>
  <sheetViews>
    <sheetView showGridLines="0" topLeftCell="A16" zoomScale="80" zoomScaleNormal="80" workbookViewId="0">
      <selection activeCell="X14" sqref="X14"/>
    </sheetView>
  </sheetViews>
  <sheetFormatPr baseColWidth="10" defaultColWidth="11.42578125" defaultRowHeight="15.75"/>
  <cols>
    <col min="1" max="1" width="8.42578125" style="211" customWidth="1"/>
    <col min="2" max="2" width="8" style="211" customWidth="1"/>
    <col min="3" max="3" width="10.28515625" style="211" customWidth="1"/>
    <col min="4" max="4" width="6.5703125" style="208" customWidth="1"/>
    <col min="5" max="8" width="4.42578125" style="208" customWidth="1"/>
    <col min="9" max="9" width="1.28515625" style="208" customWidth="1"/>
    <col min="10" max="10" width="9.85546875" style="208" customWidth="1"/>
    <col min="11" max="11" width="2.5703125" style="208" customWidth="1"/>
    <col min="12" max="12" width="9.42578125" style="212" bestFit="1" customWidth="1"/>
    <col min="13" max="13" width="17.5703125" style="208" customWidth="1"/>
    <col min="14" max="14" width="19.42578125" style="208" customWidth="1"/>
    <col min="15" max="15" width="21.7109375" style="213" bestFit="1" customWidth="1"/>
    <col min="16" max="16" width="19" style="214" customWidth="1"/>
    <col min="17" max="17" width="20.5703125" style="208" hidden="1" customWidth="1"/>
    <col min="18" max="19" width="23.42578125" style="209" hidden="1" customWidth="1"/>
    <col min="20" max="22" width="0" style="208" hidden="1" customWidth="1"/>
    <col min="23" max="23" width="17" style="210" bestFit="1" customWidth="1"/>
    <col min="24" max="24" width="17.42578125" style="208" bestFit="1" customWidth="1"/>
    <col min="25" max="25" width="21.28515625" style="208" customWidth="1"/>
    <col min="26" max="16384" width="11.42578125" style="208"/>
  </cols>
  <sheetData>
    <row r="2" spans="1:16" ht="21">
      <c r="A2" s="617" t="s">
        <v>502</v>
      </c>
      <c r="B2" s="617"/>
      <c r="C2" s="617"/>
      <c r="D2" s="617"/>
      <c r="E2" s="617"/>
      <c r="F2" s="617"/>
      <c r="G2" s="617"/>
      <c r="H2" s="617"/>
      <c r="I2" s="617"/>
      <c r="J2" s="617"/>
      <c r="K2" s="617"/>
      <c r="L2" s="617"/>
      <c r="M2" s="617"/>
      <c r="N2" s="617"/>
      <c r="O2" s="617"/>
      <c r="P2" s="617"/>
    </row>
    <row r="3" spans="1:16" ht="18.75">
      <c r="A3" s="618" t="s">
        <v>503</v>
      </c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</row>
    <row r="4" spans="1:16" ht="18.75">
      <c r="A4" s="619" t="s">
        <v>504</v>
      </c>
      <c r="B4" s="619"/>
      <c r="C4" s="619"/>
      <c r="D4" s="619"/>
      <c r="E4" s="619"/>
      <c r="F4" s="619"/>
      <c r="G4" s="619"/>
      <c r="H4" s="619"/>
      <c r="I4" s="619"/>
      <c r="J4" s="619"/>
      <c r="K4" s="619"/>
      <c r="L4" s="619"/>
      <c r="M4" s="619"/>
      <c r="N4" s="619"/>
      <c r="O4" s="619"/>
      <c r="P4" s="619"/>
    </row>
    <row r="5" spans="1:16" ht="16.5" thickBot="1"/>
    <row r="6" spans="1:16">
      <c r="A6" s="215"/>
      <c r="B6" s="216"/>
      <c r="C6" s="216"/>
      <c r="D6" s="217"/>
      <c r="E6" s="217"/>
      <c r="F6" s="217"/>
      <c r="G6" s="217"/>
      <c r="H6" s="217"/>
      <c r="I6" s="217"/>
      <c r="J6" s="217"/>
      <c r="K6" s="217"/>
      <c r="L6" s="218"/>
      <c r="M6" s="217"/>
      <c r="N6" s="217"/>
      <c r="O6" s="219"/>
      <c r="P6" s="220" t="s">
        <v>505</v>
      </c>
    </row>
    <row r="7" spans="1:16">
      <c r="A7" s="221"/>
      <c r="B7" s="222"/>
      <c r="C7" s="222"/>
      <c r="D7" s="223"/>
      <c r="E7" s="223"/>
      <c r="F7" s="223"/>
      <c r="G7" s="223"/>
      <c r="H7" s="223"/>
      <c r="I7" s="223"/>
      <c r="J7" s="223"/>
      <c r="K7" s="223"/>
      <c r="L7" s="224"/>
      <c r="M7" s="223"/>
      <c r="N7" s="223"/>
      <c r="O7" s="225" t="s">
        <v>594</v>
      </c>
      <c r="P7" s="226"/>
    </row>
    <row r="8" spans="1:16">
      <c r="A8" s="221"/>
      <c r="B8" s="222"/>
      <c r="C8" s="222"/>
      <c r="D8" s="223"/>
      <c r="E8" s="223"/>
      <c r="F8" s="223"/>
      <c r="G8" s="223"/>
      <c r="H8" s="223"/>
      <c r="I8" s="223"/>
      <c r="J8" s="223"/>
      <c r="K8" s="223"/>
      <c r="L8" s="224"/>
      <c r="M8" s="223"/>
      <c r="N8" s="223"/>
      <c r="O8" s="395" t="s">
        <v>631</v>
      </c>
      <c r="P8" s="226"/>
    </row>
    <row r="9" spans="1:16" ht="25.5" customHeight="1">
      <c r="A9" s="227"/>
      <c r="B9" s="228"/>
      <c r="C9" s="640" t="s">
        <v>442</v>
      </c>
      <c r="D9" s="640"/>
      <c r="E9" s="640"/>
      <c r="F9" s="640"/>
      <c r="G9" s="640"/>
      <c r="H9" s="640"/>
      <c r="I9" s="640"/>
      <c r="J9" s="640"/>
      <c r="K9" s="640"/>
      <c r="L9" s="640"/>
      <c r="M9" s="640"/>
      <c r="N9" s="640"/>
      <c r="O9" s="640"/>
      <c r="P9" s="229"/>
    </row>
    <row r="10" spans="1:16" ht="21">
      <c r="A10" s="227"/>
      <c r="B10" s="228"/>
      <c r="C10" s="228"/>
      <c r="D10" s="228"/>
      <c r="E10" s="228"/>
      <c r="F10" s="228"/>
      <c r="G10" s="228"/>
      <c r="H10" s="228"/>
      <c r="I10" s="228"/>
      <c r="J10" s="228"/>
      <c r="K10" s="228"/>
      <c r="L10" s="230"/>
      <c r="M10" s="228"/>
      <c r="N10" s="228"/>
      <c r="O10" s="231"/>
      <c r="P10" s="229"/>
    </row>
    <row r="11" spans="1:16" ht="18.75">
      <c r="A11" s="232" t="s">
        <v>498</v>
      </c>
      <c r="B11" s="233"/>
      <c r="C11" s="234" t="s">
        <v>500</v>
      </c>
      <c r="D11" s="223"/>
      <c r="E11" s="235">
        <v>6</v>
      </c>
      <c r="F11" s="236">
        <v>1</v>
      </c>
      <c r="G11" s="237">
        <v>1</v>
      </c>
      <c r="H11" s="238">
        <v>1</v>
      </c>
      <c r="I11" s="239"/>
      <c r="J11" s="240"/>
      <c r="K11" s="223"/>
      <c r="L11" s="241" t="s">
        <v>501</v>
      </c>
      <c r="M11" s="223"/>
      <c r="N11" s="242" t="s">
        <v>434</v>
      </c>
      <c r="O11" s="243"/>
      <c r="P11" s="244"/>
    </row>
    <row r="12" spans="1:16">
      <c r="A12" s="245"/>
      <c r="B12" s="233"/>
      <c r="C12" s="233"/>
      <c r="D12" s="246"/>
      <c r="E12" s="246"/>
      <c r="F12" s="246"/>
      <c r="G12" s="246"/>
      <c r="H12" s="246"/>
      <c r="I12" s="246"/>
      <c r="J12" s="246"/>
      <c r="K12" s="246"/>
      <c r="L12" s="247"/>
      <c r="M12" s="223"/>
      <c r="N12" s="246"/>
      <c r="O12" s="248"/>
      <c r="P12" s="249"/>
    </row>
    <row r="13" spans="1:16">
      <c r="A13" s="232" t="s">
        <v>499</v>
      </c>
      <c r="B13" s="233"/>
      <c r="C13" s="234" t="s">
        <v>500</v>
      </c>
      <c r="D13" s="223"/>
      <c r="E13" s="250">
        <v>0</v>
      </c>
      <c r="F13" s="250">
        <v>0</v>
      </c>
      <c r="G13" s="251"/>
      <c r="H13" s="251"/>
      <c r="I13" s="223"/>
      <c r="J13" s="223"/>
      <c r="K13" s="223"/>
      <c r="L13" s="241" t="s">
        <v>501</v>
      </c>
      <c r="M13" s="223"/>
      <c r="N13" s="223"/>
      <c r="O13" s="243"/>
      <c r="P13" s="244"/>
    </row>
    <row r="14" spans="1:16">
      <c r="A14" s="221"/>
      <c r="B14" s="240"/>
      <c r="C14" s="222"/>
      <c r="D14" s="246"/>
      <c r="E14" s="246"/>
      <c r="F14" s="246"/>
      <c r="G14" s="246"/>
      <c r="H14" s="246"/>
      <c r="I14" s="246"/>
      <c r="J14" s="246"/>
      <c r="K14" s="246"/>
      <c r="L14" s="252"/>
      <c r="M14" s="246"/>
      <c r="N14" s="246"/>
      <c r="O14" s="248"/>
      <c r="P14" s="249"/>
    </row>
    <row r="15" spans="1:16">
      <c r="A15" s="221"/>
      <c r="B15" s="222"/>
      <c r="C15" s="222"/>
      <c r="D15" s="246"/>
      <c r="E15" s="246"/>
      <c r="F15" s="246"/>
      <c r="G15" s="246"/>
      <c r="H15" s="246"/>
      <c r="I15" s="246"/>
      <c r="J15" s="222"/>
      <c r="K15" s="246"/>
      <c r="L15" s="252"/>
      <c r="M15" s="246"/>
      <c r="N15" s="246"/>
      <c r="O15" s="248"/>
      <c r="P15" s="249"/>
    </row>
    <row r="16" spans="1:16" ht="16.5" thickBot="1">
      <c r="A16" s="221"/>
      <c r="B16" s="253"/>
      <c r="C16" s="253"/>
      <c r="D16" s="253"/>
      <c r="E16" s="253"/>
      <c r="F16" s="253"/>
      <c r="G16" s="253"/>
      <c r="H16" s="253"/>
      <c r="I16" s="253"/>
      <c r="J16" s="253"/>
      <c r="K16" s="253"/>
      <c r="L16" s="224"/>
      <c r="M16" s="223"/>
      <c r="N16" s="223"/>
      <c r="O16" s="243"/>
      <c r="P16" s="254"/>
    </row>
    <row r="17" spans="1:24" ht="12.75" customHeight="1">
      <c r="A17" s="625" t="s">
        <v>493</v>
      </c>
      <c r="B17" s="626"/>
      <c r="C17" s="620"/>
      <c r="D17" s="625" t="s">
        <v>494</v>
      </c>
      <c r="E17" s="626"/>
      <c r="F17" s="626"/>
      <c r="G17" s="626"/>
      <c r="H17" s="626"/>
      <c r="I17" s="626"/>
      <c r="J17" s="626"/>
      <c r="K17" s="620"/>
      <c r="L17" s="623" t="s">
        <v>495</v>
      </c>
      <c r="M17" s="635" t="s">
        <v>416</v>
      </c>
      <c r="N17" s="620" t="s">
        <v>496</v>
      </c>
      <c r="O17" s="632" t="s">
        <v>592</v>
      </c>
      <c r="P17" s="632" t="s">
        <v>593</v>
      </c>
    </row>
    <row r="18" spans="1:24" ht="12.75" customHeight="1">
      <c r="A18" s="627"/>
      <c r="B18" s="628"/>
      <c r="C18" s="621"/>
      <c r="D18" s="627"/>
      <c r="E18" s="628"/>
      <c r="F18" s="628"/>
      <c r="G18" s="628"/>
      <c r="H18" s="628"/>
      <c r="I18" s="628"/>
      <c r="J18" s="628"/>
      <c r="K18" s="621"/>
      <c r="L18" s="624"/>
      <c r="M18" s="636"/>
      <c r="N18" s="621"/>
      <c r="O18" s="633"/>
      <c r="P18" s="633"/>
    </row>
    <row r="19" spans="1:24" ht="12.75" customHeight="1">
      <c r="A19" s="638"/>
      <c r="B19" s="639"/>
      <c r="C19" s="622"/>
      <c r="D19" s="627"/>
      <c r="E19" s="628"/>
      <c r="F19" s="628"/>
      <c r="G19" s="628"/>
      <c r="H19" s="628"/>
      <c r="I19" s="628"/>
      <c r="J19" s="628"/>
      <c r="K19" s="621"/>
      <c r="L19" s="624"/>
      <c r="M19" s="636"/>
      <c r="N19" s="621"/>
      <c r="O19" s="633"/>
      <c r="P19" s="633"/>
    </row>
    <row r="20" spans="1:24" ht="15.75" customHeight="1" thickBot="1">
      <c r="A20" s="255" t="s">
        <v>443</v>
      </c>
      <c r="B20" s="256" t="s">
        <v>444</v>
      </c>
      <c r="C20" s="257" t="s">
        <v>445</v>
      </c>
      <c r="D20" s="629"/>
      <c r="E20" s="630"/>
      <c r="F20" s="630"/>
      <c r="G20" s="630"/>
      <c r="H20" s="630"/>
      <c r="I20" s="630"/>
      <c r="J20" s="630"/>
      <c r="K20" s="631"/>
      <c r="L20" s="624"/>
      <c r="M20" s="637"/>
      <c r="N20" s="622"/>
      <c r="O20" s="634"/>
      <c r="P20" s="634"/>
    </row>
    <row r="21" spans="1:24" ht="16.5" thickBot="1">
      <c r="A21" s="614" t="s">
        <v>409</v>
      </c>
      <c r="B21" s="615"/>
      <c r="C21" s="616"/>
      <c r="D21" s="647" t="s">
        <v>412</v>
      </c>
      <c r="E21" s="648"/>
      <c r="F21" s="648"/>
      <c r="G21" s="648"/>
      <c r="H21" s="648"/>
      <c r="I21" s="648"/>
      <c r="J21" s="648"/>
      <c r="K21" s="649"/>
      <c r="L21" s="598" t="s">
        <v>461</v>
      </c>
      <c r="M21" s="599" t="s">
        <v>321</v>
      </c>
      <c r="N21" s="600" t="s">
        <v>424</v>
      </c>
      <c r="O21" s="600" t="s">
        <v>339</v>
      </c>
      <c r="P21" s="601" t="s">
        <v>425</v>
      </c>
      <c r="R21" s="209">
        <f>+P44-'TOTAL GENERAL'!T191</f>
        <v>-1.7828464508056641E-2</v>
      </c>
    </row>
    <row r="22" spans="1:24" ht="18.75">
      <c r="A22" s="258" t="s">
        <v>321</v>
      </c>
      <c r="B22" s="259"/>
      <c r="C22" s="260"/>
      <c r="D22" s="653" t="s">
        <v>446</v>
      </c>
      <c r="E22" s="654"/>
      <c r="F22" s="654"/>
      <c r="G22" s="654"/>
      <c r="H22" s="654"/>
      <c r="I22" s="654"/>
      <c r="J22" s="654"/>
      <c r="K22" s="655"/>
      <c r="L22" s="261" t="s">
        <v>630</v>
      </c>
      <c r="M22" s="262"/>
      <c r="N22" s="262"/>
      <c r="O22" s="308">
        <v>390807937</v>
      </c>
      <c r="P22" s="308">
        <f>+P24+P27</f>
        <v>390807937</v>
      </c>
      <c r="R22" s="209">
        <f>+P22/12</f>
        <v>32567328.083333332</v>
      </c>
    </row>
    <row r="23" spans="1:24">
      <c r="A23" s="263"/>
      <c r="B23" s="264"/>
      <c r="C23" s="265"/>
      <c r="D23" s="656"/>
      <c r="E23" s="657"/>
      <c r="F23" s="657"/>
      <c r="G23" s="657"/>
      <c r="H23" s="657"/>
      <c r="I23" s="657"/>
      <c r="J23" s="657"/>
      <c r="K23" s="658"/>
      <c r="L23" s="266"/>
      <c r="M23" s="267"/>
      <c r="N23" s="267"/>
      <c r="O23" s="309"/>
      <c r="P23" s="309"/>
    </row>
    <row r="24" spans="1:24">
      <c r="A24" s="263"/>
      <c r="B24" s="264" t="s">
        <v>323</v>
      </c>
      <c r="C24" s="265"/>
      <c r="D24" s="644" t="s">
        <v>447</v>
      </c>
      <c r="E24" s="645"/>
      <c r="F24" s="645"/>
      <c r="G24" s="645"/>
      <c r="H24" s="645"/>
      <c r="I24" s="645"/>
      <c r="J24" s="645"/>
      <c r="K24" s="646"/>
      <c r="L24" s="268" t="s">
        <v>630</v>
      </c>
      <c r="M24" s="267"/>
      <c r="N24" s="267"/>
      <c r="O24" s="308">
        <f>+O25</f>
        <v>390807937</v>
      </c>
      <c r="P24" s="308">
        <f>+P25</f>
        <v>390807937</v>
      </c>
    </row>
    <row r="25" spans="1:24">
      <c r="A25" s="263"/>
      <c r="B25" s="264"/>
      <c r="C25" s="265" t="s">
        <v>328</v>
      </c>
      <c r="D25" s="641" t="s">
        <v>448</v>
      </c>
      <c r="E25" s="642"/>
      <c r="F25" s="642"/>
      <c r="G25" s="642"/>
      <c r="H25" s="642"/>
      <c r="I25" s="642"/>
      <c r="J25" s="642"/>
      <c r="K25" s="643"/>
      <c r="L25" s="268" t="s">
        <v>630</v>
      </c>
      <c r="M25" s="267"/>
      <c r="N25" s="267"/>
      <c r="O25" s="309">
        <v>390807937</v>
      </c>
      <c r="P25" s="309">
        <v>390807937</v>
      </c>
      <c r="Q25" s="269"/>
      <c r="R25" s="209">
        <f>+P25/12</f>
        <v>32567328.083333332</v>
      </c>
      <c r="X25" s="545"/>
    </row>
    <row r="26" spans="1:24">
      <c r="A26" s="263"/>
      <c r="B26" s="264"/>
      <c r="C26" s="265"/>
      <c r="D26" s="641"/>
      <c r="E26" s="642"/>
      <c r="F26" s="642"/>
      <c r="G26" s="642"/>
      <c r="H26" s="642"/>
      <c r="I26" s="642"/>
      <c r="J26" s="642"/>
      <c r="K26" s="643"/>
      <c r="L26" s="266"/>
      <c r="M26" s="267"/>
      <c r="N26" s="267"/>
      <c r="O26" s="309"/>
      <c r="P26" s="309"/>
    </row>
    <row r="27" spans="1:24">
      <c r="A27" s="263"/>
      <c r="B27" s="264" t="s">
        <v>331</v>
      </c>
      <c r="C27" s="265"/>
      <c r="D27" s="644" t="s">
        <v>449</v>
      </c>
      <c r="E27" s="645"/>
      <c r="F27" s="645"/>
      <c r="G27" s="645"/>
      <c r="H27" s="645"/>
      <c r="I27" s="645"/>
      <c r="J27" s="645"/>
      <c r="K27" s="646"/>
      <c r="L27" s="268" t="s">
        <v>462</v>
      </c>
      <c r="M27" s="267"/>
      <c r="N27" s="267"/>
      <c r="O27" s="308">
        <f>+O28</f>
        <v>0</v>
      </c>
      <c r="P27" s="308">
        <v>0</v>
      </c>
    </row>
    <row r="28" spans="1:24">
      <c r="A28" s="263"/>
      <c r="B28" s="264"/>
      <c r="C28" s="265" t="s">
        <v>453</v>
      </c>
      <c r="D28" s="641" t="s">
        <v>448</v>
      </c>
      <c r="E28" s="642"/>
      <c r="F28" s="642"/>
      <c r="G28" s="642"/>
      <c r="H28" s="642"/>
      <c r="I28" s="642"/>
      <c r="J28" s="642"/>
      <c r="K28" s="643"/>
      <c r="L28" s="268" t="s">
        <v>462</v>
      </c>
      <c r="M28" s="267"/>
      <c r="N28" s="267"/>
      <c r="O28" s="309">
        <v>0</v>
      </c>
      <c r="P28" s="309">
        <v>0</v>
      </c>
    </row>
    <row r="29" spans="1:24">
      <c r="A29" s="263"/>
      <c r="B29" s="264"/>
      <c r="C29" s="265"/>
      <c r="D29" s="641"/>
      <c r="E29" s="642"/>
      <c r="F29" s="642"/>
      <c r="G29" s="642"/>
      <c r="H29" s="642"/>
      <c r="I29" s="642"/>
      <c r="J29" s="642"/>
      <c r="K29" s="643"/>
      <c r="L29" s="268"/>
      <c r="M29" s="267"/>
      <c r="N29" s="267"/>
      <c r="O29" s="309"/>
      <c r="P29" s="309"/>
      <c r="Q29" s="269">
        <f>+P28+P25</f>
        <v>390807937</v>
      </c>
      <c r="R29" s="270">
        <f>+P54</f>
        <v>0</v>
      </c>
    </row>
    <row r="30" spans="1:24" ht="18.75">
      <c r="A30" s="258" t="s">
        <v>424</v>
      </c>
      <c r="B30" s="259"/>
      <c r="C30" s="271"/>
      <c r="D30" s="650" t="s">
        <v>450</v>
      </c>
      <c r="E30" s="651"/>
      <c r="F30" s="651"/>
      <c r="G30" s="651"/>
      <c r="H30" s="651"/>
      <c r="I30" s="651"/>
      <c r="J30" s="651"/>
      <c r="K30" s="652"/>
      <c r="L30" s="261" t="s">
        <v>463</v>
      </c>
      <c r="M30" s="262"/>
      <c r="N30" s="262"/>
      <c r="O30" s="308">
        <v>781468187</v>
      </c>
      <c r="P30" s="308">
        <f>+P32+P35</f>
        <v>399560518</v>
      </c>
    </row>
    <row r="31" spans="1:24">
      <c r="A31" s="263"/>
      <c r="B31" s="264"/>
      <c r="C31" s="265"/>
      <c r="D31" s="641"/>
      <c r="E31" s="642"/>
      <c r="F31" s="642"/>
      <c r="G31" s="642"/>
      <c r="H31" s="642"/>
      <c r="I31" s="642"/>
      <c r="J31" s="642"/>
      <c r="K31" s="643"/>
      <c r="L31" s="268"/>
      <c r="M31" s="267"/>
      <c r="N31" s="267"/>
      <c r="O31" s="309"/>
      <c r="P31" s="309"/>
    </row>
    <row r="32" spans="1:24">
      <c r="A32" s="272"/>
      <c r="B32" s="273">
        <v>51</v>
      </c>
      <c r="C32" s="265"/>
      <c r="D32" s="644" t="s">
        <v>474</v>
      </c>
      <c r="E32" s="645"/>
      <c r="F32" s="645"/>
      <c r="G32" s="645"/>
      <c r="H32" s="645"/>
      <c r="I32" s="645"/>
      <c r="J32" s="645"/>
      <c r="K32" s="646"/>
      <c r="L32" s="268" t="s">
        <v>463</v>
      </c>
      <c r="M32" s="267"/>
      <c r="N32" s="267"/>
      <c r="O32" s="308">
        <f>+O33</f>
        <v>625126025</v>
      </c>
      <c r="P32" s="604">
        <v>396683762</v>
      </c>
      <c r="Q32" s="210">
        <f>+'Plazas Agropecuarias'!S101+'Cadena de super'!S101</f>
        <v>233115446</v>
      </c>
      <c r="R32" s="210">
        <f>+'Plazas Agropecuarias'!T101+'Cadena de super'!T101</f>
        <v>219146487</v>
      </c>
      <c r="X32" s="595"/>
    </row>
    <row r="33" spans="1:25">
      <c r="A33" s="274"/>
      <c r="B33" s="275"/>
      <c r="C33" s="265" t="s">
        <v>454</v>
      </c>
      <c r="D33" s="641" t="s">
        <v>465</v>
      </c>
      <c r="E33" s="642"/>
      <c r="F33" s="642"/>
      <c r="G33" s="642"/>
      <c r="H33" s="642"/>
      <c r="I33" s="642"/>
      <c r="J33" s="642"/>
      <c r="K33" s="643"/>
      <c r="L33" s="276" t="s">
        <v>463</v>
      </c>
      <c r="M33" s="277"/>
      <c r="N33" s="277"/>
      <c r="O33" s="309">
        <v>625126025</v>
      </c>
      <c r="P33" s="605">
        <v>396683762</v>
      </c>
      <c r="Q33" s="278">
        <f>+'Plazas Agropecuarias'!S101+'Cadena de super'!S101</f>
        <v>233115446</v>
      </c>
      <c r="R33" s="278">
        <f>+'Plazas Agropecuarias'!T101+'Cadena de super'!T101</f>
        <v>219146487</v>
      </c>
      <c r="X33" s="279"/>
      <c r="Y33" s="595"/>
    </row>
    <row r="34" spans="1:25">
      <c r="A34" s="274"/>
      <c r="B34" s="275"/>
      <c r="C34" s="265"/>
      <c r="D34" s="641"/>
      <c r="E34" s="642"/>
      <c r="F34" s="642"/>
      <c r="G34" s="642"/>
      <c r="H34" s="642"/>
      <c r="I34" s="642"/>
      <c r="J34" s="642"/>
      <c r="K34" s="643"/>
      <c r="L34" s="276"/>
      <c r="M34" s="277"/>
      <c r="N34" s="277"/>
      <c r="O34" s="309"/>
      <c r="P34" s="309"/>
      <c r="Q34" s="209">
        <f>+O33/Q33</f>
        <v>2.6816156360569945</v>
      </c>
      <c r="R34" s="209">
        <f>+'Plazas Agropecuarias'!$T$101*0.7+'Cadena de super'!$T$101*0.8</f>
        <v>157865301.39999998</v>
      </c>
      <c r="X34" s="595"/>
      <c r="Y34" s="595"/>
    </row>
    <row r="35" spans="1:25">
      <c r="A35" s="274"/>
      <c r="B35" s="275">
        <v>59</v>
      </c>
      <c r="C35" s="265"/>
      <c r="D35" s="644" t="s">
        <v>451</v>
      </c>
      <c r="E35" s="645"/>
      <c r="F35" s="645"/>
      <c r="G35" s="645"/>
      <c r="H35" s="645"/>
      <c r="I35" s="645"/>
      <c r="J35" s="645"/>
      <c r="K35" s="646"/>
      <c r="L35" s="276" t="s">
        <v>464</v>
      </c>
      <c r="M35" s="277"/>
      <c r="N35" s="277"/>
      <c r="O35" s="308">
        <f>+O36</f>
        <v>156342162</v>
      </c>
      <c r="P35" s="308">
        <f>+P36</f>
        <v>2876756</v>
      </c>
      <c r="Q35" s="209"/>
      <c r="R35" s="209">
        <f>+R34-R33</f>
        <v>-61281185.600000024</v>
      </c>
      <c r="X35" s="595"/>
      <c r="Y35" s="597"/>
    </row>
    <row r="36" spans="1:25" ht="15" customHeight="1">
      <c r="A36" s="274"/>
      <c r="B36" s="275"/>
      <c r="C36" s="265" t="s">
        <v>497</v>
      </c>
      <c r="D36" s="641" t="s">
        <v>452</v>
      </c>
      <c r="E36" s="642"/>
      <c r="F36" s="642"/>
      <c r="G36" s="642"/>
      <c r="H36" s="642"/>
      <c r="I36" s="642"/>
      <c r="J36" s="642"/>
      <c r="K36" s="643"/>
      <c r="L36" s="276" t="s">
        <v>464</v>
      </c>
      <c r="M36" s="277"/>
      <c r="N36" s="277"/>
      <c r="O36" s="309">
        <v>156342162</v>
      </c>
      <c r="P36" s="309">
        <v>2876756</v>
      </c>
      <c r="Q36" s="279">
        <f>+R32-P33</f>
        <v>-177537275</v>
      </c>
      <c r="Y36" s="596"/>
    </row>
    <row r="37" spans="1:25" ht="15" customHeight="1">
      <c r="A37" s="274"/>
      <c r="B37" s="275"/>
      <c r="C37" s="265"/>
      <c r="D37" s="280"/>
      <c r="E37" s="281"/>
      <c r="F37" s="281"/>
      <c r="G37" s="281"/>
      <c r="H37" s="281"/>
      <c r="I37" s="281"/>
      <c r="J37" s="281"/>
      <c r="K37" s="282"/>
      <c r="L37" s="276"/>
      <c r="M37" s="277"/>
      <c r="N37" s="277"/>
      <c r="O37" s="309"/>
      <c r="P37" s="309"/>
      <c r="Q37" s="279"/>
      <c r="R37" s="209">
        <f>+R33-P33</f>
        <v>-177537275</v>
      </c>
    </row>
    <row r="38" spans="1:25" ht="15" hidden="1" customHeight="1">
      <c r="A38" s="258" t="s">
        <v>382</v>
      </c>
      <c r="B38" s="259"/>
      <c r="C38" s="271"/>
      <c r="D38" s="653" t="s">
        <v>383</v>
      </c>
      <c r="E38" s="654"/>
      <c r="F38" s="654"/>
      <c r="G38" s="654"/>
      <c r="H38" s="654"/>
      <c r="I38" s="654"/>
      <c r="J38" s="654"/>
      <c r="K38" s="655"/>
      <c r="L38" s="261" t="s">
        <v>463</v>
      </c>
      <c r="M38" s="262"/>
      <c r="N38" s="262"/>
      <c r="O38" s="310">
        <v>0</v>
      </c>
      <c r="P38" s="310">
        <f>+P40</f>
        <v>0</v>
      </c>
    </row>
    <row r="39" spans="1:25" ht="15" hidden="1" customHeight="1">
      <c r="A39" s="263"/>
      <c r="B39" s="264"/>
      <c r="C39" s="265"/>
      <c r="D39" s="662"/>
      <c r="E39" s="663"/>
      <c r="F39" s="663"/>
      <c r="G39" s="663"/>
      <c r="H39" s="663"/>
      <c r="I39" s="663"/>
      <c r="J39" s="663"/>
      <c r="K39" s="664"/>
      <c r="L39" s="268"/>
      <c r="M39" s="267"/>
      <c r="N39" s="267"/>
      <c r="O39" s="309"/>
      <c r="P39" s="309"/>
    </row>
    <row r="40" spans="1:25" ht="15" hidden="1" customHeight="1">
      <c r="A40" s="272"/>
      <c r="B40" s="273">
        <v>81</v>
      </c>
      <c r="C40" s="265"/>
      <c r="D40" s="644" t="s">
        <v>559</v>
      </c>
      <c r="E40" s="645"/>
      <c r="F40" s="645"/>
      <c r="G40" s="645"/>
      <c r="H40" s="645"/>
      <c r="I40" s="645"/>
      <c r="J40" s="645"/>
      <c r="K40" s="646"/>
      <c r="L40" s="268" t="s">
        <v>463</v>
      </c>
      <c r="M40" s="267"/>
      <c r="N40" s="267"/>
      <c r="O40" s="308">
        <v>0</v>
      </c>
      <c r="P40" s="308">
        <f>+P41</f>
        <v>0</v>
      </c>
    </row>
    <row r="41" spans="1:25" ht="15" hidden="1" customHeight="1">
      <c r="A41" s="274"/>
      <c r="B41" s="275"/>
      <c r="C41" s="265" t="s">
        <v>558</v>
      </c>
      <c r="D41" s="641" t="s">
        <v>595</v>
      </c>
      <c r="E41" s="642"/>
      <c r="F41" s="642"/>
      <c r="G41" s="642"/>
      <c r="H41" s="642"/>
      <c r="I41" s="642"/>
      <c r="J41" s="642"/>
      <c r="K41" s="643"/>
      <c r="L41" s="276" t="s">
        <v>463</v>
      </c>
      <c r="M41" s="277"/>
      <c r="N41" s="277"/>
      <c r="O41" s="309">
        <v>0</v>
      </c>
      <c r="P41" s="309">
        <v>0</v>
      </c>
    </row>
    <row r="42" spans="1:25" ht="15" hidden="1" customHeight="1">
      <c r="A42" s="274"/>
      <c r="B42" s="275"/>
      <c r="C42" s="265"/>
      <c r="D42" s="662"/>
      <c r="E42" s="663"/>
      <c r="F42" s="663"/>
      <c r="G42" s="663"/>
      <c r="H42" s="663"/>
      <c r="I42" s="663"/>
      <c r="J42" s="663"/>
      <c r="K42" s="664"/>
      <c r="L42" s="276"/>
      <c r="M42" s="277"/>
      <c r="N42" s="277"/>
      <c r="O42" s="309"/>
      <c r="P42" s="309"/>
    </row>
    <row r="43" spans="1:25" ht="15" hidden="1" customHeight="1">
      <c r="A43" s="274"/>
      <c r="B43" s="275"/>
      <c r="C43" s="283"/>
      <c r="D43" s="671"/>
      <c r="E43" s="672"/>
      <c r="F43" s="672"/>
      <c r="G43" s="672"/>
      <c r="H43" s="672"/>
      <c r="I43" s="672"/>
      <c r="J43" s="672"/>
      <c r="K43" s="673"/>
      <c r="L43" s="276"/>
      <c r="M43" s="277"/>
      <c r="N43" s="277"/>
      <c r="O43" s="311"/>
      <c r="P43" s="312"/>
      <c r="R43" s="284"/>
    </row>
    <row r="44" spans="1:25" ht="16.5" thickBot="1">
      <c r="A44" s="285"/>
      <c r="B44" s="286"/>
      <c r="C44" s="287"/>
      <c r="D44" s="668" t="s">
        <v>507</v>
      </c>
      <c r="E44" s="669"/>
      <c r="F44" s="669"/>
      <c r="G44" s="669"/>
      <c r="H44" s="669"/>
      <c r="I44" s="669"/>
      <c r="J44" s="669"/>
      <c r="K44" s="670"/>
      <c r="L44" s="602"/>
      <c r="M44" s="603"/>
      <c r="N44" s="603"/>
      <c r="O44" s="313">
        <f>+O30+O22+O38</f>
        <v>1172276124</v>
      </c>
      <c r="P44" s="314">
        <f>+P30+P22</f>
        <v>790368455</v>
      </c>
      <c r="Q44" s="210">
        <f>+'TOTAL GENERAL'!T191</f>
        <v>790368455.01782846</v>
      </c>
      <c r="R44" s="288">
        <f>+'TOTAL GENERAL'!T191</f>
        <v>790368455.01782846</v>
      </c>
      <c r="S44" s="209">
        <f>+R44-P44</f>
        <v>1.7828464508056641E-2</v>
      </c>
    </row>
    <row r="45" spans="1:25">
      <c r="A45" s="289"/>
      <c r="B45" s="222"/>
      <c r="C45" s="222"/>
      <c r="D45" s="223"/>
      <c r="E45" s="223"/>
      <c r="F45" s="223"/>
      <c r="G45" s="223"/>
      <c r="H45" s="223"/>
      <c r="I45" s="223"/>
      <c r="J45" s="223"/>
      <c r="K45" s="223"/>
      <c r="L45" s="224"/>
      <c r="M45" s="223"/>
      <c r="N45" s="223"/>
      <c r="O45" s="290"/>
      <c r="P45" s="244"/>
      <c r="R45" s="288"/>
    </row>
    <row r="46" spans="1:25">
      <c r="A46" s="289"/>
      <c r="B46" s="222"/>
      <c r="C46" s="222"/>
      <c r="D46" s="223"/>
      <c r="E46" s="223"/>
      <c r="F46" s="223"/>
      <c r="G46" s="223"/>
      <c r="H46" s="223"/>
      <c r="I46" s="223"/>
      <c r="J46" s="223"/>
      <c r="K46" s="223"/>
      <c r="L46" s="224"/>
      <c r="M46" s="223"/>
      <c r="N46" s="223"/>
      <c r="O46" s="291"/>
      <c r="P46" s="226"/>
      <c r="R46" s="288"/>
    </row>
    <row r="47" spans="1:25">
      <c r="A47" s="289"/>
      <c r="B47" s="222"/>
      <c r="C47" s="222"/>
      <c r="D47" s="292"/>
      <c r="E47" s="223"/>
      <c r="F47" s="223"/>
      <c r="G47" s="223"/>
      <c r="H47" s="223"/>
      <c r="I47" s="223"/>
      <c r="J47" s="223"/>
      <c r="K47" s="223"/>
      <c r="L47" s="293"/>
      <c r="M47" s="223"/>
      <c r="N47" s="223"/>
      <c r="O47" s="291"/>
      <c r="P47" s="544"/>
      <c r="Q47" s="279"/>
      <c r="R47" s="288">
        <f>+P44-R44</f>
        <v>-1.7828464508056641E-2</v>
      </c>
    </row>
    <row r="48" spans="1:25" s="297" customFormat="1">
      <c r="A48" s="289"/>
      <c r="B48" s="667" t="s">
        <v>598</v>
      </c>
      <c r="C48" s="667"/>
      <c r="D48" s="667"/>
      <c r="E48" s="667"/>
      <c r="F48" s="667"/>
      <c r="G48" s="667"/>
      <c r="H48" s="294"/>
      <c r="I48" s="295"/>
      <c r="J48" s="295"/>
      <c r="K48" s="295"/>
      <c r="L48" s="296"/>
      <c r="M48" s="295"/>
      <c r="N48" s="661" t="s">
        <v>569</v>
      </c>
      <c r="O48" s="661"/>
      <c r="P48" s="226"/>
      <c r="R48" s="284"/>
      <c r="S48" s="209"/>
      <c r="W48" s="209"/>
    </row>
    <row r="49" spans="1:23" s="299" customFormat="1">
      <c r="A49" s="221"/>
      <c r="B49" s="665" t="s">
        <v>510</v>
      </c>
      <c r="C49" s="665"/>
      <c r="D49" s="665"/>
      <c r="E49" s="665"/>
      <c r="F49" s="665"/>
      <c r="G49" s="665"/>
      <c r="H49" s="298"/>
      <c r="I49" s="246"/>
      <c r="J49" s="246"/>
      <c r="K49" s="246"/>
      <c r="L49" s="252"/>
      <c r="M49" s="246"/>
      <c r="N49" s="660" t="s">
        <v>597</v>
      </c>
      <c r="O49" s="660"/>
      <c r="P49" s="249"/>
      <c r="R49" s="209"/>
      <c r="S49" s="209"/>
      <c r="W49" s="270"/>
    </row>
    <row r="50" spans="1:23">
      <c r="A50" s="300"/>
      <c r="B50" s="666" t="s">
        <v>508</v>
      </c>
      <c r="C50" s="666"/>
      <c r="D50" s="666"/>
      <c r="E50" s="666"/>
      <c r="F50" s="666"/>
      <c r="G50" s="666"/>
      <c r="H50" s="666"/>
      <c r="I50" s="223"/>
      <c r="J50" s="223"/>
      <c r="K50" s="223"/>
      <c r="L50" s="224"/>
      <c r="M50" s="223"/>
      <c r="N50" s="659" t="s">
        <v>508</v>
      </c>
      <c r="O50" s="659"/>
      <c r="P50" s="244"/>
    </row>
    <row r="51" spans="1:23" ht="6.75" customHeight="1" thickBot="1">
      <c r="A51" s="301"/>
      <c r="B51" s="302"/>
      <c r="C51" s="302"/>
      <c r="D51" s="303"/>
      <c r="E51" s="303"/>
      <c r="F51" s="303"/>
      <c r="G51" s="303"/>
      <c r="H51" s="303"/>
      <c r="I51" s="303"/>
      <c r="J51" s="303"/>
      <c r="K51" s="303"/>
      <c r="L51" s="304"/>
      <c r="M51" s="303"/>
      <c r="N51" s="303"/>
      <c r="O51" s="305"/>
      <c r="P51" s="306"/>
    </row>
    <row r="52" spans="1:23">
      <c r="A52" s="307"/>
    </row>
    <row r="53" spans="1:23">
      <c r="A53" s="307"/>
    </row>
    <row r="54" spans="1:23">
      <c r="A54" s="307"/>
    </row>
    <row r="55" spans="1:23">
      <c r="A55" s="307"/>
    </row>
    <row r="56" spans="1:23">
      <c r="A56" s="307"/>
    </row>
    <row r="57" spans="1:23">
      <c r="A57" s="307"/>
    </row>
    <row r="58" spans="1:23">
      <c r="A58" s="307"/>
    </row>
    <row r="59" spans="1:23">
      <c r="A59" s="307"/>
    </row>
    <row r="60" spans="1:23">
      <c r="A60" s="307"/>
    </row>
    <row r="61" spans="1:23">
      <c r="A61" s="307"/>
    </row>
    <row r="62" spans="1:23">
      <c r="A62" s="307"/>
    </row>
    <row r="63" spans="1:23">
      <c r="A63" s="307"/>
    </row>
    <row r="64" spans="1:23">
      <c r="A64" s="307"/>
    </row>
    <row r="65" spans="1:1">
      <c r="A65" s="307"/>
    </row>
    <row r="66" spans="1:1">
      <c r="A66" s="307"/>
    </row>
    <row r="67" spans="1:1">
      <c r="A67" s="307"/>
    </row>
    <row r="68" spans="1:1">
      <c r="A68" s="307"/>
    </row>
    <row r="69" spans="1:1">
      <c r="A69" s="307"/>
    </row>
    <row r="70" spans="1:1">
      <c r="A70" s="307"/>
    </row>
    <row r="71" spans="1:1">
      <c r="A71" s="307"/>
    </row>
    <row r="72" spans="1:1">
      <c r="A72" s="307"/>
    </row>
    <row r="73" spans="1:1">
      <c r="A73" s="307"/>
    </row>
    <row r="74" spans="1:1">
      <c r="A74" s="307"/>
    </row>
    <row r="75" spans="1:1">
      <c r="A75" s="307"/>
    </row>
    <row r="76" spans="1:1">
      <c r="A76" s="307"/>
    </row>
    <row r="77" spans="1:1">
      <c r="A77" s="307"/>
    </row>
    <row r="78" spans="1:1">
      <c r="A78" s="307"/>
    </row>
    <row r="79" spans="1:1">
      <c r="A79" s="307"/>
    </row>
    <row r="80" spans="1:1">
      <c r="A80" s="307"/>
    </row>
    <row r="81" spans="1:1">
      <c r="A81" s="307"/>
    </row>
    <row r="82" spans="1:1">
      <c r="A82" s="307"/>
    </row>
    <row r="83" spans="1:1">
      <c r="A83" s="307"/>
    </row>
    <row r="84" spans="1:1">
      <c r="A84" s="307"/>
    </row>
    <row r="85" spans="1:1">
      <c r="A85" s="307"/>
    </row>
    <row r="86" spans="1:1">
      <c r="A86" s="307"/>
    </row>
    <row r="87" spans="1:1">
      <c r="A87" s="307"/>
    </row>
    <row r="88" spans="1:1">
      <c r="A88" s="307"/>
    </row>
    <row r="89" spans="1:1">
      <c r="A89" s="307"/>
    </row>
    <row r="90" spans="1:1">
      <c r="A90" s="307"/>
    </row>
    <row r="91" spans="1:1">
      <c r="A91" s="307"/>
    </row>
    <row r="92" spans="1:1">
      <c r="A92" s="307"/>
    </row>
    <row r="93" spans="1:1">
      <c r="A93" s="307"/>
    </row>
    <row r="94" spans="1:1">
      <c r="A94" s="307"/>
    </row>
    <row r="95" spans="1:1">
      <c r="A95" s="307"/>
    </row>
    <row r="96" spans="1:1">
      <c r="A96" s="307"/>
    </row>
    <row r="97" spans="1:1">
      <c r="A97" s="307"/>
    </row>
    <row r="98" spans="1:1">
      <c r="A98" s="307"/>
    </row>
    <row r="99" spans="1:1">
      <c r="A99" s="307"/>
    </row>
    <row r="100" spans="1:1">
      <c r="A100" s="307"/>
    </row>
    <row r="101" spans="1:1">
      <c r="A101" s="307"/>
    </row>
    <row r="102" spans="1:1">
      <c r="A102" s="307"/>
    </row>
    <row r="103" spans="1:1">
      <c r="A103" s="307"/>
    </row>
    <row r="104" spans="1:1">
      <c r="A104" s="307"/>
    </row>
    <row r="105" spans="1:1">
      <c r="A105" s="307"/>
    </row>
    <row r="106" spans="1:1">
      <c r="A106" s="307"/>
    </row>
    <row r="107" spans="1:1">
      <c r="A107" s="307"/>
    </row>
    <row r="108" spans="1:1">
      <c r="A108" s="307"/>
    </row>
    <row r="109" spans="1:1">
      <c r="A109" s="307"/>
    </row>
    <row r="110" spans="1:1">
      <c r="A110" s="307"/>
    </row>
    <row r="111" spans="1:1">
      <c r="A111" s="307"/>
    </row>
    <row r="112" spans="1:1">
      <c r="A112" s="307"/>
    </row>
  </sheetData>
  <mergeCells count="41">
    <mergeCell ref="N50:O50"/>
    <mergeCell ref="D32:K32"/>
    <mergeCell ref="N49:O49"/>
    <mergeCell ref="N48:O48"/>
    <mergeCell ref="D42:K42"/>
    <mergeCell ref="D40:K40"/>
    <mergeCell ref="B49:G49"/>
    <mergeCell ref="B50:H50"/>
    <mergeCell ref="B48:G48"/>
    <mergeCell ref="D41:K41"/>
    <mergeCell ref="D44:K44"/>
    <mergeCell ref="D35:K35"/>
    <mergeCell ref="D43:K43"/>
    <mergeCell ref="D39:K39"/>
    <mergeCell ref="D38:K38"/>
    <mergeCell ref="D31:K31"/>
    <mergeCell ref="D27:K27"/>
    <mergeCell ref="D21:K21"/>
    <mergeCell ref="D24:K24"/>
    <mergeCell ref="D36:K36"/>
    <mergeCell ref="D33:K33"/>
    <mergeCell ref="D34:K34"/>
    <mergeCell ref="D25:K25"/>
    <mergeCell ref="D26:K26"/>
    <mergeCell ref="D28:K28"/>
    <mergeCell ref="D29:K29"/>
    <mergeCell ref="D30:K30"/>
    <mergeCell ref="D22:K22"/>
    <mergeCell ref="D23:K23"/>
    <mergeCell ref="A21:C21"/>
    <mergeCell ref="A2:P2"/>
    <mergeCell ref="A3:P3"/>
    <mergeCell ref="A4:P4"/>
    <mergeCell ref="N17:N20"/>
    <mergeCell ref="L17:L20"/>
    <mergeCell ref="D17:K20"/>
    <mergeCell ref="O17:O20"/>
    <mergeCell ref="P17:P20"/>
    <mergeCell ref="M17:M20"/>
    <mergeCell ref="A17:C19"/>
    <mergeCell ref="C9:O9"/>
  </mergeCells>
  <phoneticPr fontId="9" type="noConversion"/>
  <printOptions horizontalCentered="1"/>
  <pageMargins left="0.92" right="0.19685039370078741" top="0.35433070866141736" bottom="0.55118110236220474" header="0" footer="0.39370078740157483"/>
  <pageSetup paperSize="9" scale="75" firstPageNumber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V270"/>
  <sheetViews>
    <sheetView showGridLines="0" workbookViewId="0">
      <selection activeCell="T170" sqref="T170"/>
    </sheetView>
  </sheetViews>
  <sheetFormatPr baseColWidth="10" defaultColWidth="11.42578125" defaultRowHeight="12.75"/>
  <cols>
    <col min="1" max="1" width="6.140625" style="211" customWidth="1"/>
    <col min="2" max="2" width="6.7109375" style="211" customWidth="1"/>
    <col min="3" max="3" width="1.5703125" style="211" customWidth="1"/>
    <col min="4" max="4" width="3.5703125" style="208" customWidth="1"/>
    <col min="5" max="5" width="1.5703125" style="208" customWidth="1"/>
    <col min="6" max="6" width="6.85546875" style="208" customWidth="1"/>
    <col min="7" max="10" width="4.42578125" style="208" customWidth="1"/>
    <col min="11" max="11" width="3.85546875" style="208" customWidth="1"/>
    <col min="12" max="12" width="16" style="208" customWidth="1"/>
    <col min="13" max="13" width="4.5703125" style="208" customWidth="1"/>
    <col min="14" max="14" width="8.5703125" style="368" customWidth="1"/>
    <col min="15" max="15" width="7.7109375" style="208" customWidth="1"/>
    <col min="16" max="16" width="12" style="208" customWidth="1"/>
    <col min="17" max="17" width="12.85546875" style="208" customWidth="1"/>
    <col min="18" max="18" width="14.5703125" style="208" customWidth="1"/>
    <col min="19" max="19" width="16.85546875" style="213" customWidth="1"/>
    <col min="20" max="20" width="18" style="214" customWidth="1"/>
    <col min="21" max="21" width="7.28515625" style="210" customWidth="1"/>
    <col min="22" max="22" width="15.7109375" style="208" bestFit="1" customWidth="1"/>
    <col min="23" max="16384" width="11.42578125" style="208"/>
  </cols>
  <sheetData>
    <row r="1" spans="1:21" ht="21">
      <c r="F1" s="708" t="s">
        <v>528</v>
      </c>
      <c r="G1" s="708"/>
      <c r="H1" s="708"/>
      <c r="I1" s="708"/>
      <c r="J1" s="708"/>
      <c r="K1" s="708"/>
      <c r="L1" s="708"/>
      <c r="M1" s="708"/>
      <c r="N1" s="708"/>
      <c r="O1" s="708"/>
      <c r="P1" s="708"/>
      <c r="Q1" s="708"/>
      <c r="R1" s="708"/>
      <c r="T1" s="444" t="s">
        <v>526</v>
      </c>
    </row>
    <row r="2" spans="1:21" s="359" customFormat="1" ht="21">
      <c r="A2" s="355"/>
      <c r="B2" s="356"/>
      <c r="C2" s="356"/>
      <c r="D2" s="356"/>
      <c r="E2" s="356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522" t="s">
        <v>594</v>
      </c>
      <c r="T2" s="358"/>
      <c r="U2" s="360"/>
    </row>
    <row r="3" spans="1:21" ht="15.75">
      <c r="A3" s="361" t="s">
        <v>498</v>
      </c>
      <c r="F3" s="299" t="s">
        <v>521</v>
      </c>
      <c r="G3" s="362">
        <v>6</v>
      </c>
      <c r="H3" s="362">
        <v>1</v>
      </c>
      <c r="I3" s="362">
        <v>1</v>
      </c>
      <c r="J3" s="362">
        <v>1</v>
      </c>
      <c r="K3" s="363"/>
      <c r="L3" s="307" t="s">
        <v>522</v>
      </c>
      <c r="N3" s="307" t="s">
        <v>434</v>
      </c>
      <c r="S3" s="395" t="s">
        <v>623</v>
      </c>
    </row>
    <row r="4" spans="1:21" s="299" customFormat="1" ht="15.75">
      <c r="A4" s="295"/>
      <c r="C4" s="211"/>
      <c r="N4" s="365"/>
      <c r="S4" s="364"/>
      <c r="T4" s="366"/>
      <c r="U4" s="270"/>
    </row>
    <row r="5" spans="1:21" ht="15.75">
      <c r="A5" s="361" t="s">
        <v>499</v>
      </c>
      <c r="F5" s="299" t="s">
        <v>521</v>
      </c>
      <c r="G5" s="362">
        <v>0</v>
      </c>
      <c r="H5" s="362">
        <v>0</v>
      </c>
      <c r="I5" s="367"/>
      <c r="J5" s="239"/>
      <c r="L5" s="307" t="s">
        <v>522</v>
      </c>
    </row>
    <row r="6" spans="1:21" s="299" customFormat="1" ht="15.75">
      <c r="A6" s="295"/>
      <c r="C6" s="211"/>
      <c r="N6" s="365"/>
      <c r="T6" s="366"/>
      <c r="U6" s="270"/>
    </row>
    <row r="7" spans="1:21" ht="15.75">
      <c r="A7" s="240" t="s">
        <v>517</v>
      </c>
      <c r="F7" s="299" t="s">
        <v>521</v>
      </c>
      <c r="G7" s="362">
        <v>1</v>
      </c>
      <c r="H7" s="362">
        <v>1</v>
      </c>
      <c r="I7" s="367"/>
      <c r="L7" s="491" t="s">
        <v>522</v>
      </c>
      <c r="N7" s="492" t="s">
        <v>535</v>
      </c>
      <c r="O7" s="492"/>
      <c r="P7" s="492"/>
      <c r="Q7" s="492"/>
      <c r="R7" s="492"/>
      <c r="S7" s="493" t="s">
        <v>525</v>
      </c>
    </row>
    <row r="8" spans="1:21" s="299" customFormat="1" ht="18.75">
      <c r="A8" s="295"/>
      <c r="C8" s="211"/>
      <c r="L8" s="370"/>
      <c r="N8" s="492" t="s">
        <v>536</v>
      </c>
      <c r="O8" s="492"/>
      <c r="P8" s="448"/>
      <c r="Q8" s="448"/>
      <c r="R8" s="448"/>
      <c r="S8" s="493"/>
      <c r="T8" s="366"/>
      <c r="U8" s="270"/>
    </row>
    <row r="9" spans="1:21" ht="15.75">
      <c r="A9" s="361" t="s">
        <v>518</v>
      </c>
      <c r="F9" s="299" t="s">
        <v>521</v>
      </c>
      <c r="G9" s="362">
        <v>0</v>
      </c>
      <c r="H9" s="362">
        <v>0</v>
      </c>
      <c r="I9" s="367"/>
      <c r="J9" s="239"/>
      <c r="L9" s="307" t="s">
        <v>522</v>
      </c>
      <c r="S9" s="493"/>
    </row>
    <row r="10" spans="1:21" s="299" customFormat="1" ht="10.5" customHeight="1">
      <c r="A10" s="295"/>
      <c r="C10" s="211"/>
      <c r="L10" s="370"/>
      <c r="N10" s="365"/>
      <c r="S10" s="493"/>
      <c r="T10" s="366"/>
      <c r="U10" s="270"/>
    </row>
    <row r="11" spans="1:21" ht="15.75">
      <c r="A11" s="361" t="s">
        <v>519</v>
      </c>
      <c r="F11" s="299" t="s">
        <v>521</v>
      </c>
      <c r="G11" s="362">
        <v>1</v>
      </c>
      <c r="H11" s="362">
        <v>1</v>
      </c>
      <c r="I11" s="367"/>
      <c r="J11" s="239"/>
      <c r="K11" s="223"/>
      <c r="L11" s="307" t="s">
        <v>522</v>
      </c>
      <c r="N11" s="508" t="s">
        <v>561</v>
      </c>
      <c r="S11" s="493" t="s">
        <v>525</v>
      </c>
      <c r="T11" s="371"/>
    </row>
    <row r="12" spans="1:21" s="299" customFormat="1" ht="15.75">
      <c r="A12" s="295"/>
      <c r="C12" s="211"/>
      <c r="G12" s="372"/>
      <c r="H12" s="372"/>
      <c r="I12" s="372"/>
      <c r="J12" s="725"/>
      <c r="K12" s="725"/>
      <c r="N12" s="508" t="s">
        <v>562</v>
      </c>
      <c r="S12" s="494"/>
      <c r="T12" s="371"/>
      <c r="U12" s="270"/>
    </row>
    <row r="13" spans="1:21" ht="15.75">
      <c r="A13" s="361" t="s">
        <v>520</v>
      </c>
      <c r="C13" s="253"/>
      <c r="D13" s="253"/>
      <c r="E13" s="253"/>
      <c r="F13" s="253"/>
      <c r="G13" s="374" t="s">
        <v>440</v>
      </c>
      <c r="H13" s="374" t="s">
        <v>440</v>
      </c>
      <c r="I13" s="374" t="s">
        <v>424</v>
      </c>
      <c r="J13" s="374" t="s">
        <v>409</v>
      </c>
      <c r="K13" s="239"/>
      <c r="L13" s="307" t="s">
        <v>522</v>
      </c>
      <c r="M13" s="253"/>
      <c r="N13" s="512" t="s">
        <v>581</v>
      </c>
      <c r="O13" s="213"/>
      <c r="P13" s="213"/>
      <c r="Q13" s="213"/>
      <c r="S13" s="493" t="s">
        <v>525</v>
      </c>
      <c r="T13" s="375"/>
    </row>
    <row r="14" spans="1:21" ht="15.75">
      <c r="A14" s="361"/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513"/>
      <c r="O14" s="213"/>
      <c r="P14" s="213"/>
      <c r="Q14" s="213"/>
      <c r="T14" s="504"/>
    </row>
    <row r="15" spans="1:21" ht="12.75" customHeight="1">
      <c r="A15" s="775" t="s">
        <v>523</v>
      </c>
      <c r="B15" s="776"/>
      <c r="C15" s="776"/>
      <c r="D15" s="776"/>
      <c r="E15" s="776"/>
      <c r="F15" s="777" t="s">
        <v>513</v>
      </c>
      <c r="G15" s="778"/>
      <c r="H15" s="778"/>
      <c r="I15" s="778"/>
      <c r="J15" s="778"/>
      <c r="K15" s="778"/>
      <c r="L15" s="778"/>
      <c r="M15" s="779"/>
      <c r="N15" s="783" t="s">
        <v>475</v>
      </c>
      <c r="O15" s="785" t="s">
        <v>495</v>
      </c>
      <c r="P15" s="787" t="s">
        <v>416</v>
      </c>
      <c r="Q15" s="787" t="s">
        <v>515</v>
      </c>
      <c r="R15" s="787" t="s">
        <v>417</v>
      </c>
      <c r="S15" s="606" t="s">
        <v>516</v>
      </c>
      <c r="T15" s="607" t="s">
        <v>524</v>
      </c>
    </row>
    <row r="16" spans="1:21">
      <c r="A16" s="608" t="s">
        <v>411</v>
      </c>
      <c r="B16" s="608" t="s">
        <v>445</v>
      </c>
      <c r="C16" s="789" t="s">
        <v>514</v>
      </c>
      <c r="D16" s="790" t="s">
        <v>3</v>
      </c>
      <c r="E16" s="791" t="s">
        <v>3</v>
      </c>
      <c r="F16" s="780"/>
      <c r="G16" s="781"/>
      <c r="H16" s="781"/>
      <c r="I16" s="781"/>
      <c r="J16" s="781"/>
      <c r="K16" s="781"/>
      <c r="L16" s="781"/>
      <c r="M16" s="782"/>
      <c r="N16" s="784"/>
      <c r="O16" s="786"/>
      <c r="P16" s="788"/>
      <c r="Q16" s="788"/>
      <c r="R16" s="788"/>
      <c r="S16" s="609" t="s">
        <v>589</v>
      </c>
      <c r="T16" s="609" t="s">
        <v>590</v>
      </c>
    </row>
    <row r="17" spans="1:21" s="452" customFormat="1" ht="12.75" customHeight="1">
      <c r="A17" s="713" t="s">
        <v>409</v>
      </c>
      <c r="B17" s="714"/>
      <c r="C17" s="714"/>
      <c r="D17" s="714"/>
      <c r="E17" s="715"/>
      <c r="F17" s="718" t="s">
        <v>412</v>
      </c>
      <c r="G17" s="719"/>
      <c r="H17" s="719"/>
      <c r="I17" s="719"/>
      <c r="J17" s="719"/>
      <c r="K17" s="719"/>
      <c r="L17" s="719"/>
      <c r="M17" s="720"/>
      <c r="N17" s="382">
        <v>3</v>
      </c>
      <c r="O17" s="382" t="s">
        <v>321</v>
      </c>
      <c r="P17" s="382" t="s">
        <v>424</v>
      </c>
      <c r="Q17" s="382" t="s">
        <v>339</v>
      </c>
      <c r="R17" s="382" t="s">
        <v>425</v>
      </c>
      <c r="S17" s="382" t="s">
        <v>382</v>
      </c>
      <c r="T17" s="383" t="s">
        <v>393</v>
      </c>
      <c r="U17" s="505"/>
    </row>
    <row r="18" spans="1:21" s="461" customFormat="1" ht="15" hidden="1" customHeight="1">
      <c r="A18" s="386">
        <v>1</v>
      </c>
      <c r="B18" s="387"/>
      <c r="C18" s="772"/>
      <c r="D18" s="773"/>
      <c r="E18" s="774"/>
      <c r="F18" s="388" t="s">
        <v>4</v>
      </c>
      <c r="G18" s="389"/>
      <c r="H18" s="390"/>
      <c r="I18" s="390"/>
      <c r="J18" s="390"/>
      <c r="K18" s="390"/>
      <c r="L18" s="390"/>
      <c r="M18" s="391"/>
      <c r="N18" s="392">
        <v>331</v>
      </c>
      <c r="O18" s="393" t="s">
        <v>567</v>
      </c>
      <c r="P18" s="394"/>
      <c r="Q18" s="394"/>
      <c r="R18" s="394"/>
      <c r="S18" s="438">
        <f>+S19+S27+S34+S37+S40+S43+S48+S22</f>
        <v>0</v>
      </c>
      <c r="T18" s="438">
        <f>+T19+T27+T34+T37+T40+T43+T48+T22</f>
        <v>0</v>
      </c>
      <c r="U18" s="497"/>
    </row>
    <row r="19" spans="1:21" s="461" customFormat="1" ht="15" hidden="1" customHeight="1">
      <c r="A19" s="397"/>
      <c r="B19" s="398" t="s">
        <v>5</v>
      </c>
      <c r="C19" s="697"/>
      <c r="D19" s="698"/>
      <c r="E19" s="699"/>
      <c r="F19" s="403" t="s">
        <v>6</v>
      </c>
      <c r="G19" s="400"/>
      <c r="H19" s="404"/>
      <c r="I19" s="404"/>
      <c r="J19" s="404"/>
      <c r="K19" s="404"/>
      <c r="L19" s="404"/>
      <c r="M19" s="405"/>
      <c r="N19" s="771"/>
      <c r="O19" s="406" t="s">
        <v>567</v>
      </c>
      <c r="P19" s="262"/>
      <c r="Q19" s="262"/>
      <c r="R19" s="262"/>
      <c r="S19" s="440">
        <f>SUM(S20:S21)</f>
        <v>0</v>
      </c>
      <c r="T19" s="440">
        <f>SUM(T20:T21)</f>
        <v>0</v>
      </c>
      <c r="U19" s="497"/>
    </row>
    <row r="20" spans="1:21" s="461" customFormat="1" ht="15" hidden="1" customHeight="1">
      <c r="A20" s="397"/>
      <c r="B20" s="398"/>
      <c r="C20" s="697" t="s">
        <v>7</v>
      </c>
      <c r="D20" s="698" t="s">
        <v>8</v>
      </c>
      <c r="E20" s="699" t="s">
        <v>8</v>
      </c>
      <c r="F20" s="399" t="s">
        <v>9</v>
      </c>
      <c r="G20" s="400"/>
      <c r="H20" s="401"/>
      <c r="I20" s="401"/>
      <c r="J20" s="401"/>
      <c r="K20" s="401"/>
      <c r="L20" s="401"/>
      <c r="M20" s="402"/>
      <c r="N20" s="771"/>
      <c r="O20" s="262">
        <v>40</v>
      </c>
      <c r="P20" s="262"/>
      <c r="Q20" s="262"/>
      <c r="R20" s="262"/>
      <c r="S20" s="439">
        <v>0</v>
      </c>
      <c r="T20" s="439">
        <v>0</v>
      </c>
      <c r="U20" s="497"/>
    </row>
    <row r="21" spans="1:21" s="461" customFormat="1" ht="15" hidden="1" customHeight="1">
      <c r="A21" s="397"/>
      <c r="B21" s="398"/>
      <c r="C21" s="697" t="s">
        <v>10</v>
      </c>
      <c r="D21" s="698" t="s">
        <v>8</v>
      </c>
      <c r="E21" s="699" t="s">
        <v>8</v>
      </c>
      <c r="F21" s="399" t="s">
        <v>11</v>
      </c>
      <c r="G21" s="400"/>
      <c r="H21" s="401"/>
      <c r="I21" s="401"/>
      <c r="J21" s="401"/>
      <c r="K21" s="401"/>
      <c r="L21" s="401"/>
      <c r="M21" s="402"/>
      <c r="N21" s="771"/>
      <c r="O21" s="262">
        <v>30</v>
      </c>
      <c r="P21" s="262"/>
      <c r="Q21" s="262"/>
      <c r="R21" s="262"/>
      <c r="S21" s="439">
        <v>0</v>
      </c>
      <c r="T21" s="439">
        <v>0</v>
      </c>
      <c r="U21" s="497"/>
    </row>
    <row r="22" spans="1:21" s="461" customFormat="1" ht="15" hidden="1" customHeight="1">
      <c r="A22" s="397"/>
      <c r="B22" s="398" t="s">
        <v>12</v>
      </c>
      <c r="C22" s="697"/>
      <c r="D22" s="698"/>
      <c r="E22" s="699"/>
      <c r="F22" s="403" t="s">
        <v>13</v>
      </c>
      <c r="G22" s="400"/>
      <c r="H22" s="404"/>
      <c r="I22" s="404"/>
      <c r="J22" s="404"/>
      <c r="K22" s="404"/>
      <c r="L22" s="404"/>
      <c r="M22" s="405"/>
      <c r="N22" s="771"/>
      <c r="O22" s="262">
        <v>30</v>
      </c>
      <c r="P22" s="262"/>
      <c r="Q22" s="262"/>
      <c r="R22" s="262"/>
      <c r="S22" s="440">
        <f>SUM(S23:S26)</f>
        <v>0</v>
      </c>
      <c r="T22" s="440">
        <f>SUM(T23:T26)</f>
        <v>0</v>
      </c>
      <c r="U22" s="497"/>
    </row>
    <row r="23" spans="1:21" s="461" customFormat="1" ht="15" hidden="1" customHeight="1">
      <c r="A23" s="397"/>
      <c r="B23" s="398"/>
      <c r="C23" s="697" t="s">
        <v>14</v>
      </c>
      <c r="D23" s="698" t="s">
        <v>15</v>
      </c>
      <c r="E23" s="699" t="s">
        <v>15</v>
      </c>
      <c r="F23" s="399" t="s">
        <v>16</v>
      </c>
      <c r="G23" s="400"/>
      <c r="H23" s="401"/>
      <c r="I23" s="401"/>
      <c r="J23" s="401"/>
      <c r="K23" s="401"/>
      <c r="L23" s="401"/>
      <c r="M23" s="402"/>
      <c r="N23" s="771"/>
      <c r="O23" s="262">
        <v>30</v>
      </c>
      <c r="P23" s="262"/>
      <c r="Q23" s="262"/>
      <c r="R23" s="262"/>
      <c r="S23" s="439">
        <v>0</v>
      </c>
      <c r="T23" s="439">
        <v>0</v>
      </c>
      <c r="U23" s="497"/>
    </row>
    <row r="24" spans="1:21" s="461" customFormat="1" ht="15" hidden="1" customHeight="1">
      <c r="A24" s="397"/>
      <c r="B24" s="398"/>
      <c r="C24" s="697" t="s">
        <v>17</v>
      </c>
      <c r="D24" s="698" t="s">
        <v>18</v>
      </c>
      <c r="E24" s="699" t="s">
        <v>18</v>
      </c>
      <c r="F24" s="399" t="s">
        <v>19</v>
      </c>
      <c r="G24" s="400"/>
      <c r="H24" s="401"/>
      <c r="I24" s="401"/>
      <c r="J24" s="401"/>
      <c r="K24" s="401"/>
      <c r="L24" s="401"/>
      <c r="M24" s="402"/>
      <c r="N24" s="771"/>
      <c r="O24" s="262">
        <v>30</v>
      </c>
      <c r="P24" s="262"/>
      <c r="Q24" s="262"/>
      <c r="R24" s="262"/>
      <c r="S24" s="439">
        <v>0</v>
      </c>
      <c r="T24" s="439">
        <v>0</v>
      </c>
      <c r="U24" s="497"/>
    </row>
    <row r="25" spans="1:21" s="461" customFormat="1" ht="15" hidden="1" customHeight="1">
      <c r="A25" s="397"/>
      <c r="B25" s="398"/>
      <c r="C25" s="697" t="s">
        <v>20</v>
      </c>
      <c r="D25" s="698" t="s">
        <v>21</v>
      </c>
      <c r="E25" s="699" t="s">
        <v>21</v>
      </c>
      <c r="F25" s="399" t="s">
        <v>22</v>
      </c>
      <c r="G25" s="400"/>
      <c r="H25" s="401"/>
      <c r="I25" s="401"/>
      <c r="J25" s="401"/>
      <c r="K25" s="401"/>
      <c r="L25" s="401"/>
      <c r="M25" s="402"/>
      <c r="N25" s="771"/>
      <c r="O25" s="262">
        <v>30</v>
      </c>
      <c r="P25" s="262"/>
      <c r="Q25" s="262"/>
      <c r="R25" s="262"/>
      <c r="S25" s="439">
        <v>0</v>
      </c>
      <c r="T25" s="439">
        <v>0</v>
      </c>
      <c r="U25" s="497"/>
    </row>
    <row r="26" spans="1:21" s="461" customFormat="1" ht="15" hidden="1" customHeight="1">
      <c r="A26" s="397"/>
      <c r="B26" s="398"/>
      <c r="C26" s="697" t="s">
        <v>23</v>
      </c>
      <c r="D26" s="698" t="s">
        <v>21</v>
      </c>
      <c r="E26" s="699" t="s">
        <v>21</v>
      </c>
      <c r="F26" s="399" t="s">
        <v>24</v>
      </c>
      <c r="G26" s="400"/>
      <c r="H26" s="401"/>
      <c r="I26" s="401"/>
      <c r="J26" s="401"/>
      <c r="K26" s="401"/>
      <c r="L26" s="401"/>
      <c r="M26" s="402"/>
      <c r="N26" s="771"/>
      <c r="O26" s="262">
        <v>30</v>
      </c>
      <c r="P26" s="262"/>
      <c r="Q26" s="262"/>
      <c r="R26" s="262"/>
      <c r="S26" s="439">
        <v>0</v>
      </c>
      <c r="T26" s="439">
        <v>0</v>
      </c>
      <c r="U26" s="497"/>
    </row>
    <row r="27" spans="1:21" s="461" customFormat="1" ht="15" hidden="1" customHeight="1">
      <c r="A27" s="397"/>
      <c r="B27" s="398" t="s">
        <v>25</v>
      </c>
      <c r="C27" s="697"/>
      <c r="D27" s="698"/>
      <c r="E27" s="699"/>
      <c r="F27" s="403" t="s">
        <v>26</v>
      </c>
      <c r="G27" s="400"/>
      <c r="H27" s="404"/>
      <c r="I27" s="404"/>
      <c r="J27" s="404"/>
      <c r="K27" s="404"/>
      <c r="L27" s="404"/>
      <c r="M27" s="405"/>
      <c r="N27" s="771"/>
      <c r="O27" s="262">
        <v>30</v>
      </c>
      <c r="P27" s="262"/>
      <c r="Q27" s="262"/>
      <c r="R27" s="262"/>
      <c r="S27" s="440">
        <f>SUM(S28:S32)</f>
        <v>0</v>
      </c>
      <c r="T27" s="440">
        <f>SUM(T28:T32)</f>
        <v>0</v>
      </c>
      <c r="U27" s="497"/>
    </row>
    <row r="28" spans="1:21" s="461" customFormat="1" ht="15" hidden="1" customHeight="1">
      <c r="A28" s="397"/>
      <c r="B28" s="398"/>
      <c r="C28" s="697" t="s">
        <v>27</v>
      </c>
      <c r="D28" s="698" t="s">
        <v>28</v>
      </c>
      <c r="E28" s="699" t="s">
        <v>28</v>
      </c>
      <c r="F28" s="399" t="s">
        <v>29</v>
      </c>
      <c r="G28" s="400"/>
      <c r="H28" s="401"/>
      <c r="I28" s="401"/>
      <c r="J28" s="401"/>
      <c r="K28" s="401"/>
      <c r="L28" s="401"/>
      <c r="M28" s="402"/>
      <c r="N28" s="771"/>
      <c r="O28" s="262">
        <v>30</v>
      </c>
      <c r="P28" s="262"/>
      <c r="Q28" s="262"/>
      <c r="R28" s="262"/>
      <c r="S28" s="439">
        <v>0</v>
      </c>
      <c r="T28" s="439">
        <v>0</v>
      </c>
      <c r="U28" s="497"/>
    </row>
    <row r="29" spans="1:21" s="461" customFormat="1" ht="15" hidden="1" customHeight="1">
      <c r="A29" s="397"/>
      <c r="B29" s="398"/>
      <c r="C29" s="697" t="s">
        <v>30</v>
      </c>
      <c r="D29" s="698" t="s">
        <v>31</v>
      </c>
      <c r="E29" s="699" t="s">
        <v>31</v>
      </c>
      <c r="F29" s="399" t="s">
        <v>32</v>
      </c>
      <c r="G29" s="400"/>
      <c r="H29" s="401"/>
      <c r="I29" s="401"/>
      <c r="J29" s="401"/>
      <c r="K29" s="401"/>
      <c r="L29" s="401"/>
      <c r="M29" s="402"/>
      <c r="N29" s="771"/>
      <c r="O29" s="262">
        <v>30</v>
      </c>
      <c r="P29" s="262"/>
      <c r="Q29" s="262"/>
      <c r="R29" s="262"/>
      <c r="S29" s="439">
        <v>0</v>
      </c>
      <c r="T29" s="439">
        <v>0</v>
      </c>
      <c r="U29" s="497"/>
    </row>
    <row r="30" spans="1:21" s="461" customFormat="1" ht="15" hidden="1" customHeight="1">
      <c r="A30" s="397"/>
      <c r="B30" s="398"/>
      <c r="C30" s="697" t="s">
        <v>33</v>
      </c>
      <c r="D30" s="698" t="s">
        <v>34</v>
      </c>
      <c r="E30" s="699" t="s">
        <v>34</v>
      </c>
      <c r="F30" s="399" t="s">
        <v>35</v>
      </c>
      <c r="G30" s="400"/>
      <c r="H30" s="401"/>
      <c r="I30" s="401"/>
      <c r="J30" s="401"/>
      <c r="K30" s="401"/>
      <c r="L30" s="401"/>
      <c r="M30" s="402"/>
      <c r="N30" s="771"/>
      <c r="O30" s="262">
        <v>30</v>
      </c>
      <c r="P30" s="262"/>
      <c r="Q30" s="262"/>
      <c r="R30" s="262"/>
      <c r="S30" s="439">
        <v>0</v>
      </c>
      <c r="T30" s="439">
        <v>0</v>
      </c>
      <c r="U30" s="497"/>
    </row>
    <row r="31" spans="1:21" s="461" customFormat="1" ht="15" hidden="1" customHeight="1">
      <c r="A31" s="397"/>
      <c r="B31" s="398"/>
      <c r="C31" s="697" t="s">
        <v>36</v>
      </c>
      <c r="D31" s="698" t="s">
        <v>37</v>
      </c>
      <c r="E31" s="699" t="s">
        <v>37</v>
      </c>
      <c r="F31" s="399" t="s">
        <v>38</v>
      </c>
      <c r="G31" s="400"/>
      <c r="H31" s="401"/>
      <c r="I31" s="401"/>
      <c r="J31" s="401"/>
      <c r="K31" s="401"/>
      <c r="L31" s="401"/>
      <c r="M31" s="402"/>
      <c r="N31" s="771"/>
      <c r="O31" s="262">
        <v>30</v>
      </c>
      <c r="P31" s="262"/>
      <c r="Q31" s="262"/>
      <c r="R31" s="262"/>
      <c r="S31" s="439">
        <v>0</v>
      </c>
      <c r="T31" s="439">
        <v>0</v>
      </c>
      <c r="U31" s="497"/>
    </row>
    <row r="32" spans="1:21" s="461" customFormat="1" ht="15" hidden="1" customHeight="1">
      <c r="A32" s="397"/>
      <c r="B32" s="398"/>
      <c r="C32" s="697" t="s">
        <v>39</v>
      </c>
      <c r="D32" s="698" t="s">
        <v>40</v>
      </c>
      <c r="E32" s="699" t="s">
        <v>40</v>
      </c>
      <c r="F32" s="399" t="s">
        <v>41</v>
      </c>
      <c r="G32" s="400"/>
      <c r="H32" s="401"/>
      <c r="I32" s="401"/>
      <c r="J32" s="401"/>
      <c r="K32" s="401"/>
      <c r="L32" s="401"/>
      <c r="M32" s="402"/>
      <c r="N32" s="771"/>
      <c r="O32" s="262">
        <v>30</v>
      </c>
      <c r="P32" s="262"/>
      <c r="Q32" s="262"/>
      <c r="R32" s="262"/>
      <c r="S32" s="439">
        <v>0</v>
      </c>
      <c r="T32" s="439">
        <v>0</v>
      </c>
      <c r="U32" s="497"/>
    </row>
    <row r="33" spans="1:21" s="461" customFormat="1" ht="15" hidden="1" customHeight="1">
      <c r="A33" s="397"/>
      <c r="B33" s="398"/>
      <c r="C33" s="410"/>
      <c r="D33" s="411" t="s">
        <v>554</v>
      </c>
      <c r="E33" s="412"/>
      <c r="F33" s="399" t="s">
        <v>555</v>
      </c>
      <c r="G33" s="400"/>
      <c r="H33" s="401"/>
      <c r="I33" s="401"/>
      <c r="J33" s="401"/>
      <c r="K33" s="401"/>
      <c r="L33" s="401"/>
      <c r="M33" s="402"/>
      <c r="N33" s="771"/>
      <c r="O33" s="262">
        <v>30</v>
      </c>
      <c r="P33" s="262"/>
      <c r="Q33" s="262"/>
      <c r="R33" s="262"/>
      <c r="S33" s="439">
        <v>0</v>
      </c>
      <c r="T33" s="439">
        <v>0</v>
      </c>
      <c r="U33" s="497"/>
    </row>
    <row r="34" spans="1:21" s="461" customFormat="1" ht="15" hidden="1" customHeight="1">
      <c r="A34" s="397"/>
      <c r="B34" s="398" t="s">
        <v>42</v>
      </c>
      <c r="C34" s="697"/>
      <c r="D34" s="698"/>
      <c r="E34" s="699"/>
      <c r="F34" s="403" t="s">
        <v>43</v>
      </c>
      <c r="G34" s="400"/>
      <c r="H34" s="404"/>
      <c r="I34" s="404"/>
      <c r="J34" s="404"/>
      <c r="K34" s="404"/>
      <c r="L34" s="404"/>
      <c r="M34" s="405"/>
      <c r="N34" s="771"/>
      <c r="O34" s="262">
        <v>30</v>
      </c>
      <c r="P34" s="262"/>
      <c r="Q34" s="262"/>
      <c r="R34" s="262"/>
      <c r="S34" s="440">
        <f>SUM(S35:S36)</f>
        <v>0</v>
      </c>
      <c r="T34" s="440">
        <f>SUM(T35:T36)</f>
        <v>0</v>
      </c>
      <c r="U34" s="497"/>
    </row>
    <row r="35" spans="1:21" s="461" customFormat="1" ht="15" hidden="1" customHeight="1">
      <c r="A35" s="397"/>
      <c r="B35" s="398"/>
      <c r="C35" s="697" t="s">
        <v>44</v>
      </c>
      <c r="D35" s="698" t="s">
        <v>45</v>
      </c>
      <c r="E35" s="699" t="s">
        <v>45</v>
      </c>
      <c r="F35" s="399" t="s">
        <v>46</v>
      </c>
      <c r="G35" s="400"/>
      <c r="H35" s="401"/>
      <c r="I35" s="401"/>
      <c r="J35" s="401"/>
      <c r="K35" s="401"/>
      <c r="L35" s="401"/>
      <c r="M35" s="402"/>
      <c r="N35" s="771"/>
      <c r="O35" s="262">
        <v>30</v>
      </c>
      <c r="P35" s="262"/>
      <c r="Q35" s="262"/>
      <c r="R35" s="262"/>
      <c r="S35" s="439">
        <v>0</v>
      </c>
      <c r="T35" s="439">
        <v>0</v>
      </c>
      <c r="U35" s="497"/>
    </row>
    <row r="36" spans="1:21" s="461" customFormat="1" ht="15" hidden="1" customHeight="1">
      <c r="A36" s="397"/>
      <c r="B36" s="398"/>
      <c r="C36" s="697" t="s">
        <v>47</v>
      </c>
      <c r="D36" s="698" t="s">
        <v>48</v>
      </c>
      <c r="E36" s="699" t="s">
        <v>48</v>
      </c>
      <c r="F36" s="399" t="s">
        <v>49</v>
      </c>
      <c r="G36" s="400"/>
      <c r="H36" s="401"/>
      <c r="I36" s="401"/>
      <c r="J36" s="401"/>
      <c r="K36" s="401"/>
      <c r="L36" s="401"/>
      <c r="M36" s="402"/>
      <c r="N36" s="413"/>
      <c r="O36" s="262">
        <v>30</v>
      </c>
      <c r="P36" s="262"/>
      <c r="Q36" s="262"/>
      <c r="R36" s="262"/>
      <c r="S36" s="439">
        <v>0</v>
      </c>
      <c r="T36" s="439">
        <v>0</v>
      </c>
      <c r="U36" s="497"/>
    </row>
    <row r="37" spans="1:21" s="461" customFormat="1" ht="15" hidden="1" customHeight="1">
      <c r="A37" s="397"/>
      <c r="B37" s="398" t="s">
        <v>50</v>
      </c>
      <c r="C37" s="697"/>
      <c r="D37" s="698"/>
      <c r="E37" s="699"/>
      <c r="F37" s="403" t="s">
        <v>51</v>
      </c>
      <c r="G37" s="400"/>
      <c r="H37" s="404"/>
      <c r="I37" s="404"/>
      <c r="J37" s="404"/>
      <c r="K37" s="404"/>
      <c r="L37" s="404"/>
      <c r="M37" s="405"/>
      <c r="N37" s="413"/>
      <c r="O37" s="262">
        <v>30</v>
      </c>
      <c r="P37" s="262"/>
      <c r="Q37" s="262"/>
      <c r="R37" s="262"/>
      <c r="S37" s="440">
        <f>SUM(S38:S39)</f>
        <v>0</v>
      </c>
      <c r="T37" s="440">
        <f>SUM(T38:T39)</f>
        <v>0</v>
      </c>
      <c r="U37" s="497"/>
    </row>
    <row r="38" spans="1:21" s="461" customFormat="1" ht="15" hidden="1" customHeight="1">
      <c r="A38" s="397"/>
      <c r="B38" s="398"/>
      <c r="C38" s="697" t="s">
        <v>52</v>
      </c>
      <c r="D38" s="698" t="s">
        <v>53</v>
      </c>
      <c r="E38" s="699" t="s">
        <v>53</v>
      </c>
      <c r="F38" s="399" t="s">
        <v>54</v>
      </c>
      <c r="G38" s="400"/>
      <c r="H38" s="401"/>
      <c r="I38" s="401"/>
      <c r="J38" s="401"/>
      <c r="K38" s="401"/>
      <c r="L38" s="401"/>
      <c r="M38" s="402"/>
      <c r="N38" s="413"/>
      <c r="O38" s="262">
        <v>30</v>
      </c>
      <c r="P38" s="262"/>
      <c r="Q38" s="262"/>
      <c r="R38" s="262"/>
      <c r="S38" s="439">
        <v>0</v>
      </c>
      <c r="T38" s="439">
        <v>0</v>
      </c>
      <c r="U38" s="497"/>
    </row>
    <row r="39" spans="1:21" s="461" customFormat="1" ht="15" hidden="1" customHeight="1">
      <c r="A39" s="397"/>
      <c r="B39" s="398"/>
      <c r="C39" s="410"/>
      <c r="D39" s="411" t="s">
        <v>541</v>
      </c>
      <c r="E39" s="412"/>
      <c r="F39" s="399" t="s">
        <v>540</v>
      </c>
      <c r="G39" s="400"/>
      <c r="H39" s="401"/>
      <c r="I39" s="401"/>
      <c r="J39" s="401"/>
      <c r="K39" s="401"/>
      <c r="L39" s="401"/>
      <c r="M39" s="402"/>
      <c r="N39" s="413"/>
      <c r="O39" s="262">
        <v>30</v>
      </c>
      <c r="P39" s="262"/>
      <c r="Q39" s="262"/>
      <c r="R39" s="262"/>
      <c r="S39" s="439">
        <v>0</v>
      </c>
      <c r="T39" s="439">
        <v>0</v>
      </c>
      <c r="U39" s="497"/>
    </row>
    <row r="40" spans="1:21" s="461" customFormat="1" ht="15" hidden="1" customHeight="1">
      <c r="A40" s="397"/>
      <c r="B40" s="398" t="s">
        <v>55</v>
      </c>
      <c r="C40" s="697"/>
      <c r="D40" s="698"/>
      <c r="E40" s="699"/>
      <c r="F40" s="403" t="s">
        <v>56</v>
      </c>
      <c r="G40" s="400"/>
      <c r="H40" s="404"/>
      <c r="I40" s="404"/>
      <c r="J40" s="404"/>
      <c r="K40" s="404"/>
      <c r="L40" s="404"/>
      <c r="M40" s="405"/>
      <c r="N40" s="413"/>
      <c r="O40" s="262">
        <v>30</v>
      </c>
      <c r="P40" s="262"/>
      <c r="Q40" s="262"/>
      <c r="R40" s="262"/>
      <c r="S40" s="440">
        <f>SUM(S41:S42)</f>
        <v>0</v>
      </c>
      <c r="T40" s="440">
        <f>SUM(T41:T42)</f>
        <v>0</v>
      </c>
      <c r="U40" s="497"/>
    </row>
    <row r="41" spans="1:21" s="461" customFormat="1" ht="15" hidden="1" customHeight="1">
      <c r="A41" s="397"/>
      <c r="B41" s="398"/>
      <c r="C41" s="697" t="s">
        <v>57</v>
      </c>
      <c r="D41" s="698" t="s">
        <v>58</v>
      </c>
      <c r="E41" s="699" t="s">
        <v>58</v>
      </c>
      <c r="F41" s="399" t="s">
        <v>59</v>
      </c>
      <c r="G41" s="400"/>
      <c r="H41" s="401"/>
      <c r="I41" s="401"/>
      <c r="J41" s="401"/>
      <c r="K41" s="401"/>
      <c r="L41" s="401"/>
      <c r="M41" s="402"/>
      <c r="N41" s="413"/>
      <c r="O41" s="262">
        <v>30</v>
      </c>
      <c r="P41" s="262"/>
      <c r="Q41" s="262"/>
      <c r="R41" s="262"/>
      <c r="S41" s="439">
        <v>0</v>
      </c>
      <c r="T41" s="439">
        <v>0</v>
      </c>
      <c r="U41" s="497"/>
    </row>
    <row r="42" spans="1:21" s="461" customFormat="1" ht="15" hidden="1" customHeight="1">
      <c r="A42" s="397"/>
      <c r="B42" s="398"/>
      <c r="C42" s="697" t="s">
        <v>60</v>
      </c>
      <c r="D42" s="698" t="s">
        <v>61</v>
      </c>
      <c r="E42" s="699" t="s">
        <v>61</v>
      </c>
      <c r="F42" s="399" t="s">
        <v>62</v>
      </c>
      <c r="G42" s="400"/>
      <c r="H42" s="401"/>
      <c r="I42" s="401"/>
      <c r="J42" s="401"/>
      <c r="K42" s="401"/>
      <c r="L42" s="401"/>
      <c r="M42" s="402"/>
      <c r="N42" s="413"/>
      <c r="O42" s="262">
        <v>30</v>
      </c>
      <c r="P42" s="262"/>
      <c r="Q42" s="262"/>
      <c r="R42" s="262"/>
      <c r="S42" s="439">
        <v>0</v>
      </c>
      <c r="T42" s="439">
        <v>0</v>
      </c>
      <c r="U42" s="497"/>
    </row>
    <row r="43" spans="1:21" s="461" customFormat="1" ht="15" hidden="1" customHeight="1">
      <c r="A43" s="397"/>
      <c r="B43" s="398" t="s">
        <v>63</v>
      </c>
      <c r="C43" s="697"/>
      <c r="D43" s="698"/>
      <c r="E43" s="699"/>
      <c r="F43" s="403" t="s">
        <v>64</v>
      </c>
      <c r="G43" s="400"/>
      <c r="H43" s="404"/>
      <c r="I43" s="404"/>
      <c r="J43" s="404"/>
      <c r="K43" s="404"/>
      <c r="L43" s="404"/>
      <c r="M43" s="405"/>
      <c r="N43" s="413"/>
      <c r="O43" s="262">
        <v>30</v>
      </c>
      <c r="P43" s="262"/>
      <c r="Q43" s="262"/>
      <c r="R43" s="262"/>
      <c r="S43" s="440">
        <f>SUM(S44:S47)</f>
        <v>0</v>
      </c>
      <c r="T43" s="440">
        <f>SUM(T44:T47)</f>
        <v>0</v>
      </c>
      <c r="U43" s="497"/>
    </row>
    <row r="44" spans="1:21" s="461" customFormat="1" ht="15" hidden="1" customHeight="1">
      <c r="A44" s="397"/>
      <c r="B44" s="398"/>
      <c r="C44" s="697" t="s">
        <v>65</v>
      </c>
      <c r="D44" s="698" t="s">
        <v>66</v>
      </c>
      <c r="E44" s="699" t="s">
        <v>66</v>
      </c>
      <c r="F44" s="399" t="s">
        <v>67</v>
      </c>
      <c r="G44" s="400"/>
      <c r="H44" s="401"/>
      <c r="I44" s="401"/>
      <c r="J44" s="401"/>
      <c r="K44" s="401"/>
      <c r="L44" s="401"/>
      <c r="M44" s="402"/>
      <c r="N44" s="413"/>
      <c r="O44" s="262">
        <v>40</v>
      </c>
      <c r="P44" s="262"/>
      <c r="Q44" s="262"/>
      <c r="R44" s="262"/>
      <c r="S44" s="441">
        <v>0</v>
      </c>
      <c r="T44" s="502">
        <v>0</v>
      </c>
      <c r="U44" s="497"/>
    </row>
    <row r="45" spans="1:21" s="461" customFormat="1" ht="15" hidden="1" customHeight="1">
      <c r="A45" s="397"/>
      <c r="B45" s="398"/>
      <c r="C45" s="697" t="s">
        <v>68</v>
      </c>
      <c r="D45" s="698" t="s">
        <v>69</v>
      </c>
      <c r="E45" s="699" t="s">
        <v>69</v>
      </c>
      <c r="F45" s="399" t="s">
        <v>70</v>
      </c>
      <c r="G45" s="400"/>
      <c r="H45" s="401"/>
      <c r="I45" s="401"/>
      <c r="J45" s="401"/>
      <c r="K45" s="401"/>
      <c r="L45" s="401"/>
      <c r="M45" s="402"/>
      <c r="N45" s="413"/>
      <c r="O45" s="262">
        <v>30</v>
      </c>
      <c r="P45" s="262"/>
      <c r="Q45" s="262"/>
      <c r="R45" s="262"/>
      <c r="S45" s="441">
        <v>0</v>
      </c>
      <c r="T45" s="439">
        <v>0</v>
      </c>
      <c r="U45" s="497"/>
    </row>
    <row r="46" spans="1:21" s="461" customFormat="1" ht="15" hidden="1" customHeight="1">
      <c r="A46" s="397"/>
      <c r="B46" s="398"/>
      <c r="C46" s="697" t="s">
        <v>71</v>
      </c>
      <c r="D46" s="698" t="s">
        <v>72</v>
      </c>
      <c r="E46" s="699" t="s">
        <v>72</v>
      </c>
      <c r="F46" s="399" t="s">
        <v>73</v>
      </c>
      <c r="G46" s="400"/>
      <c r="H46" s="401"/>
      <c r="I46" s="401"/>
      <c r="J46" s="401"/>
      <c r="K46" s="401"/>
      <c r="L46" s="401"/>
      <c r="M46" s="402"/>
      <c r="N46" s="413"/>
      <c r="O46" s="262">
        <v>30</v>
      </c>
      <c r="P46" s="262"/>
      <c r="Q46" s="262"/>
      <c r="R46" s="262"/>
      <c r="S46" s="441">
        <v>0</v>
      </c>
      <c r="T46" s="439">
        <v>0</v>
      </c>
      <c r="U46" s="497"/>
    </row>
    <row r="47" spans="1:21" s="461" customFormat="1" ht="15" hidden="1" customHeight="1">
      <c r="A47" s="397"/>
      <c r="B47" s="398"/>
      <c r="C47" s="697" t="s">
        <v>74</v>
      </c>
      <c r="D47" s="698" t="s">
        <v>75</v>
      </c>
      <c r="E47" s="699" t="s">
        <v>75</v>
      </c>
      <c r="F47" s="399" t="s">
        <v>76</v>
      </c>
      <c r="G47" s="400"/>
      <c r="H47" s="401"/>
      <c r="I47" s="401"/>
      <c r="J47" s="401"/>
      <c r="K47" s="401"/>
      <c r="L47" s="401"/>
      <c r="M47" s="402"/>
      <c r="N47" s="413"/>
      <c r="O47" s="262">
        <v>30</v>
      </c>
      <c r="P47" s="262"/>
      <c r="Q47" s="262"/>
      <c r="R47" s="262"/>
      <c r="S47" s="441">
        <v>0</v>
      </c>
      <c r="T47" s="502">
        <v>0</v>
      </c>
      <c r="U47" s="497"/>
    </row>
    <row r="48" spans="1:21" s="461" customFormat="1" ht="15" hidden="1" customHeight="1">
      <c r="A48" s="397"/>
      <c r="B48" s="398" t="s">
        <v>77</v>
      </c>
      <c r="C48" s="697"/>
      <c r="D48" s="698"/>
      <c r="E48" s="699"/>
      <c r="F48" s="403" t="s">
        <v>78</v>
      </c>
      <c r="G48" s="400"/>
      <c r="H48" s="404"/>
      <c r="I48" s="404"/>
      <c r="J48" s="404"/>
      <c r="K48" s="404"/>
      <c r="L48" s="404"/>
      <c r="M48" s="405"/>
      <c r="N48" s="413"/>
      <c r="O48" s="262">
        <v>30</v>
      </c>
      <c r="P48" s="262"/>
      <c r="Q48" s="262"/>
      <c r="R48" s="262"/>
      <c r="S48" s="440">
        <f>SUM(S49:S50)</f>
        <v>0</v>
      </c>
      <c r="T48" s="440">
        <f>SUM(T49:T50)</f>
        <v>0</v>
      </c>
      <c r="U48" s="497"/>
    </row>
    <row r="49" spans="1:21" s="461" customFormat="1" ht="15" hidden="1" customHeight="1">
      <c r="A49" s="397"/>
      <c r="B49" s="398"/>
      <c r="C49" s="697" t="s">
        <v>79</v>
      </c>
      <c r="D49" s="698" t="s">
        <v>80</v>
      </c>
      <c r="E49" s="699" t="s">
        <v>80</v>
      </c>
      <c r="F49" s="399" t="s">
        <v>81</v>
      </c>
      <c r="G49" s="400"/>
      <c r="H49" s="401"/>
      <c r="I49" s="401"/>
      <c r="J49" s="401"/>
      <c r="K49" s="401"/>
      <c r="L49" s="401"/>
      <c r="M49" s="402"/>
      <c r="N49" s="413"/>
      <c r="O49" s="262">
        <v>30</v>
      </c>
      <c r="P49" s="262"/>
      <c r="Q49" s="262"/>
      <c r="R49" s="262"/>
      <c r="S49" s="441">
        <v>0</v>
      </c>
      <c r="T49" s="502">
        <v>0</v>
      </c>
      <c r="U49" s="497"/>
    </row>
    <row r="50" spans="1:21" s="461" customFormat="1" ht="15" hidden="1" customHeight="1">
      <c r="A50" s="397"/>
      <c r="B50" s="398"/>
      <c r="C50" s="697" t="s">
        <v>82</v>
      </c>
      <c r="D50" s="698" t="s">
        <v>83</v>
      </c>
      <c r="E50" s="699" t="s">
        <v>83</v>
      </c>
      <c r="F50" s="399" t="s">
        <v>84</v>
      </c>
      <c r="G50" s="400"/>
      <c r="H50" s="401"/>
      <c r="I50" s="401"/>
      <c r="J50" s="401"/>
      <c r="K50" s="401"/>
      <c r="L50" s="401"/>
      <c r="M50" s="402"/>
      <c r="N50" s="413"/>
      <c r="O50" s="262">
        <v>30</v>
      </c>
      <c r="P50" s="262"/>
      <c r="Q50" s="262"/>
      <c r="R50" s="262"/>
      <c r="S50" s="441">
        <v>0</v>
      </c>
      <c r="T50" s="502">
        <v>0</v>
      </c>
      <c r="U50" s="497"/>
    </row>
    <row r="51" spans="1:21" s="461" customFormat="1" ht="15" hidden="1" customHeight="1">
      <c r="A51" s="397">
        <v>2</v>
      </c>
      <c r="B51" s="397"/>
      <c r="C51" s="704"/>
      <c r="D51" s="705"/>
      <c r="E51" s="706"/>
      <c r="F51" s="415" t="s">
        <v>85</v>
      </c>
      <c r="G51" s="416"/>
      <c r="H51" s="417"/>
      <c r="I51" s="417"/>
      <c r="J51" s="417"/>
      <c r="K51" s="417"/>
      <c r="L51" s="417"/>
      <c r="M51" s="418"/>
      <c r="N51" s="413"/>
      <c r="O51" s="262">
        <v>30</v>
      </c>
      <c r="P51" s="262"/>
      <c r="Q51" s="262"/>
      <c r="R51" s="262"/>
      <c r="S51" s="442">
        <f>+S52+S58+S63+S66+S69+S74+S81+S85+S89</f>
        <v>0</v>
      </c>
      <c r="T51" s="442">
        <f>+T52+T58+T63+T66+T69+T74+T81+T85+T89</f>
        <v>0</v>
      </c>
      <c r="U51" s="497"/>
    </row>
    <row r="52" spans="1:21" s="461" customFormat="1" ht="15" hidden="1" customHeight="1">
      <c r="A52" s="397"/>
      <c r="B52" s="398" t="s">
        <v>86</v>
      </c>
      <c r="C52" s="697"/>
      <c r="D52" s="698"/>
      <c r="E52" s="699"/>
      <c r="F52" s="403" t="s">
        <v>87</v>
      </c>
      <c r="G52" s="400"/>
      <c r="H52" s="404"/>
      <c r="I52" s="404"/>
      <c r="J52" s="404"/>
      <c r="K52" s="404"/>
      <c r="L52" s="404"/>
      <c r="M52" s="405"/>
      <c r="N52" s="413"/>
      <c r="O52" s="262">
        <v>30</v>
      </c>
      <c r="P52" s="262"/>
      <c r="Q52" s="262"/>
      <c r="R52" s="262"/>
      <c r="S52" s="440">
        <f>SUM(S53:S57)</f>
        <v>0</v>
      </c>
      <c r="T52" s="440">
        <f>SUM(T53:T57)</f>
        <v>0</v>
      </c>
      <c r="U52" s="497"/>
    </row>
    <row r="53" spans="1:21" s="461" customFormat="1" ht="15" hidden="1" customHeight="1">
      <c r="A53" s="397"/>
      <c r="B53" s="398"/>
      <c r="C53" s="697" t="s">
        <v>88</v>
      </c>
      <c r="D53" s="698" t="s">
        <v>89</v>
      </c>
      <c r="E53" s="699" t="s">
        <v>89</v>
      </c>
      <c r="F53" s="399" t="s">
        <v>90</v>
      </c>
      <c r="G53" s="400"/>
      <c r="H53" s="401"/>
      <c r="I53" s="401"/>
      <c r="J53" s="401"/>
      <c r="K53" s="401"/>
      <c r="L53" s="401"/>
      <c r="M53" s="402"/>
      <c r="N53" s="413"/>
      <c r="O53" s="262">
        <v>30</v>
      </c>
      <c r="P53" s="262"/>
      <c r="Q53" s="262"/>
      <c r="R53" s="262"/>
      <c r="S53" s="441">
        <v>0</v>
      </c>
      <c r="T53" s="439">
        <v>0</v>
      </c>
      <c r="U53" s="497"/>
    </row>
    <row r="54" spans="1:21" s="461" customFormat="1" ht="15" hidden="1" customHeight="1">
      <c r="A54" s="397"/>
      <c r="B54" s="398"/>
      <c r="C54" s="697" t="s">
        <v>91</v>
      </c>
      <c r="D54" s="698" t="s">
        <v>92</v>
      </c>
      <c r="E54" s="699" t="s">
        <v>92</v>
      </c>
      <c r="F54" s="399" t="s">
        <v>93</v>
      </c>
      <c r="G54" s="400"/>
      <c r="H54" s="401"/>
      <c r="I54" s="401"/>
      <c r="J54" s="401"/>
      <c r="K54" s="401"/>
      <c r="L54" s="401"/>
      <c r="M54" s="402"/>
      <c r="N54" s="413"/>
      <c r="O54" s="262">
        <v>30</v>
      </c>
      <c r="P54" s="262"/>
      <c r="Q54" s="262"/>
      <c r="R54" s="262"/>
      <c r="S54" s="441">
        <v>0</v>
      </c>
      <c r="T54" s="439">
        <v>0</v>
      </c>
      <c r="U54" s="497"/>
    </row>
    <row r="55" spans="1:21" s="461" customFormat="1" ht="15" hidden="1" customHeight="1">
      <c r="A55" s="397"/>
      <c r="B55" s="398"/>
      <c r="C55" s="697" t="s">
        <v>94</v>
      </c>
      <c r="D55" s="698" t="s">
        <v>95</v>
      </c>
      <c r="E55" s="699" t="s">
        <v>95</v>
      </c>
      <c r="F55" s="399" t="s">
        <v>96</v>
      </c>
      <c r="G55" s="400"/>
      <c r="H55" s="401"/>
      <c r="I55" s="401"/>
      <c r="J55" s="401"/>
      <c r="K55" s="401"/>
      <c r="L55" s="401"/>
      <c r="M55" s="402"/>
      <c r="N55" s="413"/>
      <c r="O55" s="262">
        <v>30</v>
      </c>
      <c r="P55" s="262"/>
      <c r="Q55" s="262"/>
      <c r="R55" s="262"/>
      <c r="S55" s="441">
        <v>0</v>
      </c>
      <c r="T55" s="439">
        <v>0</v>
      </c>
      <c r="U55" s="497"/>
    </row>
    <row r="56" spans="1:21" s="461" customFormat="1" ht="15" hidden="1" customHeight="1">
      <c r="A56" s="397"/>
      <c r="B56" s="398"/>
      <c r="C56" s="697" t="s">
        <v>97</v>
      </c>
      <c r="D56" s="698" t="s">
        <v>98</v>
      </c>
      <c r="E56" s="699" t="s">
        <v>98</v>
      </c>
      <c r="F56" s="399" t="s">
        <v>99</v>
      </c>
      <c r="G56" s="400"/>
      <c r="H56" s="401"/>
      <c r="I56" s="401"/>
      <c r="J56" s="401"/>
      <c r="K56" s="401"/>
      <c r="L56" s="401"/>
      <c r="M56" s="402"/>
      <c r="N56" s="413"/>
      <c r="O56" s="262">
        <v>30</v>
      </c>
      <c r="P56" s="262"/>
      <c r="Q56" s="262"/>
      <c r="R56" s="262"/>
      <c r="S56" s="441">
        <v>0</v>
      </c>
      <c r="T56" s="439">
        <v>0</v>
      </c>
      <c r="U56" s="497"/>
    </row>
    <row r="57" spans="1:21" s="461" customFormat="1" ht="15" hidden="1" customHeight="1">
      <c r="A57" s="397"/>
      <c r="B57" s="398"/>
      <c r="C57" s="697" t="s">
        <v>100</v>
      </c>
      <c r="D57" s="698" t="s">
        <v>101</v>
      </c>
      <c r="E57" s="699" t="s">
        <v>101</v>
      </c>
      <c r="F57" s="399" t="s">
        <v>102</v>
      </c>
      <c r="G57" s="400"/>
      <c r="H57" s="401"/>
      <c r="I57" s="401"/>
      <c r="J57" s="401"/>
      <c r="K57" s="401"/>
      <c r="L57" s="401"/>
      <c r="M57" s="402"/>
      <c r="N57" s="413"/>
      <c r="O57" s="262">
        <v>30</v>
      </c>
      <c r="P57" s="262"/>
      <c r="Q57" s="262"/>
      <c r="R57" s="262"/>
      <c r="S57" s="441">
        <v>0</v>
      </c>
      <c r="T57" s="439">
        <v>0</v>
      </c>
      <c r="U57" s="497"/>
    </row>
    <row r="58" spans="1:21" s="461" customFormat="1" ht="15" hidden="1" customHeight="1">
      <c r="A58" s="397"/>
      <c r="B58" s="398" t="s">
        <v>103</v>
      </c>
      <c r="C58" s="697"/>
      <c r="D58" s="698"/>
      <c r="E58" s="699"/>
      <c r="F58" s="403" t="s">
        <v>104</v>
      </c>
      <c r="G58" s="400"/>
      <c r="H58" s="404"/>
      <c r="I58" s="404"/>
      <c r="J58" s="404"/>
      <c r="K58" s="404"/>
      <c r="L58" s="404"/>
      <c r="M58" s="405"/>
      <c r="N58" s="413"/>
      <c r="O58" s="262">
        <v>30</v>
      </c>
      <c r="P58" s="262"/>
      <c r="Q58" s="262"/>
      <c r="R58" s="262"/>
      <c r="S58" s="440">
        <f>SUM(S59:S62)</f>
        <v>0</v>
      </c>
      <c r="T58" s="440">
        <f>SUM(T59:T62)</f>
        <v>0</v>
      </c>
      <c r="U58" s="497"/>
    </row>
    <row r="59" spans="1:21" s="461" customFormat="1" ht="15" hidden="1" customHeight="1">
      <c r="A59" s="397"/>
      <c r="B59" s="398"/>
      <c r="C59" s="697" t="s">
        <v>105</v>
      </c>
      <c r="D59" s="698" t="s">
        <v>106</v>
      </c>
      <c r="E59" s="699" t="s">
        <v>106</v>
      </c>
      <c r="F59" s="399" t="s">
        <v>107</v>
      </c>
      <c r="G59" s="400"/>
      <c r="H59" s="401"/>
      <c r="I59" s="401"/>
      <c r="J59" s="401"/>
      <c r="K59" s="401"/>
      <c r="L59" s="401"/>
      <c r="M59" s="402"/>
      <c r="N59" s="413"/>
      <c r="O59" s="262">
        <v>30</v>
      </c>
      <c r="P59" s="262"/>
      <c r="Q59" s="262"/>
      <c r="R59" s="262"/>
      <c r="S59" s="441">
        <v>0</v>
      </c>
      <c r="T59" s="439">
        <v>0</v>
      </c>
      <c r="U59" s="497"/>
    </row>
    <row r="60" spans="1:21" s="461" customFormat="1" ht="15" hidden="1" customHeight="1">
      <c r="A60" s="397"/>
      <c r="B60" s="398"/>
      <c r="C60" s="697" t="s">
        <v>108</v>
      </c>
      <c r="D60" s="698" t="s">
        <v>109</v>
      </c>
      <c r="E60" s="699" t="s">
        <v>109</v>
      </c>
      <c r="F60" s="399" t="s">
        <v>110</v>
      </c>
      <c r="G60" s="400"/>
      <c r="H60" s="401"/>
      <c r="I60" s="401"/>
      <c r="J60" s="401"/>
      <c r="K60" s="401"/>
      <c r="L60" s="401"/>
      <c r="M60" s="402"/>
      <c r="N60" s="413"/>
      <c r="O60" s="262">
        <v>30</v>
      </c>
      <c r="P60" s="262"/>
      <c r="Q60" s="262"/>
      <c r="R60" s="262"/>
      <c r="S60" s="441">
        <v>0</v>
      </c>
      <c r="T60" s="439">
        <v>0</v>
      </c>
      <c r="U60" s="497"/>
    </row>
    <row r="61" spans="1:21" s="461" customFormat="1" ht="15" hidden="1" customHeight="1">
      <c r="A61" s="397"/>
      <c r="B61" s="398"/>
      <c r="C61" s="697" t="s">
        <v>111</v>
      </c>
      <c r="D61" s="698" t="s">
        <v>112</v>
      </c>
      <c r="E61" s="699" t="s">
        <v>112</v>
      </c>
      <c r="F61" s="399" t="s">
        <v>113</v>
      </c>
      <c r="G61" s="400"/>
      <c r="H61" s="401"/>
      <c r="I61" s="401"/>
      <c r="J61" s="401"/>
      <c r="K61" s="401"/>
      <c r="L61" s="401"/>
      <c r="M61" s="402"/>
      <c r="N61" s="413"/>
      <c r="O61" s="262">
        <v>30</v>
      </c>
      <c r="P61" s="262"/>
      <c r="Q61" s="262"/>
      <c r="R61" s="262"/>
      <c r="S61" s="441">
        <v>0</v>
      </c>
      <c r="T61" s="439">
        <v>0</v>
      </c>
      <c r="U61" s="497"/>
    </row>
    <row r="62" spans="1:21" s="461" customFormat="1" ht="15" hidden="1" customHeight="1">
      <c r="A62" s="397"/>
      <c r="B62" s="398"/>
      <c r="C62" s="697" t="s">
        <v>114</v>
      </c>
      <c r="D62" s="698" t="s">
        <v>115</v>
      </c>
      <c r="E62" s="699" t="s">
        <v>115</v>
      </c>
      <c r="F62" s="399" t="s">
        <v>116</v>
      </c>
      <c r="G62" s="400"/>
      <c r="H62" s="401"/>
      <c r="I62" s="401"/>
      <c r="J62" s="401"/>
      <c r="K62" s="401"/>
      <c r="L62" s="401"/>
      <c r="M62" s="402"/>
      <c r="N62" s="413"/>
      <c r="O62" s="262">
        <v>30</v>
      </c>
      <c r="P62" s="262"/>
      <c r="Q62" s="262"/>
      <c r="R62" s="262"/>
      <c r="S62" s="441">
        <v>0</v>
      </c>
      <c r="T62" s="439">
        <v>0</v>
      </c>
      <c r="U62" s="497"/>
    </row>
    <row r="63" spans="1:21" s="461" customFormat="1" ht="15" hidden="1" customHeight="1">
      <c r="A63" s="397"/>
      <c r="B63" s="398" t="s">
        <v>117</v>
      </c>
      <c r="C63" s="697"/>
      <c r="D63" s="698"/>
      <c r="E63" s="699"/>
      <c r="F63" s="403" t="s">
        <v>118</v>
      </c>
      <c r="G63" s="400"/>
      <c r="H63" s="404"/>
      <c r="I63" s="404"/>
      <c r="J63" s="404"/>
      <c r="K63" s="404"/>
      <c r="L63" s="404"/>
      <c r="M63" s="405"/>
      <c r="N63" s="413"/>
      <c r="O63" s="262">
        <v>30</v>
      </c>
      <c r="P63" s="262"/>
      <c r="Q63" s="262"/>
      <c r="R63" s="262"/>
      <c r="S63" s="440">
        <f>SUM(S64:S65)</f>
        <v>0</v>
      </c>
      <c r="T63" s="440">
        <f>SUM(T64:T65)</f>
        <v>0</v>
      </c>
      <c r="U63" s="497"/>
    </row>
    <row r="64" spans="1:21" s="461" customFormat="1" ht="15" hidden="1" customHeight="1">
      <c r="A64" s="397"/>
      <c r="B64" s="398"/>
      <c r="C64" s="697" t="s">
        <v>119</v>
      </c>
      <c r="D64" s="698" t="s">
        <v>120</v>
      </c>
      <c r="E64" s="699" t="s">
        <v>120</v>
      </c>
      <c r="F64" s="399" t="s">
        <v>121</v>
      </c>
      <c r="G64" s="400"/>
      <c r="H64" s="401"/>
      <c r="I64" s="401"/>
      <c r="J64" s="401"/>
      <c r="K64" s="401"/>
      <c r="L64" s="401"/>
      <c r="M64" s="402"/>
      <c r="N64" s="413"/>
      <c r="O64" s="262">
        <v>30</v>
      </c>
      <c r="P64" s="262"/>
      <c r="Q64" s="262"/>
      <c r="R64" s="262"/>
      <c r="S64" s="441">
        <v>0</v>
      </c>
      <c r="T64" s="439">
        <v>0</v>
      </c>
      <c r="U64" s="497"/>
    </row>
    <row r="65" spans="1:21" s="461" customFormat="1" ht="15" hidden="1" customHeight="1">
      <c r="A65" s="397"/>
      <c r="B65" s="398"/>
      <c r="C65" s="697" t="s">
        <v>122</v>
      </c>
      <c r="D65" s="698" t="s">
        <v>123</v>
      </c>
      <c r="E65" s="699" t="s">
        <v>123</v>
      </c>
      <c r="F65" s="399" t="s">
        <v>124</v>
      </c>
      <c r="G65" s="400"/>
      <c r="H65" s="401"/>
      <c r="I65" s="401"/>
      <c r="J65" s="401"/>
      <c r="K65" s="401"/>
      <c r="L65" s="401"/>
      <c r="M65" s="402"/>
      <c r="N65" s="413"/>
      <c r="O65" s="262">
        <v>30</v>
      </c>
      <c r="P65" s="262"/>
      <c r="Q65" s="262"/>
      <c r="R65" s="262"/>
      <c r="S65" s="441">
        <v>0</v>
      </c>
      <c r="T65" s="439">
        <v>0</v>
      </c>
      <c r="U65" s="497"/>
    </row>
    <row r="66" spans="1:21" s="461" customFormat="1" ht="15" hidden="1" customHeight="1">
      <c r="A66" s="397"/>
      <c r="B66" s="398" t="s">
        <v>125</v>
      </c>
      <c r="C66" s="697"/>
      <c r="D66" s="698"/>
      <c r="E66" s="699"/>
      <c r="F66" s="403" t="s">
        <v>126</v>
      </c>
      <c r="G66" s="400"/>
      <c r="H66" s="404"/>
      <c r="I66" s="404"/>
      <c r="J66" s="404"/>
      <c r="K66" s="404"/>
      <c r="L66" s="404"/>
      <c r="M66" s="405"/>
      <c r="N66" s="413"/>
      <c r="O66" s="262">
        <v>30</v>
      </c>
      <c r="P66" s="262"/>
      <c r="Q66" s="262"/>
      <c r="R66" s="262"/>
      <c r="S66" s="440">
        <f>SUM(S67:S68)</f>
        <v>0</v>
      </c>
      <c r="T66" s="440">
        <f>SUM(T67:T68)</f>
        <v>0</v>
      </c>
      <c r="U66" s="497"/>
    </row>
    <row r="67" spans="1:21" s="461" customFormat="1" ht="15" hidden="1" customHeight="1">
      <c r="A67" s="397"/>
      <c r="B67" s="398"/>
      <c r="C67" s="697" t="s">
        <v>127</v>
      </c>
      <c r="D67" s="698" t="s">
        <v>128</v>
      </c>
      <c r="E67" s="699" t="s">
        <v>128</v>
      </c>
      <c r="F67" s="399" t="s">
        <v>129</v>
      </c>
      <c r="G67" s="400"/>
      <c r="H67" s="401"/>
      <c r="I67" s="401"/>
      <c r="J67" s="401"/>
      <c r="K67" s="401"/>
      <c r="L67" s="401"/>
      <c r="M67" s="402"/>
      <c r="N67" s="413"/>
      <c r="O67" s="262">
        <v>30</v>
      </c>
      <c r="P67" s="262"/>
      <c r="Q67" s="262"/>
      <c r="R67" s="262"/>
      <c r="S67" s="441">
        <v>0</v>
      </c>
      <c r="T67" s="439">
        <v>0</v>
      </c>
      <c r="U67" s="497"/>
    </row>
    <row r="68" spans="1:21" s="461" customFormat="1" ht="15" hidden="1" customHeight="1">
      <c r="A68" s="397"/>
      <c r="B68" s="398"/>
      <c r="C68" s="697" t="s">
        <v>130</v>
      </c>
      <c r="D68" s="698" t="s">
        <v>131</v>
      </c>
      <c r="E68" s="699" t="s">
        <v>131</v>
      </c>
      <c r="F68" s="399" t="s">
        <v>132</v>
      </c>
      <c r="G68" s="400"/>
      <c r="H68" s="401"/>
      <c r="I68" s="401"/>
      <c r="J68" s="401"/>
      <c r="K68" s="401"/>
      <c r="L68" s="401"/>
      <c r="M68" s="402"/>
      <c r="N68" s="413"/>
      <c r="O68" s="262">
        <v>30</v>
      </c>
      <c r="P68" s="262"/>
      <c r="Q68" s="262"/>
      <c r="R68" s="262"/>
      <c r="S68" s="441">
        <v>0</v>
      </c>
      <c r="T68" s="439">
        <v>0</v>
      </c>
      <c r="U68" s="497"/>
    </row>
    <row r="69" spans="1:21" s="461" customFormat="1" ht="15" hidden="1" customHeight="1">
      <c r="A69" s="397"/>
      <c r="B69" s="398" t="s">
        <v>133</v>
      </c>
      <c r="C69" s="697"/>
      <c r="D69" s="698"/>
      <c r="E69" s="699"/>
      <c r="F69" s="403" t="s">
        <v>134</v>
      </c>
      <c r="G69" s="400"/>
      <c r="H69" s="404"/>
      <c r="I69" s="404"/>
      <c r="J69" s="404"/>
      <c r="K69" s="404"/>
      <c r="L69" s="404"/>
      <c r="M69" s="405"/>
      <c r="N69" s="413"/>
      <c r="O69" s="262">
        <v>30</v>
      </c>
      <c r="P69" s="262"/>
      <c r="Q69" s="262"/>
      <c r="R69" s="262"/>
      <c r="S69" s="440">
        <f>SUM(S70:S73)</f>
        <v>0</v>
      </c>
      <c r="T69" s="440">
        <f>SUM(T70:T73)</f>
        <v>0</v>
      </c>
      <c r="U69" s="497"/>
    </row>
    <row r="70" spans="1:21" s="461" customFormat="1" ht="15" hidden="1" customHeight="1">
      <c r="A70" s="397"/>
      <c r="B70" s="398"/>
      <c r="C70" s="697" t="s">
        <v>135</v>
      </c>
      <c r="D70" s="698" t="s">
        <v>136</v>
      </c>
      <c r="E70" s="699" t="s">
        <v>136</v>
      </c>
      <c r="F70" s="399" t="s">
        <v>137</v>
      </c>
      <c r="G70" s="400"/>
      <c r="H70" s="401"/>
      <c r="I70" s="401"/>
      <c r="J70" s="401"/>
      <c r="K70" s="401"/>
      <c r="L70" s="401"/>
      <c r="M70" s="402"/>
      <c r="N70" s="413"/>
      <c r="O70" s="262">
        <v>30</v>
      </c>
      <c r="P70" s="262"/>
      <c r="Q70" s="262"/>
      <c r="R70" s="262"/>
      <c r="S70" s="441">
        <v>0</v>
      </c>
      <c r="T70" s="439">
        <v>0</v>
      </c>
      <c r="U70" s="497"/>
    </row>
    <row r="71" spans="1:21" s="461" customFormat="1" ht="15" hidden="1" customHeight="1">
      <c r="A71" s="397"/>
      <c r="B71" s="398"/>
      <c r="C71" s="697" t="s">
        <v>138</v>
      </c>
      <c r="D71" s="698" t="s">
        <v>139</v>
      </c>
      <c r="E71" s="699" t="s">
        <v>139</v>
      </c>
      <c r="F71" s="399" t="s">
        <v>140</v>
      </c>
      <c r="G71" s="400"/>
      <c r="H71" s="401"/>
      <c r="I71" s="401"/>
      <c r="J71" s="401"/>
      <c r="K71" s="401"/>
      <c r="L71" s="401"/>
      <c r="M71" s="402"/>
      <c r="N71" s="413"/>
      <c r="O71" s="262">
        <v>30</v>
      </c>
      <c r="P71" s="262"/>
      <c r="Q71" s="262"/>
      <c r="R71" s="262"/>
      <c r="S71" s="441">
        <v>0</v>
      </c>
      <c r="T71" s="439">
        <v>0</v>
      </c>
      <c r="U71" s="497"/>
    </row>
    <row r="72" spans="1:21" s="461" customFormat="1" ht="15" hidden="1" customHeight="1">
      <c r="A72" s="397"/>
      <c r="B72" s="398"/>
      <c r="C72" s="697" t="s">
        <v>141</v>
      </c>
      <c r="D72" s="698" t="s">
        <v>142</v>
      </c>
      <c r="E72" s="699" t="s">
        <v>142</v>
      </c>
      <c r="F72" s="399" t="s">
        <v>143</v>
      </c>
      <c r="G72" s="400"/>
      <c r="H72" s="401"/>
      <c r="I72" s="401"/>
      <c r="J72" s="401"/>
      <c r="K72" s="401"/>
      <c r="L72" s="401"/>
      <c r="M72" s="402"/>
      <c r="N72" s="413"/>
      <c r="O72" s="262">
        <v>30</v>
      </c>
      <c r="P72" s="262"/>
      <c r="Q72" s="262"/>
      <c r="R72" s="262"/>
      <c r="S72" s="441">
        <v>0</v>
      </c>
      <c r="T72" s="439">
        <v>0</v>
      </c>
      <c r="U72" s="497"/>
    </row>
    <row r="73" spans="1:21" s="461" customFormat="1" ht="15" hidden="1" customHeight="1">
      <c r="A73" s="397"/>
      <c r="B73" s="398"/>
      <c r="C73" s="697" t="s">
        <v>144</v>
      </c>
      <c r="D73" s="698" t="s">
        <v>145</v>
      </c>
      <c r="E73" s="699" t="s">
        <v>145</v>
      </c>
      <c r="F73" s="399" t="s">
        <v>146</v>
      </c>
      <c r="G73" s="400"/>
      <c r="H73" s="401"/>
      <c r="I73" s="401"/>
      <c r="J73" s="401"/>
      <c r="K73" s="401"/>
      <c r="L73" s="401"/>
      <c r="M73" s="402"/>
      <c r="N73" s="413"/>
      <c r="O73" s="262">
        <v>30</v>
      </c>
      <c r="P73" s="262"/>
      <c r="Q73" s="262"/>
      <c r="R73" s="262"/>
      <c r="S73" s="441">
        <v>0</v>
      </c>
      <c r="T73" s="439">
        <v>0</v>
      </c>
      <c r="U73" s="497"/>
    </row>
    <row r="74" spans="1:21" s="461" customFormat="1" ht="15" hidden="1" customHeight="1">
      <c r="A74" s="397"/>
      <c r="B74" s="398" t="s">
        <v>147</v>
      </c>
      <c r="C74" s="697"/>
      <c r="D74" s="698"/>
      <c r="E74" s="699"/>
      <c r="F74" s="403" t="s">
        <v>148</v>
      </c>
      <c r="G74" s="400"/>
      <c r="H74" s="404"/>
      <c r="I74" s="404"/>
      <c r="J74" s="404"/>
      <c r="K74" s="404"/>
      <c r="L74" s="404"/>
      <c r="M74" s="405"/>
      <c r="N74" s="413"/>
      <c r="O74" s="262">
        <v>30</v>
      </c>
      <c r="P74" s="262"/>
      <c r="Q74" s="262"/>
      <c r="R74" s="262"/>
      <c r="S74" s="440">
        <f>SUM(S75:S80)</f>
        <v>0</v>
      </c>
      <c r="T74" s="440">
        <f>SUM(T75:T80)</f>
        <v>0</v>
      </c>
      <c r="U74" s="497"/>
    </row>
    <row r="75" spans="1:21" s="461" customFormat="1" ht="15" hidden="1" customHeight="1">
      <c r="A75" s="397"/>
      <c r="B75" s="398"/>
      <c r="C75" s="697" t="s">
        <v>149</v>
      </c>
      <c r="D75" s="698" t="s">
        <v>150</v>
      </c>
      <c r="E75" s="699" t="s">
        <v>150</v>
      </c>
      <c r="F75" s="399" t="s">
        <v>151</v>
      </c>
      <c r="G75" s="400"/>
      <c r="H75" s="401"/>
      <c r="I75" s="401"/>
      <c r="J75" s="401"/>
      <c r="K75" s="401"/>
      <c r="L75" s="401"/>
      <c r="M75" s="402"/>
      <c r="N75" s="413"/>
      <c r="O75" s="262">
        <v>30</v>
      </c>
      <c r="P75" s="262"/>
      <c r="Q75" s="262"/>
      <c r="R75" s="262"/>
      <c r="S75" s="441">
        <v>0</v>
      </c>
      <c r="T75" s="439">
        <v>0</v>
      </c>
      <c r="U75" s="497"/>
    </row>
    <row r="76" spans="1:21" s="461" customFormat="1" ht="15" hidden="1" customHeight="1">
      <c r="A76" s="397"/>
      <c r="B76" s="398"/>
      <c r="C76" s="697" t="s">
        <v>152</v>
      </c>
      <c r="D76" s="698" t="s">
        <v>153</v>
      </c>
      <c r="E76" s="699" t="s">
        <v>153</v>
      </c>
      <c r="F76" s="399" t="s">
        <v>154</v>
      </c>
      <c r="G76" s="400"/>
      <c r="H76" s="401"/>
      <c r="I76" s="401"/>
      <c r="J76" s="401"/>
      <c r="K76" s="401"/>
      <c r="L76" s="401"/>
      <c r="M76" s="402"/>
      <c r="N76" s="413"/>
      <c r="O76" s="262">
        <v>30</v>
      </c>
      <c r="P76" s="262"/>
      <c r="Q76" s="262"/>
      <c r="R76" s="262"/>
      <c r="S76" s="441">
        <v>0</v>
      </c>
      <c r="T76" s="439">
        <v>0</v>
      </c>
      <c r="U76" s="497"/>
    </row>
    <row r="77" spans="1:21" s="461" customFormat="1" ht="15" hidden="1" customHeight="1">
      <c r="A77" s="397"/>
      <c r="B77" s="398"/>
      <c r="C77" s="697" t="s">
        <v>155</v>
      </c>
      <c r="D77" s="698" t="s">
        <v>156</v>
      </c>
      <c r="E77" s="699" t="s">
        <v>156</v>
      </c>
      <c r="F77" s="399" t="s">
        <v>157</v>
      </c>
      <c r="G77" s="400"/>
      <c r="H77" s="401"/>
      <c r="I77" s="401"/>
      <c r="J77" s="401"/>
      <c r="K77" s="401"/>
      <c r="L77" s="401"/>
      <c r="M77" s="402"/>
      <c r="N77" s="413"/>
      <c r="O77" s="262">
        <v>30</v>
      </c>
      <c r="P77" s="262"/>
      <c r="Q77" s="262"/>
      <c r="R77" s="262"/>
      <c r="S77" s="441">
        <v>0</v>
      </c>
      <c r="T77" s="439">
        <v>0</v>
      </c>
      <c r="U77" s="497"/>
    </row>
    <row r="78" spans="1:21" s="461" customFormat="1" ht="15" hidden="1" customHeight="1">
      <c r="A78" s="397"/>
      <c r="B78" s="398"/>
      <c r="C78" s="697" t="s">
        <v>158</v>
      </c>
      <c r="D78" s="698" t="s">
        <v>159</v>
      </c>
      <c r="E78" s="699" t="s">
        <v>159</v>
      </c>
      <c r="F78" s="399" t="s">
        <v>160</v>
      </c>
      <c r="G78" s="400"/>
      <c r="H78" s="401"/>
      <c r="I78" s="401"/>
      <c r="J78" s="401"/>
      <c r="K78" s="401"/>
      <c r="L78" s="401"/>
      <c r="M78" s="402"/>
      <c r="N78" s="413"/>
      <c r="O78" s="262">
        <v>30</v>
      </c>
      <c r="P78" s="262"/>
      <c r="Q78" s="262"/>
      <c r="R78" s="262"/>
      <c r="S78" s="441">
        <v>0</v>
      </c>
      <c r="T78" s="439">
        <v>0</v>
      </c>
      <c r="U78" s="497"/>
    </row>
    <row r="79" spans="1:21" s="461" customFormat="1" ht="15" hidden="1" customHeight="1">
      <c r="A79" s="397"/>
      <c r="B79" s="398"/>
      <c r="C79" s="697" t="s">
        <v>161</v>
      </c>
      <c r="D79" s="698" t="s">
        <v>162</v>
      </c>
      <c r="E79" s="699" t="s">
        <v>162</v>
      </c>
      <c r="F79" s="399" t="s">
        <v>163</v>
      </c>
      <c r="G79" s="400"/>
      <c r="H79" s="401"/>
      <c r="I79" s="401"/>
      <c r="J79" s="401"/>
      <c r="K79" s="401"/>
      <c r="L79" s="401"/>
      <c r="M79" s="402"/>
      <c r="N79" s="413"/>
      <c r="O79" s="262">
        <v>30</v>
      </c>
      <c r="P79" s="262"/>
      <c r="Q79" s="262"/>
      <c r="R79" s="262"/>
      <c r="S79" s="441">
        <v>0</v>
      </c>
      <c r="T79" s="439">
        <v>0</v>
      </c>
      <c r="U79" s="497"/>
    </row>
    <row r="80" spans="1:21" s="461" customFormat="1" ht="15" hidden="1" customHeight="1">
      <c r="A80" s="397"/>
      <c r="B80" s="398"/>
      <c r="C80" s="697" t="s">
        <v>164</v>
      </c>
      <c r="D80" s="698" t="s">
        <v>165</v>
      </c>
      <c r="E80" s="699" t="s">
        <v>165</v>
      </c>
      <c r="F80" s="399" t="s">
        <v>166</v>
      </c>
      <c r="G80" s="400"/>
      <c r="H80" s="401"/>
      <c r="I80" s="401"/>
      <c r="J80" s="401"/>
      <c r="K80" s="401"/>
      <c r="L80" s="401"/>
      <c r="M80" s="402"/>
      <c r="N80" s="413"/>
      <c r="O80" s="262">
        <v>30</v>
      </c>
      <c r="P80" s="262"/>
      <c r="Q80" s="262"/>
      <c r="R80" s="262"/>
      <c r="S80" s="441">
        <v>0</v>
      </c>
      <c r="T80" s="439">
        <v>0</v>
      </c>
      <c r="U80" s="497"/>
    </row>
    <row r="81" spans="1:21" s="461" customFormat="1" ht="15" hidden="1" customHeight="1">
      <c r="A81" s="397"/>
      <c r="B81" s="398" t="s">
        <v>167</v>
      </c>
      <c r="C81" s="697"/>
      <c r="D81" s="698"/>
      <c r="E81" s="699"/>
      <c r="F81" s="403" t="s">
        <v>168</v>
      </c>
      <c r="G81" s="400"/>
      <c r="H81" s="404"/>
      <c r="I81" s="404"/>
      <c r="J81" s="404"/>
      <c r="K81" s="404"/>
      <c r="L81" s="404"/>
      <c r="M81" s="405"/>
      <c r="N81" s="413"/>
      <c r="O81" s="262">
        <v>30</v>
      </c>
      <c r="P81" s="262"/>
      <c r="Q81" s="262"/>
      <c r="R81" s="262"/>
      <c r="S81" s="440">
        <v>0</v>
      </c>
      <c r="T81" s="440">
        <v>0</v>
      </c>
      <c r="U81" s="497"/>
    </row>
    <row r="82" spans="1:21" s="461" customFormat="1" ht="15" hidden="1" customHeight="1">
      <c r="A82" s="397"/>
      <c r="B82" s="398"/>
      <c r="C82" s="697" t="s">
        <v>169</v>
      </c>
      <c r="D82" s="698" t="s">
        <v>170</v>
      </c>
      <c r="E82" s="699" t="s">
        <v>170</v>
      </c>
      <c r="F82" s="399" t="s">
        <v>171</v>
      </c>
      <c r="G82" s="400"/>
      <c r="H82" s="401"/>
      <c r="I82" s="401"/>
      <c r="J82" s="401"/>
      <c r="K82" s="401"/>
      <c r="L82" s="401"/>
      <c r="M82" s="402"/>
      <c r="N82" s="413"/>
      <c r="O82" s="262">
        <v>30</v>
      </c>
      <c r="P82" s="262"/>
      <c r="Q82" s="262"/>
      <c r="R82" s="262"/>
      <c r="S82" s="441">
        <v>0</v>
      </c>
      <c r="T82" s="439">
        <v>0</v>
      </c>
      <c r="U82" s="497"/>
    </row>
    <row r="83" spans="1:21" s="461" customFormat="1" ht="15" hidden="1" customHeight="1">
      <c r="A83" s="397"/>
      <c r="B83" s="398"/>
      <c r="C83" s="697" t="s">
        <v>172</v>
      </c>
      <c r="D83" s="698" t="s">
        <v>173</v>
      </c>
      <c r="E83" s="699" t="s">
        <v>173</v>
      </c>
      <c r="F83" s="399" t="s">
        <v>174</v>
      </c>
      <c r="G83" s="400"/>
      <c r="H83" s="401"/>
      <c r="I83" s="401"/>
      <c r="J83" s="401"/>
      <c r="K83" s="401"/>
      <c r="L83" s="401"/>
      <c r="M83" s="402"/>
      <c r="N83" s="413"/>
      <c r="O83" s="262">
        <v>30</v>
      </c>
      <c r="P83" s="262"/>
      <c r="Q83" s="262"/>
      <c r="R83" s="262"/>
      <c r="S83" s="441">
        <v>0</v>
      </c>
      <c r="T83" s="439">
        <v>0</v>
      </c>
      <c r="U83" s="497"/>
    </row>
    <row r="84" spans="1:21" s="461" customFormat="1" ht="15" hidden="1" customHeight="1">
      <c r="A84" s="397"/>
      <c r="B84" s="398"/>
      <c r="C84" s="697" t="s">
        <v>175</v>
      </c>
      <c r="D84" s="698" t="s">
        <v>176</v>
      </c>
      <c r="E84" s="699" t="s">
        <v>176</v>
      </c>
      <c r="F84" s="399" t="s">
        <v>177</v>
      </c>
      <c r="G84" s="400"/>
      <c r="H84" s="401"/>
      <c r="I84" s="401"/>
      <c r="J84" s="401"/>
      <c r="K84" s="401"/>
      <c r="L84" s="401"/>
      <c r="M84" s="402"/>
      <c r="N84" s="413"/>
      <c r="O84" s="262">
        <v>30</v>
      </c>
      <c r="P84" s="262"/>
      <c r="Q84" s="262"/>
      <c r="R84" s="262"/>
      <c r="S84" s="441">
        <v>0</v>
      </c>
      <c r="T84" s="439">
        <v>0</v>
      </c>
      <c r="U84" s="497"/>
    </row>
    <row r="85" spans="1:21" s="461" customFormat="1" ht="15" hidden="1" customHeight="1">
      <c r="A85" s="397"/>
      <c r="B85" s="398" t="s">
        <v>178</v>
      </c>
      <c r="C85" s="697"/>
      <c r="D85" s="698"/>
      <c r="E85" s="699"/>
      <c r="F85" s="403" t="s">
        <v>179</v>
      </c>
      <c r="G85" s="400"/>
      <c r="H85" s="404"/>
      <c r="I85" s="404"/>
      <c r="J85" s="404"/>
      <c r="K85" s="404"/>
      <c r="L85" s="404"/>
      <c r="M85" s="405"/>
      <c r="N85" s="413"/>
      <c r="O85" s="262">
        <v>30</v>
      </c>
      <c r="P85" s="262"/>
      <c r="Q85" s="262"/>
      <c r="R85" s="262"/>
      <c r="S85" s="440">
        <f>SUM(S86:S88)</f>
        <v>0</v>
      </c>
      <c r="T85" s="440">
        <f>SUM(T86:T88)</f>
        <v>0</v>
      </c>
      <c r="U85" s="497"/>
    </row>
    <row r="86" spans="1:21" s="461" customFormat="1" ht="15" hidden="1" customHeight="1">
      <c r="A86" s="397"/>
      <c r="B86" s="398"/>
      <c r="C86" s="697" t="s">
        <v>180</v>
      </c>
      <c r="D86" s="698" t="s">
        <v>181</v>
      </c>
      <c r="E86" s="699" t="s">
        <v>181</v>
      </c>
      <c r="F86" s="399" t="s">
        <v>182</v>
      </c>
      <c r="G86" s="400"/>
      <c r="H86" s="401"/>
      <c r="I86" s="401"/>
      <c r="J86" s="401"/>
      <c r="K86" s="401"/>
      <c r="L86" s="401"/>
      <c r="M86" s="402"/>
      <c r="N86" s="413"/>
      <c r="O86" s="262">
        <v>30</v>
      </c>
      <c r="P86" s="262"/>
      <c r="Q86" s="262"/>
      <c r="R86" s="262"/>
      <c r="S86" s="441">
        <v>0</v>
      </c>
      <c r="T86" s="439">
        <v>0</v>
      </c>
      <c r="U86" s="497"/>
    </row>
    <row r="87" spans="1:21" s="461" customFormat="1" ht="15" hidden="1" customHeight="1">
      <c r="A87" s="397"/>
      <c r="B87" s="398"/>
      <c r="C87" s="697" t="s">
        <v>183</v>
      </c>
      <c r="D87" s="698" t="s">
        <v>184</v>
      </c>
      <c r="E87" s="699" t="s">
        <v>184</v>
      </c>
      <c r="F87" s="399" t="s">
        <v>185</v>
      </c>
      <c r="G87" s="400"/>
      <c r="H87" s="401"/>
      <c r="I87" s="401"/>
      <c r="J87" s="401"/>
      <c r="K87" s="401"/>
      <c r="L87" s="401"/>
      <c r="M87" s="402"/>
      <c r="N87" s="413"/>
      <c r="O87" s="262">
        <v>30</v>
      </c>
      <c r="P87" s="262"/>
      <c r="Q87" s="262"/>
      <c r="R87" s="262"/>
      <c r="S87" s="441">
        <v>0</v>
      </c>
      <c r="T87" s="439">
        <v>0</v>
      </c>
      <c r="U87" s="497"/>
    </row>
    <row r="88" spans="1:21" s="461" customFormat="1" ht="15" hidden="1" customHeight="1">
      <c r="A88" s="397"/>
      <c r="B88" s="398"/>
      <c r="C88" s="697" t="s">
        <v>186</v>
      </c>
      <c r="D88" s="698" t="s">
        <v>187</v>
      </c>
      <c r="E88" s="699" t="s">
        <v>187</v>
      </c>
      <c r="F88" s="399" t="s">
        <v>188</v>
      </c>
      <c r="G88" s="400"/>
      <c r="H88" s="401"/>
      <c r="I88" s="401"/>
      <c r="J88" s="401"/>
      <c r="K88" s="401"/>
      <c r="L88" s="401"/>
      <c r="M88" s="402"/>
      <c r="N88" s="413"/>
      <c r="O88" s="262">
        <v>30</v>
      </c>
      <c r="P88" s="262"/>
      <c r="Q88" s="262"/>
      <c r="R88" s="262"/>
      <c r="S88" s="441">
        <v>0</v>
      </c>
      <c r="T88" s="439">
        <v>0</v>
      </c>
      <c r="U88" s="497"/>
    </row>
    <row r="89" spans="1:21" s="461" customFormat="1" ht="15" hidden="1" customHeight="1">
      <c r="A89" s="397"/>
      <c r="B89" s="398" t="s">
        <v>189</v>
      </c>
      <c r="C89" s="697"/>
      <c r="D89" s="698"/>
      <c r="E89" s="699"/>
      <c r="F89" s="403" t="s">
        <v>190</v>
      </c>
      <c r="G89" s="400"/>
      <c r="H89" s="404"/>
      <c r="I89" s="404"/>
      <c r="J89" s="404"/>
      <c r="K89" s="404"/>
      <c r="L89" s="404"/>
      <c r="M89" s="405"/>
      <c r="N89" s="413"/>
      <c r="O89" s="262">
        <v>30</v>
      </c>
      <c r="P89" s="262"/>
      <c r="Q89" s="262"/>
      <c r="R89" s="262"/>
      <c r="S89" s="440">
        <f>SUM(S90:S98)</f>
        <v>0</v>
      </c>
      <c r="T89" s="440">
        <f>SUM(T90:T98)</f>
        <v>0</v>
      </c>
      <c r="U89" s="497"/>
    </row>
    <row r="90" spans="1:21" s="461" customFormat="1" ht="15" hidden="1" customHeight="1">
      <c r="A90" s="397"/>
      <c r="B90" s="398"/>
      <c r="C90" s="697" t="s">
        <v>191</v>
      </c>
      <c r="D90" s="698" t="s">
        <v>192</v>
      </c>
      <c r="E90" s="699" t="s">
        <v>192</v>
      </c>
      <c r="F90" s="399" t="s">
        <v>193</v>
      </c>
      <c r="G90" s="400"/>
      <c r="H90" s="401"/>
      <c r="I90" s="401"/>
      <c r="J90" s="401"/>
      <c r="K90" s="401"/>
      <c r="L90" s="401"/>
      <c r="M90" s="402"/>
      <c r="N90" s="413"/>
      <c r="O90" s="262">
        <v>30</v>
      </c>
      <c r="P90" s="262"/>
      <c r="Q90" s="262"/>
      <c r="R90" s="262"/>
      <c r="S90" s="441">
        <v>0</v>
      </c>
      <c r="T90" s="439">
        <v>0</v>
      </c>
      <c r="U90" s="497"/>
    </row>
    <row r="91" spans="1:21" s="461" customFormat="1" ht="15" hidden="1" customHeight="1">
      <c r="A91" s="397"/>
      <c r="B91" s="398"/>
      <c r="C91" s="697" t="s">
        <v>194</v>
      </c>
      <c r="D91" s="698" t="s">
        <v>195</v>
      </c>
      <c r="E91" s="699" t="s">
        <v>195</v>
      </c>
      <c r="F91" s="399" t="s">
        <v>196</v>
      </c>
      <c r="G91" s="400"/>
      <c r="H91" s="401"/>
      <c r="I91" s="401"/>
      <c r="J91" s="401"/>
      <c r="K91" s="401"/>
      <c r="L91" s="401"/>
      <c r="M91" s="402"/>
      <c r="N91" s="413"/>
      <c r="O91" s="262">
        <v>30</v>
      </c>
      <c r="P91" s="262"/>
      <c r="Q91" s="262"/>
      <c r="R91" s="262"/>
      <c r="S91" s="441">
        <v>0</v>
      </c>
      <c r="T91" s="439">
        <v>0</v>
      </c>
      <c r="U91" s="497"/>
    </row>
    <row r="92" spans="1:21" s="461" customFormat="1" ht="15" hidden="1" customHeight="1">
      <c r="A92" s="397"/>
      <c r="B92" s="398"/>
      <c r="C92" s="697" t="s">
        <v>197</v>
      </c>
      <c r="D92" s="698" t="s">
        <v>198</v>
      </c>
      <c r="E92" s="699" t="s">
        <v>198</v>
      </c>
      <c r="F92" s="399" t="s">
        <v>199</v>
      </c>
      <c r="G92" s="400"/>
      <c r="H92" s="401"/>
      <c r="I92" s="401"/>
      <c r="J92" s="401"/>
      <c r="K92" s="401"/>
      <c r="L92" s="401"/>
      <c r="M92" s="402"/>
      <c r="N92" s="413"/>
      <c r="O92" s="262">
        <v>30</v>
      </c>
      <c r="P92" s="262"/>
      <c r="Q92" s="262"/>
      <c r="R92" s="262"/>
      <c r="S92" s="441">
        <v>0</v>
      </c>
      <c r="T92" s="439">
        <v>0</v>
      </c>
      <c r="U92" s="497"/>
    </row>
    <row r="93" spans="1:21" s="461" customFormat="1" ht="15" hidden="1" customHeight="1">
      <c r="A93" s="397"/>
      <c r="B93" s="398"/>
      <c r="C93" s="697" t="s">
        <v>200</v>
      </c>
      <c r="D93" s="698" t="s">
        <v>201</v>
      </c>
      <c r="E93" s="699" t="s">
        <v>201</v>
      </c>
      <c r="F93" s="399" t="s">
        <v>202</v>
      </c>
      <c r="G93" s="400"/>
      <c r="H93" s="401"/>
      <c r="I93" s="401"/>
      <c r="J93" s="401"/>
      <c r="K93" s="401"/>
      <c r="L93" s="401"/>
      <c r="M93" s="402"/>
      <c r="N93" s="413"/>
      <c r="O93" s="262">
        <v>30</v>
      </c>
      <c r="P93" s="262"/>
      <c r="Q93" s="262"/>
      <c r="R93" s="262"/>
      <c r="S93" s="441">
        <v>0</v>
      </c>
      <c r="T93" s="439">
        <v>0</v>
      </c>
      <c r="U93" s="497"/>
    </row>
    <row r="94" spans="1:21" s="461" customFormat="1" ht="15" hidden="1" customHeight="1">
      <c r="A94" s="397"/>
      <c r="B94" s="398"/>
      <c r="C94" s="697" t="s">
        <v>203</v>
      </c>
      <c r="D94" s="698" t="s">
        <v>204</v>
      </c>
      <c r="E94" s="699" t="s">
        <v>204</v>
      </c>
      <c r="F94" s="399" t="s">
        <v>205</v>
      </c>
      <c r="G94" s="400"/>
      <c r="H94" s="401"/>
      <c r="I94" s="401"/>
      <c r="J94" s="401"/>
      <c r="K94" s="401"/>
      <c r="L94" s="401"/>
      <c r="M94" s="402"/>
      <c r="N94" s="413"/>
      <c r="O94" s="262">
        <v>30</v>
      </c>
      <c r="P94" s="262"/>
      <c r="Q94" s="262"/>
      <c r="R94" s="262"/>
      <c r="S94" s="441">
        <v>0</v>
      </c>
      <c r="T94" s="439">
        <v>0</v>
      </c>
      <c r="U94" s="497"/>
    </row>
    <row r="95" spans="1:21" s="461" customFormat="1" ht="15" hidden="1" customHeight="1">
      <c r="A95" s="397"/>
      <c r="B95" s="398"/>
      <c r="C95" s="697" t="s">
        <v>206</v>
      </c>
      <c r="D95" s="698" t="s">
        <v>207</v>
      </c>
      <c r="E95" s="699" t="s">
        <v>207</v>
      </c>
      <c r="F95" s="399" t="s">
        <v>208</v>
      </c>
      <c r="G95" s="400"/>
      <c r="H95" s="401"/>
      <c r="I95" s="401"/>
      <c r="J95" s="401"/>
      <c r="K95" s="401"/>
      <c r="L95" s="401"/>
      <c r="M95" s="402"/>
      <c r="N95" s="413"/>
      <c r="O95" s="262">
        <v>30</v>
      </c>
      <c r="P95" s="262"/>
      <c r="Q95" s="262"/>
      <c r="R95" s="262"/>
      <c r="S95" s="441">
        <v>0</v>
      </c>
      <c r="T95" s="439">
        <v>0</v>
      </c>
      <c r="U95" s="497"/>
    </row>
    <row r="96" spans="1:21" s="461" customFormat="1" ht="15" hidden="1" customHeight="1">
      <c r="A96" s="397"/>
      <c r="B96" s="398"/>
      <c r="C96" s="697" t="s">
        <v>209</v>
      </c>
      <c r="D96" s="698" t="s">
        <v>210</v>
      </c>
      <c r="E96" s="699" t="s">
        <v>210</v>
      </c>
      <c r="F96" s="399" t="s">
        <v>211</v>
      </c>
      <c r="G96" s="400"/>
      <c r="H96" s="401"/>
      <c r="I96" s="401"/>
      <c r="J96" s="401"/>
      <c r="K96" s="401"/>
      <c r="L96" s="401"/>
      <c r="M96" s="402"/>
      <c r="N96" s="413"/>
      <c r="O96" s="262">
        <v>30</v>
      </c>
      <c r="P96" s="262"/>
      <c r="Q96" s="262"/>
      <c r="R96" s="262"/>
      <c r="S96" s="441">
        <v>0</v>
      </c>
      <c r="T96" s="439">
        <v>0</v>
      </c>
      <c r="U96" s="497"/>
    </row>
    <row r="97" spans="1:21" s="461" customFormat="1" ht="15" hidden="1" customHeight="1">
      <c r="A97" s="397"/>
      <c r="B97" s="398"/>
      <c r="C97" s="697" t="s">
        <v>212</v>
      </c>
      <c r="D97" s="698" t="s">
        <v>213</v>
      </c>
      <c r="E97" s="699" t="s">
        <v>213</v>
      </c>
      <c r="F97" s="399" t="s">
        <v>214</v>
      </c>
      <c r="G97" s="400"/>
      <c r="H97" s="401"/>
      <c r="I97" s="401"/>
      <c r="J97" s="401"/>
      <c r="K97" s="401"/>
      <c r="L97" s="401"/>
      <c r="M97" s="402"/>
      <c r="N97" s="413"/>
      <c r="O97" s="262">
        <v>30</v>
      </c>
      <c r="P97" s="262"/>
      <c r="Q97" s="262"/>
      <c r="R97" s="262"/>
      <c r="S97" s="441">
        <v>0</v>
      </c>
      <c r="T97" s="439">
        <v>0</v>
      </c>
      <c r="U97" s="497"/>
    </row>
    <row r="98" spans="1:21" s="461" customFormat="1" ht="15" hidden="1" customHeight="1">
      <c r="A98" s="397"/>
      <c r="B98" s="398"/>
      <c r="C98" s="697" t="s">
        <v>215</v>
      </c>
      <c r="D98" s="698" t="s">
        <v>213</v>
      </c>
      <c r="E98" s="699" t="s">
        <v>213</v>
      </c>
      <c r="F98" s="399" t="s">
        <v>216</v>
      </c>
      <c r="G98" s="400"/>
      <c r="H98" s="401"/>
      <c r="I98" s="401"/>
      <c r="J98" s="401"/>
      <c r="K98" s="401"/>
      <c r="L98" s="401"/>
      <c r="M98" s="402"/>
      <c r="N98" s="413"/>
      <c r="O98" s="262">
        <v>30</v>
      </c>
      <c r="P98" s="262"/>
      <c r="Q98" s="262"/>
      <c r="R98" s="262"/>
      <c r="S98" s="441">
        <v>0</v>
      </c>
      <c r="T98" s="439">
        <v>0</v>
      </c>
      <c r="U98" s="497"/>
    </row>
    <row r="99" spans="1:21" s="461" customFormat="1" ht="15" hidden="1" customHeight="1">
      <c r="A99" s="397" t="s">
        <v>217</v>
      </c>
      <c r="B99" s="397"/>
      <c r="C99" s="704"/>
      <c r="D99" s="705"/>
      <c r="E99" s="706"/>
      <c r="F99" s="415" t="s">
        <v>218</v>
      </c>
      <c r="G99" s="416"/>
      <c r="H99" s="417"/>
      <c r="I99" s="417"/>
      <c r="J99" s="417"/>
      <c r="K99" s="417"/>
      <c r="L99" s="417"/>
      <c r="M99" s="418"/>
      <c r="N99" s="413"/>
      <c r="O99" s="262">
        <v>30</v>
      </c>
      <c r="P99" s="262"/>
      <c r="Q99" s="262"/>
      <c r="R99" s="262"/>
      <c r="S99" s="442">
        <f>+S100+S104+S109+S116+S133+S126+S120</f>
        <v>0</v>
      </c>
      <c r="T99" s="442">
        <f>+T100+T104+T109+T116+T133+T126+T120</f>
        <v>0</v>
      </c>
      <c r="U99" s="497"/>
    </row>
    <row r="100" spans="1:21" s="461" customFormat="1" ht="15" hidden="1" customHeight="1">
      <c r="A100" s="397"/>
      <c r="B100" s="398" t="s">
        <v>219</v>
      </c>
      <c r="C100" s="697"/>
      <c r="D100" s="698"/>
      <c r="E100" s="699"/>
      <c r="F100" s="403" t="s">
        <v>220</v>
      </c>
      <c r="G100" s="400"/>
      <c r="H100" s="404"/>
      <c r="I100" s="404"/>
      <c r="J100" s="404"/>
      <c r="K100" s="404"/>
      <c r="L100" s="404"/>
      <c r="M100" s="405"/>
      <c r="N100" s="413"/>
      <c r="O100" s="262">
        <v>30</v>
      </c>
      <c r="P100" s="262"/>
      <c r="Q100" s="262"/>
      <c r="R100" s="262"/>
      <c r="S100" s="440">
        <f>SUM(S101:S103)</f>
        <v>0</v>
      </c>
      <c r="T100" s="440">
        <f>SUM(T101:T103)</f>
        <v>0</v>
      </c>
      <c r="U100" s="497"/>
    </row>
    <row r="101" spans="1:21" s="461" customFormat="1" ht="15" hidden="1" customHeight="1">
      <c r="A101" s="397"/>
      <c r="B101" s="398"/>
      <c r="C101" s="697" t="s">
        <v>221</v>
      </c>
      <c r="D101" s="698" t="s">
        <v>222</v>
      </c>
      <c r="E101" s="699" t="s">
        <v>222</v>
      </c>
      <c r="F101" s="399" t="s">
        <v>223</v>
      </c>
      <c r="G101" s="400"/>
      <c r="H101" s="401"/>
      <c r="I101" s="401"/>
      <c r="J101" s="401"/>
      <c r="K101" s="401"/>
      <c r="L101" s="401"/>
      <c r="M101" s="402"/>
      <c r="N101" s="413"/>
      <c r="O101" s="262">
        <v>30</v>
      </c>
      <c r="P101" s="262"/>
      <c r="Q101" s="262"/>
      <c r="R101" s="262"/>
      <c r="S101" s="441">
        <v>0</v>
      </c>
      <c r="T101" s="439">
        <v>0</v>
      </c>
      <c r="U101" s="497"/>
    </row>
    <row r="102" spans="1:21" s="461" customFormat="1" ht="15" hidden="1" customHeight="1">
      <c r="A102" s="397"/>
      <c r="B102" s="398"/>
      <c r="C102" s="697" t="s">
        <v>224</v>
      </c>
      <c r="D102" s="698" t="s">
        <v>225</v>
      </c>
      <c r="E102" s="699" t="s">
        <v>225</v>
      </c>
      <c r="F102" s="399" t="s">
        <v>226</v>
      </c>
      <c r="G102" s="400"/>
      <c r="H102" s="401"/>
      <c r="I102" s="401"/>
      <c r="J102" s="401"/>
      <c r="K102" s="401"/>
      <c r="L102" s="401"/>
      <c r="M102" s="402"/>
      <c r="N102" s="413"/>
      <c r="O102" s="262">
        <v>30</v>
      </c>
      <c r="P102" s="262"/>
      <c r="Q102" s="262"/>
      <c r="R102" s="262"/>
      <c r="S102" s="441">
        <v>0</v>
      </c>
      <c r="T102" s="439">
        <v>0</v>
      </c>
      <c r="U102" s="497"/>
    </row>
    <row r="103" spans="1:21" s="461" customFormat="1" ht="15" hidden="1" customHeight="1">
      <c r="A103" s="397"/>
      <c r="B103" s="398"/>
      <c r="C103" s="697" t="s">
        <v>227</v>
      </c>
      <c r="D103" s="698" t="s">
        <v>228</v>
      </c>
      <c r="E103" s="699" t="s">
        <v>228</v>
      </c>
      <c r="F103" s="399" t="s">
        <v>229</v>
      </c>
      <c r="G103" s="400"/>
      <c r="H103" s="401"/>
      <c r="I103" s="401"/>
      <c r="J103" s="401"/>
      <c r="K103" s="401"/>
      <c r="L103" s="401"/>
      <c r="M103" s="402"/>
      <c r="N103" s="413"/>
      <c r="O103" s="262">
        <v>30</v>
      </c>
      <c r="P103" s="262"/>
      <c r="Q103" s="262"/>
      <c r="R103" s="262"/>
      <c r="S103" s="441">
        <v>0</v>
      </c>
      <c r="T103" s="439">
        <v>0</v>
      </c>
      <c r="U103" s="497"/>
    </row>
    <row r="104" spans="1:21" s="461" customFormat="1" ht="15" hidden="1" customHeight="1">
      <c r="A104" s="397"/>
      <c r="B104" s="398" t="s">
        <v>230</v>
      </c>
      <c r="C104" s="697"/>
      <c r="D104" s="698"/>
      <c r="E104" s="699"/>
      <c r="F104" s="403" t="s">
        <v>231</v>
      </c>
      <c r="G104" s="400"/>
      <c r="H104" s="404"/>
      <c r="I104" s="404"/>
      <c r="J104" s="404"/>
      <c r="K104" s="404"/>
      <c r="L104" s="404"/>
      <c r="M104" s="405"/>
      <c r="N104" s="413"/>
      <c r="O104" s="262">
        <v>30</v>
      </c>
      <c r="P104" s="262"/>
      <c r="Q104" s="262"/>
      <c r="R104" s="262"/>
      <c r="S104" s="440">
        <f>SUM(S105:S108)</f>
        <v>0</v>
      </c>
      <c r="T104" s="440">
        <f>SUM(T105:T108)</f>
        <v>0</v>
      </c>
      <c r="U104" s="497"/>
    </row>
    <row r="105" spans="1:21" s="461" customFormat="1" ht="15" hidden="1" customHeight="1">
      <c r="A105" s="397"/>
      <c r="B105" s="398"/>
      <c r="C105" s="697" t="s">
        <v>232</v>
      </c>
      <c r="D105" s="698" t="s">
        <v>233</v>
      </c>
      <c r="E105" s="699" t="s">
        <v>233</v>
      </c>
      <c r="F105" s="399" t="s">
        <v>234</v>
      </c>
      <c r="G105" s="400"/>
      <c r="H105" s="401"/>
      <c r="I105" s="401"/>
      <c r="J105" s="401"/>
      <c r="K105" s="401"/>
      <c r="L105" s="401"/>
      <c r="M105" s="402"/>
      <c r="N105" s="413"/>
      <c r="O105" s="262">
        <v>30</v>
      </c>
      <c r="P105" s="262"/>
      <c r="Q105" s="262"/>
      <c r="R105" s="262"/>
      <c r="S105" s="441">
        <v>0</v>
      </c>
      <c r="T105" s="439">
        <v>0</v>
      </c>
      <c r="U105" s="497"/>
    </row>
    <row r="106" spans="1:21" s="461" customFormat="1" ht="15" hidden="1" customHeight="1">
      <c r="A106" s="397"/>
      <c r="B106" s="398"/>
      <c r="C106" s="697" t="s">
        <v>235</v>
      </c>
      <c r="D106" s="698" t="s">
        <v>233</v>
      </c>
      <c r="E106" s="699" t="s">
        <v>233</v>
      </c>
      <c r="F106" s="399" t="s">
        <v>236</v>
      </c>
      <c r="G106" s="400"/>
      <c r="H106" s="401"/>
      <c r="I106" s="401"/>
      <c r="J106" s="401"/>
      <c r="K106" s="401"/>
      <c r="L106" s="401"/>
      <c r="M106" s="402"/>
      <c r="N106" s="413"/>
      <c r="O106" s="262">
        <v>30</v>
      </c>
      <c r="P106" s="262"/>
      <c r="Q106" s="262"/>
      <c r="R106" s="262"/>
      <c r="S106" s="441">
        <v>0</v>
      </c>
      <c r="T106" s="439">
        <v>0</v>
      </c>
      <c r="U106" s="497"/>
    </row>
    <row r="107" spans="1:21" s="461" customFormat="1" ht="15" hidden="1" customHeight="1">
      <c r="A107" s="397"/>
      <c r="B107" s="398"/>
      <c r="C107" s="697" t="s">
        <v>237</v>
      </c>
      <c r="D107" s="698" t="s">
        <v>233</v>
      </c>
      <c r="E107" s="699" t="s">
        <v>233</v>
      </c>
      <c r="F107" s="399" t="s">
        <v>238</v>
      </c>
      <c r="G107" s="400"/>
      <c r="H107" s="401"/>
      <c r="I107" s="401"/>
      <c r="J107" s="401"/>
      <c r="K107" s="401"/>
      <c r="L107" s="401"/>
      <c r="M107" s="402"/>
      <c r="N107" s="413"/>
      <c r="O107" s="262">
        <v>30</v>
      </c>
      <c r="P107" s="262"/>
      <c r="Q107" s="262"/>
      <c r="R107" s="262"/>
      <c r="S107" s="441">
        <v>0</v>
      </c>
      <c r="T107" s="439">
        <v>0</v>
      </c>
      <c r="U107" s="497"/>
    </row>
    <row r="108" spans="1:21" s="461" customFormat="1" ht="15" hidden="1" customHeight="1">
      <c r="A108" s="397"/>
      <c r="B108" s="398"/>
      <c r="C108" s="697" t="s">
        <v>239</v>
      </c>
      <c r="D108" s="698" t="s">
        <v>233</v>
      </c>
      <c r="E108" s="699" t="s">
        <v>233</v>
      </c>
      <c r="F108" s="399" t="s">
        <v>240</v>
      </c>
      <c r="G108" s="400"/>
      <c r="H108" s="401"/>
      <c r="I108" s="401"/>
      <c r="J108" s="401"/>
      <c r="K108" s="401"/>
      <c r="L108" s="401"/>
      <c r="M108" s="402"/>
      <c r="N108" s="413"/>
      <c r="O108" s="262">
        <v>30</v>
      </c>
      <c r="P108" s="262"/>
      <c r="Q108" s="262"/>
      <c r="R108" s="262"/>
      <c r="S108" s="441">
        <v>0</v>
      </c>
      <c r="T108" s="439">
        <v>0</v>
      </c>
      <c r="U108" s="497"/>
    </row>
    <row r="109" spans="1:21" s="461" customFormat="1" ht="15" hidden="1" customHeight="1">
      <c r="A109" s="397"/>
      <c r="B109" s="398">
        <v>33</v>
      </c>
      <c r="C109" s="697"/>
      <c r="D109" s="698"/>
      <c r="E109" s="699"/>
      <c r="F109" s="403" t="s">
        <v>241</v>
      </c>
      <c r="G109" s="400"/>
      <c r="H109" s="404"/>
      <c r="I109" s="404"/>
      <c r="J109" s="404"/>
      <c r="K109" s="404"/>
      <c r="L109" s="404"/>
      <c r="M109" s="405"/>
      <c r="N109" s="413"/>
      <c r="O109" s="262">
        <v>30</v>
      </c>
      <c r="P109" s="262"/>
      <c r="Q109" s="262"/>
      <c r="R109" s="262"/>
      <c r="S109" s="440">
        <f>SUM(S110:S115)</f>
        <v>0</v>
      </c>
      <c r="T109" s="440">
        <f>SUM(T110:T115)</f>
        <v>0</v>
      </c>
      <c r="U109" s="497"/>
    </row>
    <row r="110" spans="1:21" s="461" customFormat="1" ht="15" hidden="1" customHeight="1">
      <c r="A110" s="397"/>
      <c r="B110" s="398"/>
      <c r="C110" s="697" t="s">
        <v>242</v>
      </c>
      <c r="D110" s="698" t="s">
        <v>243</v>
      </c>
      <c r="E110" s="699" t="s">
        <v>243</v>
      </c>
      <c r="F110" s="399" t="s">
        <v>244</v>
      </c>
      <c r="G110" s="400"/>
      <c r="H110" s="401"/>
      <c r="I110" s="401"/>
      <c r="J110" s="401"/>
      <c r="K110" s="401"/>
      <c r="L110" s="401"/>
      <c r="M110" s="402"/>
      <c r="N110" s="413"/>
      <c r="O110" s="262">
        <v>30</v>
      </c>
      <c r="P110" s="262"/>
      <c r="Q110" s="262"/>
      <c r="R110" s="262"/>
      <c r="S110" s="441">
        <v>0</v>
      </c>
      <c r="T110" s="439">
        <v>0</v>
      </c>
      <c r="U110" s="497"/>
    </row>
    <row r="111" spans="1:21" s="461" customFormat="1" ht="15" hidden="1" customHeight="1">
      <c r="A111" s="397"/>
      <c r="B111" s="398"/>
      <c r="C111" s="697" t="s">
        <v>245</v>
      </c>
      <c r="D111" s="698" t="s">
        <v>246</v>
      </c>
      <c r="E111" s="699" t="s">
        <v>246</v>
      </c>
      <c r="F111" s="399" t="s">
        <v>247</v>
      </c>
      <c r="G111" s="400"/>
      <c r="H111" s="401"/>
      <c r="I111" s="401"/>
      <c r="J111" s="401"/>
      <c r="K111" s="401"/>
      <c r="L111" s="401"/>
      <c r="M111" s="402"/>
      <c r="N111" s="413"/>
      <c r="O111" s="262">
        <v>30</v>
      </c>
      <c r="P111" s="262"/>
      <c r="Q111" s="262"/>
      <c r="R111" s="262"/>
      <c r="S111" s="441">
        <v>0</v>
      </c>
      <c r="T111" s="439">
        <v>0</v>
      </c>
      <c r="U111" s="497"/>
    </row>
    <row r="112" spans="1:21" s="461" customFormat="1" ht="15" hidden="1" customHeight="1">
      <c r="A112" s="397"/>
      <c r="B112" s="398"/>
      <c r="C112" s="697" t="s">
        <v>248</v>
      </c>
      <c r="D112" s="698" t="s">
        <v>249</v>
      </c>
      <c r="E112" s="699" t="s">
        <v>249</v>
      </c>
      <c r="F112" s="399" t="s">
        <v>250</v>
      </c>
      <c r="G112" s="400"/>
      <c r="H112" s="401"/>
      <c r="I112" s="401"/>
      <c r="J112" s="401"/>
      <c r="K112" s="401"/>
      <c r="L112" s="401"/>
      <c r="M112" s="402"/>
      <c r="N112" s="413"/>
      <c r="O112" s="262">
        <v>30</v>
      </c>
      <c r="P112" s="262"/>
      <c r="Q112" s="262"/>
      <c r="R112" s="262"/>
      <c r="S112" s="441">
        <v>0</v>
      </c>
      <c r="T112" s="439">
        <v>0</v>
      </c>
      <c r="U112" s="497"/>
    </row>
    <row r="113" spans="1:21" s="461" customFormat="1" ht="15" hidden="1" customHeight="1">
      <c r="A113" s="397"/>
      <c r="B113" s="398"/>
      <c r="C113" s="697" t="s">
        <v>251</v>
      </c>
      <c r="D113" s="698" t="s">
        <v>252</v>
      </c>
      <c r="E113" s="699" t="s">
        <v>252</v>
      </c>
      <c r="F113" s="399" t="s">
        <v>253</v>
      </c>
      <c r="G113" s="400"/>
      <c r="H113" s="401"/>
      <c r="I113" s="401"/>
      <c r="J113" s="401"/>
      <c r="K113" s="401"/>
      <c r="L113" s="401"/>
      <c r="M113" s="402"/>
      <c r="N113" s="413"/>
      <c r="O113" s="262">
        <v>30</v>
      </c>
      <c r="P113" s="262"/>
      <c r="Q113" s="262"/>
      <c r="R113" s="262"/>
      <c r="S113" s="441">
        <v>0</v>
      </c>
      <c r="T113" s="439">
        <v>0</v>
      </c>
      <c r="U113" s="497"/>
    </row>
    <row r="114" spans="1:21" s="461" customFormat="1" ht="15" hidden="1" customHeight="1">
      <c r="A114" s="397"/>
      <c r="B114" s="398"/>
      <c r="C114" s="697">
        <v>335</v>
      </c>
      <c r="D114" s="698" t="s">
        <v>254</v>
      </c>
      <c r="E114" s="699" t="s">
        <v>254</v>
      </c>
      <c r="F114" s="399" t="s">
        <v>255</v>
      </c>
      <c r="G114" s="400"/>
      <c r="H114" s="401"/>
      <c r="I114" s="401"/>
      <c r="J114" s="401"/>
      <c r="K114" s="401"/>
      <c r="L114" s="401"/>
      <c r="M114" s="402"/>
      <c r="N114" s="413"/>
      <c r="O114" s="262">
        <v>30</v>
      </c>
      <c r="P114" s="262"/>
      <c r="Q114" s="262"/>
      <c r="R114" s="262"/>
      <c r="S114" s="441">
        <v>0</v>
      </c>
      <c r="T114" s="439">
        <v>0</v>
      </c>
      <c r="U114" s="497"/>
    </row>
    <row r="115" spans="1:21" s="461" customFormat="1" ht="15" hidden="1" customHeight="1">
      <c r="A115" s="397"/>
      <c r="B115" s="398"/>
      <c r="C115" s="697">
        <v>336</v>
      </c>
      <c r="D115" s="698" t="s">
        <v>256</v>
      </c>
      <c r="E115" s="699" t="s">
        <v>256</v>
      </c>
      <c r="F115" s="399" t="s">
        <v>257</v>
      </c>
      <c r="G115" s="400"/>
      <c r="H115" s="401"/>
      <c r="I115" s="401"/>
      <c r="J115" s="401"/>
      <c r="K115" s="401"/>
      <c r="L115" s="401"/>
      <c r="M115" s="402"/>
      <c r="N115" s="413"/>
      <c r="O115" s="262">
        <v>30</v>
      </c>
      <c r="P115" s="262"/>
      <c r="Q115" s="262"/>
      <c r="R115" s="262"/>
      <c r="S115" s="441">
        <v>0</v>
      </c>
      <c r="T115" s="439">
        <v>0</v>
      </c>
      <c r="U115" s="497"/>
    </row>
    <row r="116" spans="1:21" s="461" customFormat="1" ht="15" hidden="1" customHeight="1">
      <c r="A116" s="397"/>
      <c r="B116" s="398" t="s">
        <v>258</v>
      </c>
      <c r="C116" s="697"/>
      <c r="D116" s="698"/>
      <c r="E116" s="699"/>
      <c r="F116" s="403" t="s">
        <v>259</v>
      </c>
      <c r="G116" s="400"/>
      <c r="H116" s="404"/>
      <c r="I116" s="404"/>
      <c r="J116" s="404"/>
      <c r="K116" s="404"/>
      <c r="L116" s="404"/>
      <c r="M116" s="405"/>
      <c r="N116" s="413"/>
      <c r="O116" s="262">
        <v>30</v>
      </c>
      <c r="P116" s="262"/>
      <c r="Q116" s="262"/>
      <c r="R116" s="262"/>
      <c r="S116" s="440">
        <f>SUM(S117:S119)</f>
        <v>0</v>
      </c>
      <c r="T116" s="440">
        <f>SUM(T117:T119)</f>
        <v>0</v>
      </c>
      <c r="U116" s="497"/>
    </row>
    <row r="117" spans="1:21" s="461" customFormat="1" ht="15" hidden="1" customHeight="1">
      <c r="A117" s="397"/>
      <c r="B117" s="398"/>
      <c r="C117" s="697" t="s">
        <v>260</v>
      </c>
      <c r="D117" s="698" t="s">
        <v>261</v>
      </c>
      <c r="E117" s="699" t="s">
        <v>261</v>
      </c>
      <c r="F117" s="399" t="s">
        <v>262</v>
      </c>
      <c r="G117" s="400"/>
      <c r="H117" s="401"/>
      <c r="I117" s="401"/>
      <c r="J117" s="401"/>
      <c r="K117" s="401"/>
      <c r="L117" s="401"/>
      <c r="M117" s="402"/>
      <c r="N117" s="413"/>
      <c r="O117" s="262">
        <v>30</v>
      </c>
      <c r="P117" s="262"/>
      <c r="Q117" s="262"/>
      <c r="R117" s="262"/>
      <c r="S117" s="441">
        <v>0</v>
      </c>
      <c r="T117" s="439">
        <v>0</v>
      </c>
      <c r="U117" s="497"/>
    </row>
    <row r="118" spans="1:21" s="461" customFormat="1" ht="15" hidden="1" customHeight="1">
      <c r="A118" s="397"/>
      <c r="B118" s="398"/>
      <c r="C118" s="697" t="s">
        <v>263</v>
      </c>
      <c r="D118" s="698" t="s">
        <v>264</v>
      </c>
      <c r="E118" s="699" t="s">
        <v>264</v>
      </c>
      <c r="F118" s="399" t="s">
        <v>265</v>
      </c>
      <c r="G118" s="400"/>
      <c r="H118" s="401"/>
      <c r="I118" s="401"/>
      <c r="J118" s="401"/>
      <c r="K118" s="401"/>
      <c r="L118" s="401"/>
      <c r="M118" s="402"/>
      <c r="N118" s="413"/>
      <c r="O118" s="262">
        <v>30</v>
      </c>
      <c r="P118" s="262"/>
      <c r="Q118" s="262"/>
      <c r="R118" s="262"/>
      <c r="S118" s="441">
        <v>0</v>
      </c>
      <c r="T118" s="439">
        <v>0</v>
      </c>
      <c r="U118" s="497"/>
    </row>
    <row r="119" spans="1:21" s="461" customFormat="1" ht="15" hidden="1" customHeight="1">
      <c r="A119" s="397"/>
      <c r="B119" s="398"/>
      <c r="C119" s="697" t="s">
        <v>266</v>
      </c>
      <c r="D119" s="698" t="s">
        <v>264</v>
      </c>
      <c r="E119" s="699" t="s">
        <v>264</v>
      </c>
      <c r="F119" s="399" t="s">
        <v>267</v>
      </c>
      <c r="G119" s="400"/>
      <c r="H119" s="401"/>
      <c r="I119" s="401"/>
      <c r="J119" s="401"/>
      <c r="K119" s="401"/>
      <c r="L119" s="401"/>
      <c r="M119" s="402"/>
      <c r="N119" s="413"/>
      <c r="O119" s="262">
        <v>30</v>
      </c>
      <c r="P119" s="262"/>
      <c r="Q119" s="262"/>
      <c r="R119" s="262"/>
      <c r="S119" s="441">
        <v>0</v>
      </c>
      <c r="T119" s="439">
        <v>0</v>
      </c>
      <c r="U119" s="497"/>
    </row>
    <row r="120" spans="1:21" s="461" customFormat="1" ht="15" hidden="1" customHeight="1">
      <c r="A120" s="397"/>
      <c r="B120" s="398" t="s">
        <v>268</v>
      </c>
      <c r="C120" s="697"/>
      <c r="D120" s="698"/>
      <c r="E120" s="699"/>
      <c r="F120" s="403" t="s">
        <v>477</v>
      </c>
      <c r="G120" s="400"/>
      <c r="H120" s="404"/>
      <c r="I120" s="404"/>
      <c r="J120" s="404"/>
      <c r="K120" s="404"/>
      <c r="L120" s="404"/>
      <c r="M120" s="405"/>
      <c r="N120" s="413"/>
      <c r="O120" s="262">
        <v>30</v>
      </c>
      <c r="P120" s="262"/>
      <c r="Q120" s="262"/>
      <c r="R120" s="262"/>
      <c r="S120" s="442">
        <f>SUM(S121:S125)</f>
        <v>0</v>
      </c>
      <c r="T120" s="442">
        <f>SUM(T121:T125)</f>
        <v>0</v>
      </c>
      <c r="U120" s="497"/>
    </row>
    <row r="121" spans="1:21" s="461" customFormat="1" ht="15" hidden="1" customHeight="1">
      <c r="A121" s="397"/>
      <c r="B121" s="398"/>
      <c r="C121" s="697" t="s">
        <v>270</v>
      </c>
      <c r="D121" s="698" t="s">
        <v>271</v>
      </c>
      <c r="E121" s="699" t="s">
        <v>271</v>
      </c>
      <c r="F121" s="399" t="s">
        <v>272</v>
      </c>
      <c r="G121" s="400"/>
      <c r="H121" s="401"/>
      <c r="I121" s="401"/>
      <c r="J121" s="401"/>
      <c r="K121" s="401"/>
      <c r="L121" s="401"/>
      <c r="M121" s="402"/>
      <c r="N121" s="413"/>
      <c r="O121" s="262">
        <v>30</v>
      </c>
      <c r="P121" s="262"/>
      <c r="Q121" s="262"/>
      <c r="R121" s="262"/>
      <c r="S121" s="441">
        <v>0</v>
      </c>
      <c r="T121" s="439">
        <v>0</v>
      </c>
      <c r="U121" s="497"/>
    </row>
    <row r="122" spans="1:21" s="461" customFormat="1" ht="15" hidden="1" customHeight="1">
      <c r="A122" s="397"/>
      <c r="B122" s="398"/>
      <c r="C122" s="697" t="s">
        <v>273</v>
      </c>
      <c r="D122" s="698" t="s">
        <v>271</v>
      </c>
      <c r="E122" s="699" t="s">
        <v>271</v>
      </c>
      <c r="F122" s="399" t="s">
        <v>274</v>
      </c>
      <c r="G122" s="400"/>
      <c r="H122" s="401"/>
      <c r="I122" s="401"/>
      <c r="J122" s="401"/>
      <c r="K122" s="401"/>
      <c r="L122" s="401"/>
      <c r="M122" s="402"/>
      <c r="N122" s="413"/>
      <c r="O122" s="262">
        <v>30</v>
      </c>
      <c r="P122" s="262"/>
      <c r="Q122" s="262"/>
      <c r="R122" s="262"/>
      <c r="S122" s="441">
        <v>0</v>
      </c>
      <c r="T122" s="439">
        <v>0</v>
      </c>
      <c r="U122" s="497"/>
    </row>
    <row r="123" spans="1:21" s="461" customFormat="1" ht="15" hidden="1" customHeight="1">
      <c r="A123" s="397"/>
      <c r="B123" s="398"/>
      <c r="C123" s="697" t="s">
        <v>275</v>
      </c>
      <c r="D123" s="698" t="s">
        <v>276</v>
      </c>
      <c r="E123" s="699" t="s">
        <v>276</v>
      </c>
      <c r="F123" s="399" t="s">
        <v>277</v>
      </c>
      <c r="G123" s="400"/>
      <c r="H123" s="401"/>
      <c r="I123" s="401"/>
      <c r="J123" s="401"/>
      <c r="K123" s="401"/>
      <c r="L123" s="401"/>
      <c r="M123" s="402"/>
      <c r="N123" s="413"/>
      <c r="O123" s="262">
        <v>30</v>
      </c>
      <c r="P123" s="262"/>
      <c r="Q123" s="262"/>
      <c r="R123" s="262"/>
      <c r="S123" s="441">
        <v>0</v>
      </c>
      <c r="T123" s="439">
        <v>0</v>
      </c>
      <c r="U123" s="497"/>
    </row>
    <row r="124" spans="1:21" s="461" customFormat="1" ht="15" hidden="1" customHeight="1">
      <c r="A124" s="397"/>
      <c r="B124" s="398"/>
      <c r="C124" s="697" t="s">
        <v>278</v>
      </c>
      <c r="D124" s="698" t="s">
        <v>279</v>
      </c>
      <c r="E124" s="699" t="s">
        <v>279</v>
      </c>
      <c r="F124" s="399" t="s">
        <v>280</v>
      </c>
      <c r="G124" s="400"/>
      <c r="H124" s="401"/>
      <c r="I124" s="401"/>
      <c r="J124" s="401"/>
      <c r="K124" s="401"/>
      <c r="L124" s="401"/>
      <c r="M124" s="402"/>
      <c r="N124" s="413"/>
      <c r="O124" s="262">
        <v>30</v>
      </c>
      <c r="P124" s="262"/>
      <c r="Q124" s="262"/>
      <c r="R124" s="262"/>
      <c r="S124" s="441">
        <v>0</v>
      </c>
      <c r="T124" s="439">
        <v>0</v>
      </c>
      <c r="U124" s="497"/>
    </row>
    <row r="125" spans="1:21" s="461" customFormat="1" ht="15" hidden="1" customHeight="1">
      <c r="A125" s="397"/>
      <c r="B125" s="398"/>
      <c r="C125" s="697" t="s">
        <v>281</v>
      </c>
      <c r="D125" s="698" t="s">
        <v>282</v>
      </c>
      <c r="E125" s="699" t="s">
        <v>282</v>
      </c>
      <c r="F125" s="399" t="s">
        <v>283</v>
      </c>
      <c r="G125" s="400"/>
      <c r="H125" s="401"/>
      <c r="I125" s="401"/>
      <c r="J125" s="401"/>
      <c r="K125" s="401"/>
      <c r="L125" s="401"/>
      <c r="M125" s="402"/>
      <c r="N125" s="413"/>
      <c r="O125" s="262">
        <v>30</v>
      </c>
      <c r="P125" s="262"/>
      <c r="Q125" s="262"/>
      <c r="R125" s="262"/>
      <c r="S125" s="441">
        <v>0</v>
      </c>
      <c r="T125" s="439">
        <v>0</v>
      </c>
      <c r="U125" s="497"/>
    </row>
    <row r="126" spans="1:21" s="461" customFormat="1" ht="15" hidden="1" customHeight="1">
      <c r="A126" s="397"/>
      <c r="B126" s="398" t="s">
        <v>284</v>
      </c>
      <c r="C126" s="410"/>
      <c r="D126" s="411"/>
      <c r="E126" s="412"/>
      <c r="F126" s="403" t="s">
        <v>478</v>
      </c>
      <c r="G126" s="400"/>
      <c r="H126" s="401"/>
      <c r="I126" s="401"/>
      <c r="J126" s="401"/>
      <c r="K126" s="401"/>
      <c r="L126" s="401"/>
      <c r="M126" s="402"/>
      <c r="N126" s="413"/>
      <c r="O126" s="262">
        <v>30</v>
      </c>
      <c r="P126" s="262"/>
      <c r="Q126" s="262"/>
      <c r="R126" s="262"/>
      <c r="S126" s="442">
        <f>SUM(S127:S132)</f>
        <v>0</v>
      </c>
      <c r="T126" s="442">
        <f>SUM(T127:T132)</f>
        <v>0</v>
      </c>
      <c r="U126" s="497"/>
    </row>
    <row r="127" spans="1:21" s="461" customFormat="1" ht="15" hidden="1" customHeight="1">
      <c r="A127" s="397"/>
      <c r="B127" s="398"/>
      <c r="C127" s="697" t="s">
        <v>286</v>
      </c>
      <c r="D127" s="698" t="s">
        <v>271</v>
      </c>
      <c r="E127" s="699" t="s">
        <v>271</v>
      </c>
      <c r="F127" s="399" t="s">
        <v>287</v>
      </c>
      <c r="G127" s="400"/>
      <c r="H127" s="401"/>
      <c r="I127" s="401"/>
      <c r="J127" s="401"/>
      <c r="K127" s="401"/>
      <c r="L127" s="401"/>
      <c r="M127" s="402"/>
      <c r="N127" s="413"/>
      <c r="O127" s="262">
        <v>30</v>
      </c>
      <c r="P127" s="262"/>
      <c r="Q127" s="262"/>
      <c r="R127" s="262"/>
      <c r="S127" s="441">
        <v>0</v>
      </c>
      <c r="T127" s="439">
        <v>0</v>
      </c>
      <c r="U127" s="497"/>
    </row>
    <row r="128" spans="1:21" s="461" customFormat="1" ht="15" hidden="1" customHeight="1">
      <c r="A128" s="397"/>
      <c r="B128" s="398"/>
      <c r="C128" s="697" t="s">
        <v>288</v>
      </c>
      <c r="D128" s="698" t="s">
        <v>271</v>
      </c>
      <c r="E128" s="699" t="s">
        <v>271</v>
      </c>
      <c r="F128" s="399" t="s">
        <v>289</v>
      </c>
      <c r="G128" s="400"/>
      <c r="H128" s="401"/>
      <c r="I128" s="401"/>
      <c r="J128" s="401"/>
      <c r="K128" s="401"/>
      <c r="L128" s="401"/>
      <c r="M128" s="402"/>
      <c r="N128" s="413"/>
      <c r="O128" s="262">
        <v>30</v>
      </c>
      <c r="P128" s="262"/>
      <c r="Q128" s="262"/>
      <c r="R128" s="262"/>
      <c r="S128" s="441">
        <v>0</v>
      </c>
      <c r="T128" s="439">
        <v>0</v>
      </c>
      <c r="U128" s="497"/>
    </row>
    <row r="129" spans="1:22" s="461" customFormat="1" ht="15" hidden="1" customHeight="1">
      <c r="A129" s="397"/>
      <c r="B129" s="398"/>
      <c r="C129" s="697" t="s">
        <v>290</v>
      </c>
      <c r="D129" s="698" t="s">
        <v>276</v>
      </c>
      <c r="E129" s="699" t="s">
        <v>276</v>
      </c>
      <c r="F129" s="399" t="s">
        <v>291</v>
      </c>
      <c r="G129" s="400"/>
      <c r="H129" s="401"/>
      <c r="I129" s="401"/>
      <c r="J129" s="401"/>
      <c r="K129" s="401"/>
      <c r="L129" s="401"/>
      <c r="M129" s="402"/>
      <c r="N129" s="413"/>
      <c r="O129" s="262">
        <v>30</v>
      </c>
      <c r="P129" s="262"/>
      <c r="Q129" s="262"/>
      <c r="R129" s="262"/>
      <c r="S129" s="441">
        <v>0</v>
      </c>
      <c r="T129" s="439">
        <v>0</v>
      </c>
      <c r="U129" s="497"/>
    </row>
    <row r="130" spans="1:22" s="461" customFormat="1" ht="15" hidden="1" customHeight="1">
      <c r="A130" s="397"/>
      <c r="B130" s="398"/>
      <c r="C130" s="697" t="s">
        <v>292</v>
      </c>
      <c r="D130" s="698" t="s">
        <v>279</v>
      </c>
      <c r="E130" s="699" t="s">
        <v>279</v>
      </c>
      <c r="F130" s="399" t="s">
        <v>293</v>
      </c>
      <c r="G130" s="400"/>
      <c r="H130" s="401"/>
      <c r="I130" s="401"/>
      <c r="J130" s="401"/>
      <c r="K130" s="401"/>
      <c r="L130" s="401"/>
      <c r="M130" s="402"/>
      <c r="N130" s="413"/>
      <c r="O130" s="262">
        <v>30</v>
      </c>
      <c r="P130" s="262"/>
      <c r="Q130" s="262"/>
      <c r="R130" s="262"/>
      <c r="S130" s="441">
        <v>0</v>
      </c>
      <c r="T130" s="439">
        <v>0</v>
      </c>
      <c r="U130" s="497"/>
    </row>
    <row r="131" spans="1:22" s="461" customFormat="1" ht="15" hidden="1" customHeight="1">
      <c r="A131" s="397"/>
      <c r="B131" s="398"/>
      <c r="C131" s="697" t="s">
        <v>294</v>
      </c>
      <c r="D131" s="698" t="s">
        <v>282</v>
      </c>
      <c r="E131" s="699" t="s">
        <v>282</v>
      </c>
      <c r="F131" s="399" t="s">
        <v>295</v>
      </c>
      <c r="G131" s="400"/>
      <c r="H131" s="401"/>
      <c r="I131" s="401"/>
      <c r="J131" s="401"/>
      <c r="K131" s="401"/>
      <c r="L131" s="401"/>
      <c r="M131" s="402"/>
      <c r="N131" s="413"/>
      <c r="O131" s="262">
        <v>30</v>
      </c>
      <c r="P131" s="262"/>
      <c r="Q131" s="262"/>
      <c r="R131" s="262"/>
      <c r="S131" s="441">
        <v>0</v>
      </c>
      <c r="T131" s="439">
        <v>0</v>
      </c>
      <c r="U131" s="497"/>
    </row>
    <row r="132" spans="1:22" s="461" customFormat="1" ht="15" hidden="1" customHeight="1">
      <c r="A132" s="397"/>
      <c r="B132" s="398"/>
      <c r="C132" s="697" t="s">
        <v>296</v>
      </c>
      <c r="D132" s="698" t="s">
        <v>282</v>
      </c>
      <c r="E132" s="699" t="s">
        <v>282</v>
      </c>
      <c r="F132" s="399" t="s">
        <v>297</v>
      </c>
      <c r="G132" s="400"/>
      <c r="H132" s="401"/>
      <c r="I132" s="401"/>
      <c r="J132" s="401"/>
      <c r="K132" s="401"/>
      <c r="L132" s="401"/>
      <c r="M132" s="402"/>
      <c r="N132" s="413"/>
      <c r="O132" s="262">
        <v>30</v>
      </c>
      <c r="P132" s="262"/>
      <c r="Q132" s="262"/>
      <c r="R132" s="262"/>
      <c r="S132" s="441">
        <v>0</v>
      </c>
      <c r="T132" s="439">
        <v>0</v>
      </c>
      <c r="U132" s="497"/>
    </row>
    <row r="133" spans="1:22" s="461" customFormat="1" ht="15" hidden="1" customHeight="1">
      <c r="A133" s="397"/>
      <c r="B133" s="398" t="s">
        <v>298</v>
      </c>
      <c r="C133" s="697"/>
      <c r="D133" s="698"/>
      <c r="E133" s="699"/>
      <c r="F133" s="403" t="s">
        <v>299</v>
      </c>
      <c r="G133" s="400"/>
      <c r="H133" s="404"/>
      <c r="I133" s="404"/>
      <c r="J133" s="404"/>
      <c r="K133" s="404"/>
      <c r="L133" s="404"/>
      <c r="M133" s="405"/>
      <c r="N133" s="413"/>
      <c r="O133" s="262">
        <v>30</v>
      </c>
      <c r="P133" s="262"/>
      <c r="Q133" s="262"/>
      <c r="R133" s="262"/>
      <c r="S133" s="440">
        <f>SUM(S134:S142)</f>
        <v>0</v>
      </c>
      <c r="T133" s="440">
        <f>SUM(T134:T142)</f>
        <v>0</v>
      </c>
      <c r="U133" s="497"/>
      <c r="V133" s="497">
        <f>+S134*1.7</f>
        <v>0</v>
      </c>
    </row>
    <row r="134" spans="1:22" s="461" customFormat="1" ht="15" hidden="1" customHeight="1">
      <c r="A134" s="397"/>
      <c r="B134" s="398"/>
      <c r="C134" s="697" t="s">
        <v>300</v>
      </c>
      <c r="D134" s="698" t="s">
        <v>301</v>
      </c>
      <c r="E134" s="699" t="s">
        <v>301</v>
      </c>
      <c r="F134" s="399" t="s">
        <v>302</v>
      </c>
      <c r="G134" s="400"/>
      <c r="H134" s="401"/>
      <c r="I134" s="401"/>
      <c r="J134" s="401"/>
      <c r="K134" s="401"/>
      <c r="L134" s="401"/>
      <c r="M134" s="402"/>
      <c r="N134" s="413"/>
      <c r="O134" s="262">
        <v>30</v>
      </c>
      <c r="P134" s="262"/>
      <c r="Q134" s="262"/>
      <c r="R134" s="262"/>
      <c r="S134" s="441">
        <v>0</v>
      </c>
      <c r="T134" s="439">
        <v>0</v>
      </c>
      <c r="U134" s="497"/>
    </row>
    <row r="135" spans="1:22" s="461" customFormat="1" ht="15" hidden="1" customHeight="1">
      <c r="A135" s="397"/>
      <c r="B135" s="398"/>
      <c r="C135" s="697" t="s">
        <v>303</v>
      </c>
      <c r="D135" s="698" t="s">
        <v>304</v>
      </c>
      <c r="E135" s="699" t="s">
        <v>304</v>
      </c>
      <c r="F135" s="399" t="s">
        <v>305</v>
      </c>
      <c r="G135" s="400"/>
      <c r="H135" s="401"/>
      <c r="I135" s="401"/>
      <c r="J135" s="401"/>
      <c r="K135" s="401"/>
      <c r="L135" s="401"/>
      <c r="M135" s="402"/>
      <c r="N135" s="413"/>
      <c r="O135" s="262">
        <v>30</v>
      </c>
      <c r="P135" s="262"/>
      <c r="Q135" s="262"/>
      <c r="R135" s="262"/>
      <c r="S135" s="441">
        <v>0</v>
      </c>
      <c r="T135" s="439">
        <v>0</v>
      </c>
      <c r="U135" s="497"/>
    </row>
    <row r="136" spans="1:22" s="461" customFormat="1" ht="15" hidden="1" customHeight="1">
      <c r="A136" s="397"/>
      <c r="B136" s="398"/>
      <c r="C136" s="697" t="s">
        <v>306</v>
      </c>
      <c r="D136" s="698" t="s">
        <v>304</v>
      </c>
      <c r="E136" s="699" t="s">
        <v>304</v>
      </c>
      <c r="F136" s="399" t="s">
        <v>307</v>
      </c>
      <c r="G136" s="400"/>
      <c r="H136" s="401"/>
      <c r="I136" s="401"/>
      <c r="J136" s="401"/>
      <c r="K136" s="401"/>
      <c r="L136" s="401"/>
      <c r="M136" s="402"/>
      <c r="N136" s="413"/>
      <c r="O136" s="262">
        <v>30</v>
      </c>
      <c r="P136" s="262"/>
      <c r="Q136" s="262"/>
      <c r="R136" s="262"/>
      <c r="S136" s="441">
        <v>0</v>
      </c>
      <c r="T136" s="439">
        <v>0</v>
      </c>
      <c r="U136" s="497"/>
    </row>
    <row r="137" spans="1:22" s="461" customFormat="1" ht="15" hidden="1" customHeight="1">
      <c r="A137" s="397"/>
      <c r="B137" s="398"/>
      <c r="C137" s="697" t="s">
        <v>308</v>
      </c>
      <c r="D137" s="698" t="s">
        <v>304</v>
      </c>
      <c r="E137" s="699" t="s">
        <v>304</v>
      </c>
      <c r="F137" s="399" t="s">
        <v>309</v>
      </c>
      <c r="G137" s="400"/>
      <c r="H137" s="401"/>
      <c r="I137" s="401"/>
      <c r="J137" s="401"/>
      <c r="K137" s="401"/>
      <c r="L137" s="401"/>
      <c r="M137" s="402"/>
      <c r="N137" s="413"/>
      <c r="O137" s="262">
        <v>30</v>
      </c>
      <c r="P137" s="262"/>
      <c r="Q137" s="262"/>
      <c r="R137" s="262"/>
      <c r="S137" s="441">
        <v>0</v>
      </c>
      <c r="T137" s="439">
        <v>0</v>
      </c>
      <c r="U137" s="497"/>
    </row>
    <row r="138" spans="1:22" s="461" customFormat="1" ht="15" hidden="1" customHeight="1">
      <c r="A138" s="397"/>
      <c r="B138" s="398"/>
      <c r="C138" s="697" t="s">
        <v>310</v>
      </c>
      <c r="D138" s="698" t="s">
        <v>304</v>
      </c>
      <c r="E138" s="699" t="s">
        <v>304</v>
      </c>
      <c r="F138" s="399" t="s">
        <v>311</v>
      </c>
      <c r="G138" s="400"/>
      <c r="H138" s="401"/>
      <c r="I138" s="401"/>
      <c r="J138" s="401"/>
      <c r="K138" s="401"/>
      <c r="L138" s="401"/>
      <c r="M138" s="402"/>
      <c r="N138" s="413"/>
      <c r="O138" s="262">
        <v>30</v>
      </c>
      <c r="P138" s="262"/>
      <c r="Q138" s="262"/>
      <c r="R138" s="262"/>
      <c r="S138" s="441">
        <v>0</v>
      </c>
      <c r="T138" s="439">
        <v>0</v>
      </c>
      <c r="U138" s="497"/>
    </row>
    <row r="139" spans="1:22" s="461" customFormat="1" ht="15" hidden="1" customHeight="1">
      <c r="A139" s="397"/>
      <c r="B139" s="398"/>
      <c r="C139" s="697" t="s">
        <v>312</v>
      </c>
      <c r="D139" s="698" t="s">
        <v>313</v>
      </c>
      <c r="E139" s="699" t="s">
        <v>313</v>
      </c>
      <c r="F139" s="399" t="s">
        <v>314</v>
      </c>
      <c r="G139" s="400"/>
      <c r="H139" s="401"/>
      <c r="I139" s="401"/>
      <c r="J139" s="401"/>
      <c r="K139" s="401"/>
      <c r="L139" s="401"/>
      <c r="M139" s="402"/>
      <c r="N139" s="413"/>
      <c r="O139" s="262">
        <v>30</v>
      </c>
      <c r="P139" s="262"/>
      <c r="Q139" s="262"/>
      <c r="R139" s="262"/>
      <c r="S139" s="441">
        <v>0</v>
      </c>
      <c r="T139" s="439">
        <v>0</v>
      </c>
      <c r="U139" s="497"/>
    </row>
    <row r="140" spans="1:22" s="461" customFormat="1" ht="15" hidden="1" customHeight="1">
      <c r="A140" s="397"/>
      <c r="B140" s="398"/>
      <c r="C140" s="697" t="s">
        <v>315</v>
      </c>
      <c r="D140" s="698" t="s">
        <v>316</v>
      </c>
      <c r="E140" s="699" t="s">
        <v>316</v>
      </c>
      <c r="F140" s="399" t="s">
        <v>317</v>
      </c>
      <c r="G140" s="400"/>
      <c r="H140" s="401"/>
      <c r="I140" s="401"/>
      <c r="J140" s="401"/>
      <c r="K140" s="401"/>
      <c r="L140" s="401"/>
      <c r="M140" s="402"/>
      <c r="N140" s="413"/>
      <c r="O140" s="262">
        <v>30</v>
      </c>
      <c r="P140" s="262"/>
      <c r="Q140" s="262"/>
      <c r="R140" s="262"/>
      <c r="S140" s="441">
        <v>0</v>
      </c>
      <c r="T140" s="439">
        <v>0</v>
      </c>
      <c r="U140" s="497"/>
    </row>
    <row r="141" spans="1:22" s="461" customFormat="1" ht="15" hidden="1" customHeight="1">
      <c r="A141" s="397"/>
      <c r="B141" s="398"/>
      <c r="C141" s="410"/>
      <c r="D141" s="411" t="s">
        <v>542</v>
      </c>
      <c r="E141" s="412"/>
      <c r="F141" s="399" t="s">
        <v>543</v>
      </c>
      <c r="G141" s="400"/>
      <c r="H141" s="401"/>
      <c r="I141" s="401"/>
      <c r="J141" s="401"/>
      <c r="K141" s="401"/>
      <c r="L141" s="401"/>
      <c r="M141" s="402"/>
      <c r="N141" s="413"/>
      <c r="O141" s="262">
        <v>30</v>
      </c>
      <c r="P141" s="262"/>
      <c r="Q141" s="262"/>
      <c r="R141" s="262"/>
      <c r="S141" s="441">
        <v>0</v>
      </c>
      <c r="T141" s="439">
        <v>0</v>
      </c>
      <c r="U141" s="500"/>
    </row>
    <row r="142" spans="1:22" s="461" customFormat="1" ht="15" hidden="1" customHeight="1">
      <c r="A142" s="397"/>
      <c r="B142" s="398"/>
      <c r="C142" s="697" t="s">
        <v>318</v>
      </c>
      <c r="D142" s="698" t="s">
        <v>319</v>
      </c>
      <c r="E142" s="699" t="s">
        <v>319</v>
      </c>
      <c r="F142" s="399" t="s">
        <v>320</v>
      </c>
      <c r="G142" s="400"/>
      <c r="H142" s="401"/>
      <c r="I142" s="401"/>
      <c r="J142" s="401"/>
      <c r="K142" s="401"/>
      <c r="L142" s="401"/>
      <c r="M142" s="402"/>
      <c r="N142" s="413"/>
      <c r="O142" s="262">
        <v>30</v>
      </c>
      <c r="P142" s="262"/>
      <c r="Q142" s="262"/>
      <c r="R142" s="262"/>
      <c r="S142" s="441">
        <v>0</v>
      </c>
      <c r="T142" s="439">
        <v>0</v>
      </c>
      <c r="U142" s="497"/>
    </row>
    <row r="143" spans="1:22" s="478" customFormat="1" ht="15" hidden="1" customHeight="1">
      <c r="A143" s="397" t="s">
        <v>321</v>
      </c>
      <c r="B143" s="397"/>
      <c r="C143" s="704"/>
      <c r="D143" s="705"/>
      <c r="E143" s="706"/>
      <c r="F143" s="415" t="s">
        <v>322</v>
      </c>
      <c r="G143" s="416"/>
      <c r="H143" s="417"/>
      <c r="I143" s="417"/>
      <c r="J143" s="417"/>
      <c r="K143" s="417"/>
      <c r="L143" s="417"/>
      <c r="M143" s="418"/>
      <c r="N143" s="419"/>
      <c r="O143" s="420">
        <v>40</v>
      </c>
      <c r="P143" s="420"/>
      <c r="Q143" s="420"/>
      <c r="R143" s="420"/>
      <c r="S143" s="442">
        <f>+S144+S147</f>
        <v>0</v>
      </c>
      <c r="T143" s="442">
        <f>+T144+T147</f>
        <v>0</v>
      </c>
      <c r="U143" s="506"/>
    </row>
    <row r="144" spans="1:22" s="461" customFormat="1" ht="15" hidden="1" customHeight="1">
      <c r="A144" s="397"/>
      <c r="B144" s="398" t="s">
        <v>323</v>
      </c>
      <c r="C144" s="697"/>
      <c r="D144" s="698"/>
      <c r="E144" s="699"/>
      <c r="F144" s="403" t="s">
        <v>324</v>
      </c>
      <c r="G144" s="400"/>
      <c r="H144" s="404"/>
      <c r="I144" s="404"/>
      <c r="J144" s="404"/>
      <c r="K144" s="404"/>
      <c r="L144" s="404"/>
      <c r="M144" s="405"/>
      <c r="N144" s="413"/>
      <c r="O144" s="262"/>
      <c r="P144" s="262"/>
      <c r="Q144" s="262"/>
      <c r="R144" s="262"/>
      <c r="S144" s="440">
        <f>SUM(S145:S146)</f>
        <v>0</v>
      </c>
      <c r="T144" s="440">
        <f>SUM(T145:T146)</f>
        <v>0</v>
      </c>
      <c r="U144" s="497"/>
    </row>
    <row r="145" spans="1:21" s="461" customFormat="1" ht="15" hidden="1" customHeight="1">
      <c r="A145" s="397"/>
      <c r="B145" s="398"/>
      <c r="C145" s="697" t="s">
        <v>325</v>
      </c>
      <c r="D145" s="698" t="s">
        <v>326</v>
      </c>
      <c r="E145" s="699" t="s">
        <v>326</v>
      </c>
      <c r="F145" s="399" t="s">
        <v>327</v>
      </c>
      <c r="G145" s="400"/>
      <c r="H145" s="401"/>
      <c r="I145" s="401"/>
      <c r="J145" s="401"/>
      <c r="K145" s="401"/>
      <c r="L145" s="401"/>
      <c r="M145" s="402"/>
      <c r="N145" s="413"/>
      <c r="O145" s="262"/>
      <c r="P145" s="262"/>
      <c r="Q145" s="262"/>
      <c r="R145" s="262"/>
      <c r="S145" s="441">
        <v>0</v>
      </c>
      <c r="T145" s="441">
        <v>0</v>
      </c>
      <c r="U145" s="497"/>
    </row>
    <row r="146" spans="1:21" s="461" customFormat="1" ht="15" hidden="1" customHeight="1">
      <c r="A146" s="397"/>
      <c r="B146" s="398"/>
      <c r="C146" s="697" t="s">
        <v>328</v>
      </c>
      <c r="D146" s="698" t="s">
        <v>329</v>
      </c>
      <c r="E146" s="699" t="s">
        <v>329</v>
      </c>
      <c r="F146" s="399" t="s">
        <v>330</v>
      </c>
      <c r="G146" s="400"/>
      <c r="H146" s="401"/>
      <c r="I146" s="401"/>
      <c r="J146" s="401"/>
      <c r="K146" s="401"/>
      <c r="L146" s="401"/>
      <c r="M146" s="402"/>
      <c r="N146" s="413"/>
      <c r="O146" s="262"/>
      <c r="P146" s="262"/>
      <c r="Q146" s="262"/>
      <c r="R146" s="262"/>
      <c r="S146" s="441">
        <v>0</v>
      </c>
      <c r="T146" s="441">
        <v>0</v>
      </c>
      <c r="U146" s="497"/>
    </row>
    <row r="147" spans="1:21" s="461" customFormat="1" ht="15" hidden="1" customHeight="1">
      <c r="A147" s="397"/>
      <c r="B147" s="398" t="s">
        <v>331</v>
      </c>
      <c r="C147" s="697"/>
      <c r="D147" s="698"/>
      <c r="E147" s="699"/>
      <c r="F147" s="403" t="s">
        <v>332</v>
      </c>
      <c r="G147" s="400"/>
      <c r="H147" s="404"/>
      <c r="I147" s="404"/>
      <c r="J147" s="404"/>
      <c r="K147" s="404"/>
      <c r="L147" s="404"/>
      <c r="M147" s="405"/>
      <c r="N147" s="413"/>
      <c r="O147" s="262"/>
      <c r="P147" s="262"/>
      <c r="Q147" s="262"/>
      <c r="R147" s="262"/>
      <c r="S147" s="440">
        <f>SUM(S148:S149)</f>
        <v>0</v>
      </c>
      <c r="T147" s="440">
        <f>SUM(T148:T149)</f>
        <v>0</v>
      </c>
      <c r="U147" s="497"/>
    </row>
    <row r="148" spans="1:21" s="461" customFormat="1" ht="15" hidden="1" customHeight="1">
      <c r="A148" s="397"/>
      <c r="B148" s="398"/>
      <c r="C148" s="697" t="s">
        <v>333</v>
      </c>
      <c r="D148" s="698" t="s">
        <v>334</v>
      </c>
      <c r="E148" s="699" t="s">
        <v>334</v>
      </c>
      <c r="F148" s="399" t="s">
        <v>335</v>
      </c>
      <c r="G148" s="400"/>
      <c r="H148" s="401"/>
      <c r="I148" s="401"/>
      <c r="J148" s="401"/>
      <c r="K148" s="401"/>
      <c r="L148" s="401"/>
      <c r="M148" s="402"/>
      <c r="N148" s="413"/>
      <c r="O148" s="262"/>
      <c r="P148" s="262"/>
      <c r="Q148" s="262"/>
      <c r="R148" s="262"/>
      <c r="S148" s="441">
        <v>0</v>
      </c>
      <c r="T148" s="441">
        <v>0</v>
      </c>
      <c r="U148" s="497"/>
    </row>
    <row r="149" spans="1:21" s="461" customFormat="1" ht="15" hidden="1" customHeight="1">
      <c r="A149" s="397"/>
      <c r="B149" s="398"/>
      <c r="C149" s="697" t="s">
        <v>336</v>
      </c>
      <c r="D149" s="698" t="s">
        <v>337</v>
      </c>
      <c r="E149" s="699" t="s">
        <v>337</v>
      </c>
      <c r="F149" s="399" t="s">
        <v>338</v>
      </c>
      <c r="G149" s="400"/>
      <c r="H149" s="401"/>
      <c r="I149" s="401"/>
      <c r="J149" s="401"/>
      <c r="K149" s="401"/>
      <c r="L149" s="401"/>
      <c r="M149" s="402"/>
      <c r="N149" s="413"/>
      <c r="O149" s="262"/>
      <c r="P149" s="262"/>
      <c r="Q149" s="262"/>
      <c r="R149" s="262"/>
      <c r="S149" s="441">
        <v>0</v>
      </c>
      <c r="T149" s="439">
        <v>0</v>
      </c>
      <c r="U149" s="497"/>
    </row>
    <row r="150" spans="1:21" s="461" customFormat="1" ht="15" hidden="1" customHeight="1">
      <c r="A150" s="397"/>
      <c r="B150" s="398"/>
      <c r="C150" s="410"/>
      <c r="D150" s="411" t="s">
        <v>544</v>
      </c>
      <c r="E150" s="412"/>
      <c r="F150" s="399" t="s">
        <v>546</v>
      </c>
      <c r="G150" s="400"/>
      <c r="H150" s="401"/>
      <c r="I150" s="401"/>
      <c r="J150" s="401"/>
      <c r="K150" s="401"/>
      <c r="L150" s="401"/>
      <c r="M150" s="402"/>
      <c r="N150" s="413"/>
      <c r="O150" s="262"/>
      <c r="P150" s="262"/>
      <c r="Q150" s="262"/>
      <c r="R150" s="262"/>
      <c r="S150" s="439">
        <v>0</v>
      </c>
      <c r="T150" s="439">
        <v>0</v>
      </c>
      <c r="U150" s="500"/>
    </row>
    <row r="151" spans="1:21" s="461" customFormat="1" ht="15" hidden="1" customHeight="1">
      <c r="A151" s="397"/>
      <c r="B151" s="398"/>
      <c r="C151" s="410"/>
      <c r="D151" s="411" t="s">
        <v>545</v>
      </c>
      <c r="E151" s="412"/>
      <c r="F151" s="399" t="s">
        <v>547</v>
      </c>
      <c r="G151" s="400"/>
      <c r="H151" s="401"/>
      <c r="I151" s="401"/>
      <c r="J151" s="401"/>
      <c r="K151" s="401"/>
      <c r="L151" s="401"/>
      <c r="M151" s="402"/>
      <c r="N151" s="413"/>
      <c r="O151" s="262"/>
      <c r="P151" s="262"/>
      <c r="Q151" s="262"/>
      <c r="R151" s="262"/>
      <c r="S151" s="439">
        <v>0</v>
      </c>
      <c r="T151" s="439">
        <v>0</v>
      </c>
      <c r="U151" s="500"/>
    </row>
    <row r="152" spans="1:21" s="461" customFormat="1" ht="15" customHeight="1">
      <c r="A152" s="397" t="s">
        <v>339</v>
      </c>
      <c r="B152" s="398"/>
      <c r="C152" s="697"/>
      <c r="D152" s="698"/>
      <c r="E152" s="699"/>
      <c r="F152" s="415" t="s">
        <v>340</v>
      </c>
      <c r="G152" s="509"/>
      <c r="H152" s="417"/>
      <c r="I152" s="417"/>
      <c r="J152" s="417"/>
      <c r="K152" s="417"/>
      <c r="L152" s="417"/>
      <c r="M152" s="418"/>
      <c r="N152" s="413"/>
      <c r="O152" s="572">
        <v>10</v>
      </c>
      <c r="P152" s="262"/>
      <c r="Q152" s="262"/>
      <c r="R152" s="262"/>
      <c r="S152" s="535">
        <f>+S153+S165+S174+S163</f>
        <v>39034588.053333327</v>
      </c>
      <c r="T152" s="535">
        <f>+T153+T165+T174+T163</f>
        <v>0</v>
      </c>
      <c r="U152" s="497"/>
    </row>
    <row r="153" spans="1:21" s="461" customFormat="1" ht="15" customHeight="1">
      <c r="A153" s="462"/>
      <c r="B153" s="264" t="s">
        <v>341</v>
      </c>
      <c r="C153" s="701"/>
      <c r="D153" s="702"/>
      <c r="E153" s="703"/>
      <c r="F153" s="467" t="s">
        <v>342</v>
      </c>
      <c r="G153" s="464"/>
      <c r="H153" s="468"/>
      <c r="I153" s="468"/>
      <c r="J153" s="468"/>
      <c r="K153" s="468"/>
      <c r="L153" s="468"/>
      <c r="M153" s="469"/>
      <c r="N153" s="472"/>
      <c r="O153" s="572">
        <v>10</v>
      </c>
      <c r="P153" s="267"/>
      <c r="Q153" s="267"/>
      <c r="R153" s="267"/>
      <c r="S153" s="536">
        <f>SUM(S154:S162)</f>
        <v>8004507.168333333</v>
      </c>
      <c r="T153" s="536">
        <f>SUM(T154:T162)</f>
        <v>0</v>
      </c>
      <c r="U153" s="497"/>
    </row>
    <row r="154" spans="1:21" s="461" customFormat="1" ht="15" hidden="1" customHeight="1">
      <c r="A154" s="462"/>
      <c r="B154" s="264"/>
      <c r="C154" s="701" t="s">
        <v>343</v>
      </c>
      <c r="D154" s="702" t="s">
        <v>344</v>
      </c>
      <c r="E154" s="703" t="s">
        <v>344</v>
      </c>
      <c r="F154" s="463" t="s">
        <v>345</v>
      </c>
      <c r="G154" s="464"/>
      <c r="H154" s="465"/>
      <c r="I154" s="465"/>
      <c r="J154" s="465"/>
      <c r="K154" s="465"/>
      <c r="L154" s="465"/>
      <c r="M154" s="466"/>
      <c r="N154" s="472"/>
      <c r="O154" s="572">
        <v>10</v>
      </c>
      <c r="P154" s="267"/>
      <c r="Q154" s="267"/>
      <c r="R154" s="267"/>
      <c r="S154" s="537">
        <v>0</v>
      </c>
      <c r="T154" s="537">
        <v>0</v>
      </c>
      <c r="U154" s="497"/>
    </row>
    <row r="155" spans="1:21" s="461" customFormat="1" ht="15" hidden="1" customHeight="1">
      <c r="A155" s="462"/>
      <c r="B155" s="264"/>
      <c r="C155" s="701" t="s">
        <v>346</v>
      </c>
      <c r="D155" s="702" t="s">
        <v>344</v>
      </c>
      <c r="E155" s="703" t="s">
        <v>344</v>
      </c>
      <c r="F155" s="463" t="s">
        <v>347</v>
      </c>
      <c r="G155" s="464"/>
      <c r="H155" s="465"/>
      <c r="I155" s="465"/>
      <c r="J155" s="465"/>
      <c r="K155" s="465"/>
      <c r="L155" s="465"/>
      <c r="M155" s="466"/>
      <c r="N155" s="472"/>
      <c r="O155" s="572">
        <v>10</v>
      </c>
      <c r="P155" s="267"/>
      <c r="Q155" s="267"/>
      <c r="R155" s="267"/>
      <c r="S155" s="537">
        <v>0</v>
      </c>
      <c r="T155" s="537">
        <v>0</v>
      </c>
      <c r="U155" s="497"/>
    </row>
    <row r="156" spans="1:21" s="461" customFormat="1" ht="15" hidden="1" customHeight="1">
      <c r="A156" s="462"/>
      <c r="B156" s="264"/>
      <c r="C156" s="701" t="s">
        <v>348</v>
      </c>
      <c r="D156" s="702" t="s">
        <v>349</v>
      </c>
      <c r="E156" s="703" t="s">
        <v>349</v>
      </c>
      <c r="F156" s="463" t="s">
        <v>350</v>
      </c>
      <c r="G156" s="464"/>
      <c r="H156" s="465"/>
      <c r="I156" s="465"/>
      <c r="J156" s="465"/>
      <c r="K156" s="465"/>
      <c r="L156" s="465"/>
      <c r="M156" s="466"/>
      <c r="N156" s="472"/>
      <c r="O156" s="572">
        <v>10</v>
      </c>
      <c r="P156" s="267"/>
      <c r="Q156" s="267"/>
      <c r="R156" s="267"/>
      <c r="S156" s="537">
        <v>0</v>
      </c>
      <c r="T156" s="537">
        <v>0</v>
      </c>
      <c r="U156" s="497"/>
    </row>
    <row r="157" spans="1:21" s="461" customFormat="1" ht="15" customHeight="1">
      <c r="A157" s="462"/>
      <c r="B157" s="264"/>
      <c r="C157" s="701" t="s">
        <v>351</v>
      </c>
      <c r="D157" s="702" t="s">
        <v>352</v>
      </c>
      <c r="E157" s="703" t="s">
        <v>352</v>
      </c>
      <c r="F157" s="463" t="s">
        <v>353</v>
      </c>
      <c r="G157" s="464"/>
      <c r="H157" s="465"/>
      <c r="I157" s="465"/>
      <c r="J157" s="465"/>
      <c r="K157" s="465"/>
      <c r="L157" s="465"/>
      <c r="M157" s="466"/>
      <c r="N157" s="472"/>
      <c r="O157" s="572">
        <v>10</v>
      </c>
      <c r="P157" s="267"/>
      <c r="Q157" s="267"/>
      <c r="R157" s="267"/>
      <c r="S157" s="537">
        <v>200792</v>
      </c>
      <c r="T157" s="537"/>
      <c r="U157" s="497"/>
    </row>
    <row r="158" spans="1:21" s="461" customFormat="1" ht="15" hidden="1" customHeight="1">
      <c r="A158" s="462"/>
      <c r="B158" s="264"/>
      <c r="C158" s="701" t="s">
        <v>354</v>
      </c>
      <c r="D158" s="702" t="s">
        <v>352</v>
      </c>
      <c r="E158" s="703" t="s">
        <v>352</v>
      </c>
      <c r="F158" s="463" t="s">
        <v>355</v>
      </c>
      <c r="G158" s="464"/>
      <c r="H158" s="465"/>
      <c r="I158" s="465"/>
      <c r="J158" s="465"/>
      <c r="K158" s="465"/>
      <c r="L158" s="465"/>
      <c r="M158" s="466"/>
      <c r="N158" s="472"/>
      <c r="O158" s="572">
        <v>10</v>
      </c>
      <c r="P158" s="267"/>
      <c r="Q158" s="267"/>
      <c r="R158" s="267"/>
      <c r="S158" s="537">
        <v>0</v>
      </c>
      <c r="T158" s="537"/>
      <c r="U158" s="497"/>
    </row>
    <row r="159" spans="1:21" s="461" customFormat="1" ht="15" hidden="1" customHeight="1">
      <c r="A159" s="462"/>
      <c r="B159" s="264"/>
      <c r="C159" s="701" t="s">
        <v>356</v>
      </c>
      <c r="D159" s="702" t="s">
        <v>352</v>
      </c>
      <c r="E159" s="703" t="s">
        <v>352</v>
      </c>
      <c r="F159" s="463" t="s">
        <v>357</v>
      </c>
      <c r="G159" s="464"/>
      <c r="H159" s="465"/>
      <c r="I159" s="465"/>
      <c r="J159" s="465"/>
      <c r="K159" s="465"/>
      <c r="L159" s="465"/>
      <c r="M159" s="466"/>
      <c r="N159" s="472"/>
      <c r="O159" s="572">
        <v>10</v>
      </c>
      <c r="P159" s="267"/>
      <c r="Q159" s="267"/>
      <c r="R159" s="267"/>
      <c r="S159" s="537">
        <v>0</v>
      </c>
      <c r="T159" s="537"/>
      <c r="U159" s="497"/>
    </row>
    <row r="160" spans="1:21" s="461" customFormat="1" ht="15" customHeight="1">
      <c r="A160" s="462"/>
      <c r="B160" s="264"/>
      <c r="C160" s="701" t="s">
        <v>358</v>
      </c>
      <c r="D160" s="702"/>
      <c r="E160" s="703"/>
      <c r="F160" s="463" t="s">
        <v>359</v>
      </c>
      <c r="G160" s="464"/>
      <c r="H160" s="465"/>
      <c r="I160" s="465"/>
      <c r="J160" s="465"/>
      <c r="K160" s="465"/>
      <c r="L160" s="465"/>
      <c r="M160" s="466"/>
      <c r="N160" s="472"/>
      <c r="O160" s="572">
        <v>10</v>
      </c>
      <c r="P160" s="267"/>
      <c r="Q160" s="267"/>
      <c r="R160" s="267"/>
      <c r="S160" s="537">
        <v>2402833.125</v>
      </c>
      <c r="T160" s="537"/>
      <c r="U160" s="497"/>
    </row>
    <row r="161" spans="1:21" s="461" customFormat="1" ht="15" hidden="1" customHeight="1">
      <c r="A161" s="462"/>
      <c r="B161" s="264"/>
      <c r="C161" s="701" t="s">
        <v>360</v>
      </c>
      <c r="D161" s="702"/>
      <c r="E161" s="703"/>
      <c r="F161" s="463" t="s">
        <v>361</v>
      </c>
      <c r="G161" s="464"/>
      <c r="H161" s="465"/>
      <c r="I161" s="465"/>
      <c r="J161" s="465"/>
      <c r="K161" s="465"/>
      <c r="L161" s="465"/>
      <c r="M161" s="466"/>
      <c r="N161" s="472"/>
      <c r="O161" s="572">
        <v>10</v>
      </c>
      <c r="P161" s="267"/>
      <c r="Q161" s="267"/>
      <c r="R161" s="267"/>
      <c r="S161" s="537">
        <v>0</v>
      </c>
      <c r="T161" s="537"/>
      <c r="U161" s="497"/>
    </row>
    <row r="162" spans="1:21" s="461" customFormat="1" ht="15" customHeight="1">
      <c r="A162" s="462"/>
      <c r="B162" s="264"/>
      <c r="C162" s="701" t="s">
        <v>362</v>
      </c>
      <c r="D162" s="702"/>
      <c r="E162" s="703"/>
      <c r="F162" s="463" t="s">
        <v>363</v>
      </c>
      <c r="G162" s="464"/>
      <c r="H162" s="465"/>
      <c r="I162" s="465"/>
      <c r="J162" s="465"/>
      <c r="K162" s="465"/>
      <c r="L162" s="465"/>
      <c r="M162" s="466"/>
      <c r="N162" s="472"/>
      <c r="O162" s="572">
        <v>10</v>
      </c>
      <c r="P162" s="267"/>
      <c r="Q162" s="267"/>
      <c r="R162" s="267"/>
      <c r="S162" s="537">
        <v>5400882.043333333</v>
      </c>
      <c r="T162" s="537"/>
      <c r="U162" s="497"/>
    </row>
    <row r="163" spans="1:21" s="461" customFormat="1" ht="15" hidden="1" customHeight="1">
      <c r="A163" s="462"/>
      <c r="B163" s="462" t="s">
        <v>364</v>
      </c>
      <c r="C163" s="701"/>
      <c r="D163" s="702"/>
      <c r="E163" s="703"/>
      <c r="F163" s="467" t="s">
        <v>365</v>
      </c>
      <c r="G163" s="474"/>
      <c r="H163" s="468"/>
      <c r="I163" s="468"/>
      <c r="J163" s="468"/>
      <c r="K163" s="468"/>
      <c r="L163" s="468"/>
      <c r="M163" s="469"/>
      <c r="N163" s="472"/>
      <c r="O163" s="572">
        <v>10</v>
      </c>
      <c r="P163" s="267"/>
      <c r="Q163" s="267"/>
      <c r="R163" s="267"/>
      <c r="S163" s="536">
        <v>0</v>
      </c>
      <c r="T163" s="536">
        <v>0</v>
      </c>
      <c r="U163" s="497"/>
    </row>
    <row r="164" spans="1:21" s="461" customFormat="1" ht="15" hidden="1" customHeight="1">
      <c r="A164" s="462"/>
      <c r="B164" s="264"/>
      <c r="C164" s="701" t="s">
        <v>366</v>
      </c>
      <c r="D164" s="702" t="s">
        <v>344</v>
      </c>
      <c r="E164" s="703" t="s">
        <v>344</v>
      </c>
      <c r="F164" s="463" t="s">
        <v>479</v>
      </c>
      <c r="G164" s="464"/>
      <c r="H164" s="465"/>
      <c r="I164" s="465"/>
      <c r="J164" s="465"/>
      <c r="K164" s="465"/>
      <c r="L164" s="465"/>
      <c r="M164" s="466"/>
      <c r="N164" s="472"/>
      <c r="O164" s="572">
        <v>10</v>
      </c>
      <c r="P164" s="267"/>
      <c r="Q164" s="267"/>
      <c r="R164" s="267"/>
      <c r="S164" s="537">
        <v>0</v>
      </c>
      <c r="T164" s="537">
        <v>0</v>
      </c>
      <c r="U164" s="497"/>
    </row>
    <row r="165" spans="1:21" s="461" customFormat="1" ht="15" customHeight="1">
      <c r="A165" s="462"/>
      <c r="B165" s="264" t="s">
        <v>368</v>
      </c>
      <c r="C165" s="701"/>
      <c r="D165" s="702"/>
      <c r="E165" s="703"/>
      <c r="F165" s="467" t="s">
        <v>369</v>
      </c>
      <c r="G165" s="464"/>
      <c r="H165" s="465"/>
      <c r="I165" s="465"/>
      <c r="J165" s="465"/>
      <c r="K165" s="465"/>
      <c r="L165" s="465"/>
      <c r="M165" s="466"/>
      <c r="N165" s="472"/>
      <c r="O165" s="572">
        <v>10</v>
      </c>
      <c r="P165" s="267"/>
      <c r="Q165" s="267"/>
      <c r="R165" s="267"/>
      <c r="S165" s="536">
        <f>SUM(S166:S173)</f>
        <v>31030080.884999998</v>
      </c>
      <c r="T165" s="536">
        <f>SUM(T166:T173)</f>
        <v>0</v>
      </c>
      <c r="U165" s="497"/>
    </row>
    <row r="166" spans="1:21" s="461" customFormat="1" ht="15" hidden="1" customHeight="1">
      <c r="A166" s="462"/>
      <c r="B166" s="264"/>
      <c r="C166" s="701" t="s">
        <v>486</v>
      </c>
      <c r="D166" s="702" t="s">
        <v>344</v>
      </c>
      <c r="E166" s="703" t="s">
        <v>344</v>
      </c>
      <c r="F166" s="463" t="s">
        <v>485</v>
      </c>
      <c r="G166" s="464"/>
      <c r="H166" s="465"/>
      <c r="I166" s="465"/>
      <c r="J166" s="465"/>
      <c r="K166" s="465"/>
      <c r="L166" s="465"/>
      <c r="M166" s="466"/>
      <c r="N166" s="472"/>
      <c r="O166" s="572">
        <v>10</v>
      </c>
      <c r="P166" s="267"/>
      <c r="Q166" s="267"/>
      <c r="R166" s="267"/>
      <c r="S166" s="536">
        <v>0</v>
      </c>
      <c r="T166" s="536">
        <v>0</v>
      </c>
      <c r="U166" s="497"/>
    </row>
    <row r="167" spans="1:21" s="461" customFormat="1" ht="15" hidden="1" customHeight="1">
      <c r="A167" s="462"/>
      <c r="B167" s="264"/>
      <c r="C167" s="701" t="s">
        <v>487</v>
      </c>
      <c r="D167" s="702" t="s">
        <v>344</v>
      </c>
      <c r="E167" s="703" t="s">
        <v>344</v>
      </c>
      <c r="F167" s="463" t="s">
        <v>490</v>
      </c>
      <c r="G167" s="464"/>
      <c r="H167" s="465"/>
      <c r="I167" s="465"/>
      <c r="J167" s="465"/>
      <c r="K167" s="465"/>
      <c r="L167" s="465"/>
      <c r="M167" s="466"/>
      <c r="N167" s="472"/>
      <c r="O167" s="572">
        <v>10</v>
      </c>
      <c r="P167" s="267"/>
      <c r="Q167" s="267"/>
      <c r="R167" s="267"/>
      <c r="S167" s="536">
        <v>0</v>
      </c>
      <c r="T167" s="536">
        <v>0</v>
      </c>
      <c r="U167" s="497"/>
    </row>
    <row r="168" spans="1:21" s="461" customFormat="1" ht="15" hidden="1" customHeight="1">
      <c r="A168" s="462"/>
      <c r="B168" s="264"/>
      <c r="C168" s="265"/>
      <c r="D168" s="470" t="s">
        <v>488</v>
      </c>
      <c r="E168" s="471"/>
      <c r="F168" s="463" t="s">
        <v>491</v>
      </c>
      <c r="G168" s="464"/>
      <c r="H168" s="465"/>
      <c r="I168" s="465"/>
      <c r="J168" s="465"/>
      <c r="K168" s="465"/>
      <c r="L168" s="465"/>
      <c r="M168" s="466"/>
      <c r="N168" s="472"/>
      <c r="O168" s="572">
        <v>10</v>
      </c>
      <c r="P168" s="267"/>
      <c r="Q168" s="267"/>
      <c r="R168" s="267"/>
      <c r="S168" s="536">
        <v>0</v>
      </c>
      <c r="T168" s="536">
        <v>0</v>
      </c>
      <c r="U168" s="497"/>
    </row>
    <row r="169" spans="1:21" s="461" customFormat="1" ht="15" hidden="1" customHeight="1">
      <c r="A169" s="462"/>
      <c r="B169" s="264"/>
      <c r="C169" s="265"/>
      <c r="D169" s="470" t="s">
        <v>489</v>
      </c>
      <c r="E169" s="471"/>
      <c r="F169" s="463" t="s">
        <v>492</v>
      </c>
      <c r="G169" s="464"/>
      <c r="H169" s="465"/>
      <c r="I169" s="465"/>
      <c r="J169" s="465"/>
      <c r="K169" s="465"/>
      <c r="L169" s="465"/>
      <c r="M169" s="466"/>
      <c r="N169" s="472"/>
      <c r="O169" s="572">
        <v>10</v>
      </c>
      <c r="P169" s="267"/>
      <c r="Q169" s="267"/>
      <c r="R169" s="267"/>
      <c r="S169" s="536">
        <v>0</v>
      </c>
      <c r="T169" s="536">
        <v>0</v>
      </c>
      <c r="U169" s="497"/>
    </row>
    <row r="170" spans="1:21" s="461" customFormat="1" ht="15" customHeight="1">
      <c r="A170" s="462"/>
      <c r="B170" s="264"/>
      <c r="C170" s="701" t="s">
        <v>370</v>
      </c>
      <c r="D170" s="702" t="s">
        <v>344</v>
      </c>
      <c r="E170" s="703" t="s">
        <v>344</v>
      </c>
      <c r="F170" s="463" t="s">
        <v>371</v>
      </c>
      <c r="G170" s="464"/>
      <c r="H170" s="465"/>
      <c r="I170" s="465"/>
      <c r="J170" s="465"/>
      <c r="K170" s="465"/>
      <c r="L170" s="465"/>
      <c r="M170" s="466"/>
      <c r="N170" s="472"/>
      <c r="O170" s="572">
        <v>10</v>
      </c>
      <c r="P170" s="267"/>
      <c r="Q170" s="267"/>
      <c r="R170" s="267"/>
      <c r="S170" s="538">
        <v>31030080.884999998</v>
      </c>
      <c r="T170" s="538"/>
      <c r="U170" s="497"/>
    </row>
    <row r="171" spans="1:21" s="461" customFormat="1" ht="15" hidden="1" customHeight="1">
      <c r="A171" s="462"/>
      <c r="B171" s="264"/>
      <c r="C171" s="701" t="s">
        <v>372</v>
      </c>
      <c r="D171" s="702" t="s">
        <v>344</v>
      </c>
      <c r="E171" s="703" t="s">
        <v>344</v>
      </c>
      <c r="F171" s="463" t="s">
        <v>373</v>
      </c>
      <c r="G171" s="464"/>
      <c r="H171" s="465"/>
      <c r="I171" s="465"/>
      <c r="J171" s="465"/>
      <c r="K171" s="465"/>
      <c r="L171" s="465"/>
      <c r="M171" s="466"/>
      <c r="N171" s="472"/>
      <c r="O171" s="262">
        <v>30</v>
      </c>
      <c r="P171" s="267"/>
      <c r="Q171" s="267"/>
      <c r="R171" s="267"/>
      <c r="S171" s="537">
        <v>0</v>
      </c>
      <c r="T171" s="537">
        <v>0</v>
      </c>
      <c r="U171" s="497"/>
    </row>
    <row r="172" spans="1:21" s="461" customFormat="1" ht="15" hidden="1" customHeight="1">
      <c r="A172" s="462"/>
      <c r="B172" s="264"/>
      <c r="C172" s="265"/>
      <c r="D172" s="470" t="s">
        <v>483</v>
      </c>
      <c r="E172" s="471"/>
      <c r="F172" s="463" t="s">
        <v>484</v>
      </c>
      <c r="G172" s="464"/>
      <c r="H172" s="465"/>
      <c r="I172" s="465"/>
      <c r="J172" s="465"/>
      <c r="K172" s="465"/>
      <c r="L172" s="465"/>
      <c r="M172" s="466"/>
      <c r="N172" s="472"/>
      <c r="O172" s="262">
        <v>30</v>
      </c>
      <c r="P172" s="267"/>
      <c r="Q172" s="267"/>
      <c r="R172" s="267"/>
      <c r="S172" s="537">
        <v>0</v>
      </c>
      <c r="T172" s="537">
        <v>0</v>
      </c>
      <c r="U172" s="497"/>
    </row>
    <row r="173" spans="1:21" s="461" customFormat="1" ht="15" hidden="1" customHeight="1">
      <c r="A173" s="462"/>
      <c r="B173" s="264"/>
      <c r="C173" s="701" t="s">
        <v>374</v>
      </c>
      <c r="D173" s="702" t="s">
        <v>349</v>
      </c>
      <c r="E173" s="703" t="s">
        <v>349</v>
      </c>
      <c r="F173" s="463" t="s">
        <v>375</v>
      </c>
      <c r="G173" s="464"/>
      <c r="H173" s="465"/>
      <c r="I173" s="465"/>
      <c r="J173" s="465"/>
      <c r="K173" s="465"/>
      <c r="L173" s="465"/>
      <c r="M173" s="466"/>
      <c r="N173" s="472"/>
      <c r="O173" s="262">
        <v>30</v>
      </c>
      <c r="P173" s="267"/>
      <c r="Q173" s="267"/>
      <c r="R173" s="267"/>
      <c r="S173" s="537">
        <v>0</v>
      </c>
      <c r="T173" s="537">
        <v>0</v>
      </c>
      <c r="U173" s="497"/>
    </row>
    <row r="174" spans="1:21" s="461" customFormat="1" ht="15" hidden="1" customHeight="1">
      <c r="A174" s="462"/>
      <c r="B174" s="264" t="s">
        <v>376</v>
      </c>
      <c r="C174" s="701"/>
      <c r="D174" s="702"/>
      <c r="E174" s="703"/>
      <c r="F174" s="467" t="s">
        <v>377</v>
      </c>
      <c r="G174" s="464"/>
      <c r="H174" s="465"/>
      <c r="I174" s="465"/>
      <c r="J174" s="465"/>
      <c r="K174" s="465"/>
      <c r="L174" s="465"/>
      <c r="M174" s="466"/>
      <c r="N174" s="472"/>
      <c r="O174" s="262">
        <v>30</v>
      </c>
      <c r="P174" s="267"/>
      <c r="Q174" s="267"/>
      <c r="R174" s="267"/>
      <c r="S174" s="536">
        <f>SUM(S175:S179)</f>
        <v>0</v>
      </c>
      <c r="T174" s="536">
        <f>SUM(T175:T179)</f>
        <v>0</v>
      </c>
      <c r="U174" s="497"/>
    </row>
    <row r="175" spans="1:21" s="461" customFormat="1" ht="15" hidden="1" customHeight="1">
      <c r="A175" s="462"/>
      <c r="B175" s="264"/>
      <c r="C175" s="265"/>
      <c r="D175" s="470" t="s">
        <v>550</v>
      </c>
      <c r="E175" s="471"/>
      <c r="F175" s="463" t="s">
        <v>551</v>
      </c>
      <c r="G175" s="464"/>
      <c r="H175" s="465"/>
      <c r="I175" s="465"/>
      <c r="J175" s="465"/>
      <c r="K175" s="465"/>
      <c r="L175" s="465"/>
      <c r="M175" s="466"/>
      <c r="N175" s="472"/>
      <c r="O175" s="262">
        <v>30</v>
      </c>
      <c r="P175" s="267"/>
      <c r="Q175" s="267"/>
      <c r="R175" s="267"/>
      <c r="S175" s="536">
        <v>0</v>
      </c>
      <c r="T175" s="536">
        <v>0</v>
      </c>
      <c r="U175" s="500"/>
    </row>
    <row r="176" spans="1:21" s="461" customFormat="1" ht="15" hidden="1" customHeight="1">
      <c r="A176" s="462"/>
      <c r="B176" s="264"/>
      <c r="C176" s="265"/>
      <c r="D176" s="470" t="s">
        <v>549</v>
      </c>
      <c r="E176" s="471"/>
      <c r="F176" s="463" t="s">
        <v>552</v>
      </c>
      <c r="G176" s="464"/>
      <c r="H176" s="465"/>
      <c r="I176" s="465"/>
      <c r="J176" s="465"/>
      <c r="K176" s="465"/>
      <c r="L176" s="465"/>
      <c r="M176" s="466"/>
      <c r="N176" s="472"/>
      <c r="O176" s="262">
        <v>30</v>
      </c>
      <c r="P176" s="267"/>
      <c r="Q176" s="267"/>
      <c r="R176" s="267"/>
      <c r="S176" s="536">
        <v>0</v>
      </c>
      <c r="T176" s="536">
        <v>0</v>
      </c>
      <c r="U176" s="500"/>
    </row>
    <row r="177" spans="1:22" s="461" customFormat="1" ht="15" hidden="1" customHeight="1">
      <c r="A177" s="462"/>
      <c r="B177" s="264"/>
      <c r="C177" s="265"/>
      <c r="D177" s="470" t="s">
        <v>548</v>
      </c>
      <c r="E177" s="471"/>
      <c r="F177" s="463" t="s">
        <v>553</v>
      </c>
      <c r="G177" s="464"/>
      <c r="H177" s="465"/>
      <c r="I177" s="465"/>
      <c r="J177" s="465"/>
      <c r="K177" s="465"/>
      <c r="L177" s="465"/>
      <c r="M177" s="466"/>
      <c r="N177" s="472"/>
      <c r="O177" s="262">
        <v>30</v>
      </c>
      <c r="P177" s="267"/>
      <c r="Q177" s="267"/>
      <c r="R177" s="267"/>
      <c r="S177" s="536">
        <v>0</v>
      </c>
      <c r="T177" s="536">
        <v>0</v>
      </c>
      <c r="U177" s="500"/>
    </row>
    <row r="178" spans="1:22" s="461" customFormat="1" ht="15" hidden="1" customHeight="1">
      <c r="A178" s="462"/>
      <c r="B178" s="264"/>
      <c r="C178" s="701" t="s">
        <v>378</v>
      </c>
      <c r="D178" s="702" t="s">
        <v>344</v>
      </c>
      <c r="E178" s="703" t="s">
        <v>344</v>
      </c>
      <c r="F178" s="463" t="s">
        <v>379</v>
      </c>
      <c r="G178" s="464"/>
      <c r="H178" s="465"/>
      <c r="I178" s="465"/>
      <c r="J178" s="465"/>
      <c r="K178" s="465"/>
      <c r="L178" s="465"/>
      <c r="M178" s="466"/>
      <c r="N178" s="472"/>
      <c r="O178" s="262">
        <v>30</v>
      </c>
      <c r="P178" s="267"/>
      <c r="Q178" s="267"/>
      <c r="R178" s="267"/>
      <c r="S178" s="537">
        <v>0</v>
      </c>
      <c r="T178" s="537">
        <v>0</v>
      </c>
      <c r="U178" s="497"/>
    </row>
    <row r="179" spans="1:22" s="461" customFormat="1" ht="15" hidden="1" customHeight="1">
      <c r="A179" s="462"/>
      <c r="B179" s="264"/>
      <c r="C179" s="701" t="s">
        <v>380</v>
      </c>
      <c r="D179" s="702"/>
      <c r="E179" s="703"/>
      <c r="F179" s="463" t="s">
        <v>381</v>
      </c>
      <c r="G179" s="464"/>
      <c r="H179" s="465"/>
      <c r="I179" s="465"/>
      <c r="J179" s="465"/>
      <c r="K179" s="465"/>
      <c r="L179" s="465"/>
      <c r="M179" s="466"/>
      <c r="N179" s="472"/>
      <c r="O179" s="262"/>
      <c r="P179" s="267"/>
      <c r="Q179" s="267"/>
      <c r="R179" s="267"/>
      <c r="S179" s="537">
        <v>0</v>
      </c>
      <c r="T179" s="537">
        <v>0</v>
      </c>
      <c r="U179" s="497"/>
    </row>
    <row r="180" spans="1:22" s="461" customFormat="1" ht="15" hidden="1" customHeight="1">
      <c r="A180" s="462" t="s">
        <v>382</v>
      </c>
      <c r="B180" s="264"/>
      <c r="C180" s="701"/>
      <c r="D180" s="702"/>
      <c r="E180" s="703"/>
      <c r="F180" s="473" t="s">
        <v>383</v>
      </c>
      <c r="G180" s="464"/>
      <c r="H180" s="475"/>
      <c r="I180" s="475"/>
      <c r="J180" s="475"/>
      <c r="K180" s="475"/>
      <c r="L180" s="475"/>
      <c r="M180" s="476"/>
      <c r="N180" s="472"/>
      <c r="O180" s="267">
        <v>30</v>
      </c>
      <c r="P180" s="267"/>
      <c r="Q180" s="267"/>
      <c r="R180" s="267"/>
      <c r="S180" s="535">
        <f>+S181+S184</f>
        <v>0</v>
      </c>
      <c r="T180" s="535">
        <f>+T181+T184</f>
        <v>0</v>
      </c>
      <c r="U180" s="497"/>
    </row>
    <row r="181" spans="1:22" s="461" customFormat="1" ht="15" hidden="1" customHeight="1">
      <c r="A181" s="462"/>
      <c r="B181" s="264" t="s">
        <v>384</v>
      </c>
      <c r="C181" s="701"/>
      <c r="D181" s="702"/>
      <c r="E181" s="703"/>
      <c r="F181" s="467" t="s">
        <v>385</v>
      </c>
      <c r="G181" s="464"/>
      <c r="H181" s="468"/>
      <c r="I181" s="468"/>
      <c r="J181" s="468"/>
      <c r="K181" s="468"/>
      <c r="L181" s="468"/>
      <c r="M181" s="469"/>
      <c r="N181" s="472"/>
      <c r="O181" s="267"/>
      <c r="P181" s="267"/>
      <c r="Q181" s="267"/>
      <c r="R181" s="267"/>
      <c r="S181" s="536">
        <f>+SUM(S182:S183)</f>
        <v>0</v>
      </c>
      <c r="T181" s="536">
        <f>+SUM(T182:T183)</f>
        <v>0</v>
      </c>
      <c r="U181" s="497"/>
    </row>
    <row r="182" spans="1:22" s="461" customFormat="1" ht="15" hidden="1" customHeight="1">
      <c r="A182" s="462"/>
      <c r="B182" s="264"/>
      <c r="C182" s="701" t="s">
        <v>386</v>
      </c>
      <c r="D182" s="702"/>
      <c r="E182" s="703"/>
      <c r="F182" s="463" t="s">
        <v>387</v>
      </c>
      <c r="G182" s="464"/>
      <c r="H182" s="465"/>
      <c r="I182" s="465"/>
      <c r="J182" s="465"/>
      <c r="K182" s="465"/>
      <c r="L182" s="465"/>
      <c r="M182" s="466"/>
      <c r="N182" s="472"/>
      <c r="O182" s="267"/>
      <c r="P182" s="267"/>
      <c r="Q182" s="267"/>
      <c r="R182" s="267"/>
      <c r="S182" s="537">
        <v>0</v>
      </c>
      <c r="T182" s="537">
        <v>0</v>
      </c>
      <c r="U182" s="497"/>
    </row>
    <row r="183" spans="1:22" s="461" customFormat="1" ht="15" hidden="1" customHeight="1">
      <c r="A183" s="462"/>
      <c r="B183" s="264"/>
      <c r="C183" s="701" t="s">
        <v>558</v>
      </c>
      <c r="D183" s="702"/>
      <c r="E183" s="703"/>
      <c r="F183" s="463" t="s">
        <v>575</v>
      </c>
      <c r="G183" s="464"/>
      <c r="H183" s="465"/>
      <c r="I183" s="465"/>
      <c r="J183" s="465"/>
      <c r="K183" s="465"/>
      <c r="L183" s="465"/>
      <c r="M183" s="466"/>
      <c r="N183" s="472"/>
      <c r="O183" s="267"/>
      <c r="P183" s="267"/>
      <c r="Q183" s="267"/>
      <c r="R183" s="267"/>
      <c r="S183" s="537">
        <v>0</v>
      </c>
      <c r="T183" s="537">
        <v>0</v>
      </c>
      <c r="U183" s="497"/>
    </row>
    <row r="184" spans="1:22" s="461" customFormat="1" ht="15" hidden="1" customHeight="1">
      <c r="A184" s="462"/>
      <c r="B184" s="264" t="s">
        <v>388</v>
      </c>
      <c r="C184" s="701"/>
      <c r="D184" s="702"/>
      <c r="E184" s="703"/>
      <c r="F184" s="467" t="s">
        <v>389</v>
      </c>
      <c r="G184" s="464"/>
      <c r="H184" s="468"/>
      <c r="I184" s="468"/>
      <c r="J184" s="468"/>
      <c r="K184" s="468"/>
      <c r="L184" s="468"/>
      <c r="M184" s="469"/>
      <c r="N184" s="472"/>
      <c r="O184" s="262"/>
      <c r="P184" s="267"/>
      <c r="Q184" s="267"/>
      <c r="R184" s="267"/>
      <c r="S184" s="536">
        <f>SUM(S185:S185)</f>
        <v>0</v>
      </c>
      <c r="T184" s="536">
        <f>SUM(T185:T185)</f>
        <v>0</v>
      </c>
      <c r="U184" s="497"/>
    </row>
    <row r="185" spans="1:22" s="461" customFormat="1" ht="15" hidden="1" customHeight="1">
      <c r="A185" s="462"/>
      <c r="B185" s="264"/>
      <c r="C185" s="701" t="s">
        <v>390</v>
      </c>
      <c r="D185" s="702" t="s">
        <v>391</v>
      </c>
      <c r="E185" s="703" t="s">
        <v>391</v>
      </c>
      <c r="F185" s="463" t="s">
        <v>392</v>
      </c>
      <c r="G185" s="464"/>
      <c r="H185" s="465"/>
      <c r="I185" s="465"/>
      <c r="J185" s="465"/>
      <c r="K185" s="465"/>
      <c r="L185" s="465"/>
      <c r="M185" s="466"/>
      <c r="N185" s="472"/>
      <c r="O185" s="262"/>
      <c r="P185" s="267"/>
      <c r="Q185" s="267"/>
      <c r="R185" s="267"/>
      <c r="S185" s="537">
        <v>0</v>
      </c>
      <c r="T185" s="537">
        <v>0</v>
      </c>
      <c r="U185" s="497"/>
    </row>
    <row r="186" spans="1:22" s="461" customFormat="1" ht="15" hidden="1" customHeight="1">
      <c r="A186" s="462"/>
      <c r="B186" s="264"/>
      <c r="C186" s="701" t="s">
        <v>438</v>
      </c>
      <c r="D186" s="702" t="s">
        <v>391</v>
      </c>
      <c r="E186" s="703" t="s">
        <v>391</v>
      </c>
      <c r="F186" s="463" t="s">
        <v>552</v>
      </c>
      <c r="G186" s="464"/>
      <c r="H186" s="465"/>
      <c r="I186" s="465"/>
      <c r="J186" s="465"/>
      <c r="K186" s="465"/>
      <c r="L186" s="465"/>
      <c r="M186" s="466"/>
      <c r="N186" s="472"/>
      <c r="O186" s="262"/>
      <c r="P186" s="267"/>
      <c r="Q186" s="267"/>
      <c r="R186" s="267"/>
      <c r="S186" s="537">
        <v>0</v>
      </c>
      <c r="T186" s="537">
        <v>0</v>
      </c>
      <c r="U186" s="497"/>
    </row>
    <row r="187" spans="1:22" s="461" customFormat="1" ht="15" hidden="1" customHeight="1">
      <c r="A187" s="462" t="s">
        <v>393</v>
      </c>
      <c r="B187" s="264"/>
      <c r="C187" s="701"/>
      <c r="D187" s="702"/>
      <c r="E187" s="703"/>
      <c r="F187" s="473" t="s">
        <v>394</v>
      </c>
      <c r="G187" s="464"/>
      <c r="H187" s="475"/>
      <c r="I187" s="475"/>
      <c r="J187" s="475"/>
      <c r="K187" s="475"/>
      <c r="L187" s="475"/>
      <c r="M187" s="476"/>
      <c r="N187" s="472"/>
      <c r="O187" s="262"/>
      <c r="P187" s="267"/>
      <c r="Q187" s="267"/>
      <c r="R187" s="267"/>
      <c r="S187" s="537">
        <f>+S188</f>
        <v>0</v>
      </c>
      <c r="T187" s="537">
        <f>+T188</f>
        <v>0</v>
      </c>
      <c r="U187" s="497"/>
    </row>
    <row r="188" spans="1:22" s="461" customFormat="1" ht="15" hidden="1" customHeight="1">
      <c r="A188" s="462"/>
      <c r="B188" s="264" t="s">
        <v>395</v>
      </c>
      <c r="C188" s="701"/>
      <c r="D188" s="702"/>
      <c r="E188" s="703"/>
      <c r="F188" s="467" t="s">
        <v>396</v>
      </c>
      <c r="G188" s="464"/>
      <c r="H188" s="468"/>
      <c r="I188" s="468"/>
      <c r="J188" s="468"/>
      <c r="K188" s="468"/>
      <c r="L188" s="468"/>
      <c r="M188" s="469"/>
      <c r="N188" s="472"/>
      <c r="O188" s="262"/>
      <c r="P188" s="267"/>
      <c r="Q188" s="267"/>
      <c r="R188" s="267"/>
      <c r="S188" s="536">
        <f>SUM(S189:S189)</f>
        <v>0</v>
      </c>
      <c r="T188" s="536">
        <f>SUM(T189:T189)</f>
        <v>0</v>
      </c>
      <c r="U188" s="497"/>
    </row>
    <row r="189" spans="1:22" s="461" customFormat="1" ht="15" hidden="1" customHeight="1">
      <c r="A189" s="462"/>
      <c r="B189" s="264"/>
      <c r="C189" s="701" t="s">
        <v>397</v>
      </c>
      <c r="D189" s="702" t="s">
        <v>398</v>
      </c>
      <c r="E189" s="703" t="s">
        <v>398</v>
      </c>
      <c r="F189" s="463" t="s">
        <v>399</v>
      </c>
      <c r="G189" s="464"/>
      <c r="H189" s="465"/>
      <c r="I189" s="465"/>
      <c r="J189" s="465"/>
      <c r="K189" s="465"/>
      <c r="L189" s="465"/>
      <c r="M189" s="466"/>
      <c r="N189" s="472"/>
      <c r="O189" s="262"/>
      <c r="P189" s="267"/>
      <c r="Q189" s="267"/>
      <c r="R189" s="267"/>
      <c r="S189" s="537">
        <v>0</v>
      </c>
      <c r="T189" s="537">
        <v>0</v>
      </c>
      <c r="U189" s="497"/>
    </row>
    <row r="190" spans="1:22" s="461" customFormat="1" ht="15.75">
      <c r="A190" s="479"/>
      <c r="B190" s="480"/>
      <c r="C190" s="737"/>
      <c r="D190" s="737"/>
      <c r="E190" s="737"/>
      <c r="F190" s="481"/>
      <c r="G190" s="482"/>
      <c r="H190" s="483" t="s">
        <v>400</v>
      </c>
      <c r="I190" s="483"/>
      <c r="J190" s="483"/>
      <c r="K190" s="483"/>
      <c r="L190" s="483"/>
      <c r="M190" s="484"/>
      <c r="N190" s="485"/>
      <c r="O190" s="486"/>
      <c r="P190" s="486"/>
      <c r="Q190" s="487"/>
      <c r="R190" s="487"/>
      <c r="S190" s="539">
        <f>+S187+S180+S152+S143+S99+S51+S18</f>
        <v>39034588.053333327</v>
      </c>
      <c r="T190" s="539">
        <f>+T187+T180+T152+T143+T99+T51+T18</f>
        <v>0</v>
      </c>
      <c r="U190" s="497"/>
    </row>
    <row r="191" spans="1:22" ht="23.25">
      <c r="A191" s="307"/>
      <c r="S191" s="434"/>
      <c r="T191" s="437"/>
      <c r="V191" s="567"/>
    </row>
    <row r="192" spans="1:22" ht="15.75">
      <c r="A192" s="307"/>
      <c r="S192" s="434"/>
      <c r="T192" s="437"/>
    </row>
    <row r="193" spans="1:22" ht="15.75">
      <c r="A193" s="307"/>
      <c r="S193" s="434"/>
      <c r="T193" s="437"/>
    </row>
    <row r="194" spans="1:22" ht="15.75">
      <c r="A194" s="307"/>
      <c r="S194" s="434"/>
      <c r="T194" s="437"/>
    </row>
    <row r="195" spans="1:22" ht="15.75">
      <c r="A195" s="307"/>
      <c r="S195" s="434"/>
      <c r="T195" s="437"/>
    </row>
    <row r="196" spans="1:22" ht="15.75">
      <c r="A196" s="307"/>
      <c r="B196" s="700" t="s">
        <v>598</v>
      </c>
      <c r="C196" s="700"/>
      <c r="D196" s="700"/>
      <c r="E196" s="700"/>
      <c r="F196" s="700"/>
      <c r="G196" s="700"/>
      <c r="H196" s="700"/>
      <c r="Q196" s="700" t="s">
        <v>569</v>
      </c>
      <c r="R196" s="700"/>
      <c r="S196" s="700"/>
      <c r="T196" s="437"/>
    </row>
    <row r="197" spans="1:22" ht="11.25" customHeight="1">
      <c r="A197" s="448"/>
      <c r="B197" s="660" t="s">
        <v>510</v>
      </c>
      <c r="C197" s="660"/>
      <c r="D197" s="660"/>
      <c r="E197" s="660"/>
      <c r="F197" s="660"/>
      <c r="G197" s="660"/>
      <c r="H197" s="660"/>
      <c r="Q197" s="660" t="s">
        <v>600</v>
      </c>
      <c r="R197" s="660"/>
      <c r="S197" s="660"/>
      <c r="T197" s="437"/>
    </row>
    <row r="198" spans="1:22" ht="15.75">
      <c r="A198" s="307"/>
      <c r="B198" s="659" t="s">
        <v>508</v>
      </c>
      <c r="C198" s="659"/>
      <c r="D198" s="659"/>
      <c r="E198" s="659"/>
      <c r="F198" s="659"/>
      <c r="G198" s="659"/>
      <c r="H198" s="659"/>
      <c r="Q198" s="659" t="s">
        <v>508</v>
      </c>
      <c r="R198" s="659"/>
      <c r="S198" s="659"/>
      <c r="T198" s="437"/>
      <c r="V198" s="210"/>
    </row>
    <row r="199" spans="1:22" ht="15.75">
      <c r="A199" s="307"/>
      <c r="S199" s="434"/>
      <c r="T199" s="437"/>
    </row>
    <row r="200" spans="1:22" ht="15.75">
      <c r="A200" s="307"/>
      <c r="S200" s="434"/>
      <c r="T200" s="437"/>
    </row>
    <row r="201" spans="1:22" ht="15.75">
      <c r="A201" s="307"/>
      <c r="S201" s="434"/>
      <c r="T201" s="437"/>
    </row>
    <row r="202" spans="1:22" ht="15.75">
      <c r="A202" s="307"/>
      <c r="S202" s="434"/>
      <c r="T202" s="437"/>
    </row>
    <row r="203" spans="1:22" ht="15.75">
      <c r="A203" s="307"/>
      <c r="S203" s="434"/>
      <c r="T203" s="437"/>
    </row>
    <row r="204" spans="1:22" ht="15.75">
      <c r="A204" s="307"/>
      <c r="S204" s="434"/>
      <c r="T204" s="437"/>
    </row>
    <row r="205" spans="1:22" ht="15.75">
      <c r="A205" s="307"/>
      <c r="S205" s="434"/>
      <c r="T205" s="437"/>
    </row>
    <row r="206" spans="1:22" ht="15.75">
      <c r="A206" s="307"/>
      <c r="S206" s="434"/>
      <c r="T206" s="437"/>
    </row>
    <row r="207" spans="1:22" ht="15.75">
      <c r="A207" s="307"/>
      <c r="S207" s="434"/>
      <c r="T207" s="437"/>
    </row>
    <row r="208" spans="1:22" ht="15.75">
      <c r="A208" s="307"/>
      <c r="S208" s="434"/>
      <c r="T208" s="437"/>
    </row>
    <row r="209" spans="1:20" ht="15.75">
      <c r="A209" s="307"/>
      <c r="S209" s="434"/>
      <c r="T209" s="437"/>
    </row>
    <row r="210" spans="1:20" ht="15.75">
      <c r="A210" s="307"/>
      <c r="S210" s="434"/>
      <c r="T210" s="437"/>
    </row>
    <row r="211" spans="1:20" ht="15.75">
      <c r="A211" s="307"/>
      <c r="S211" s="434"/>
      <c r="T211" s="437"/>
    </row>
    <row r="212" spans="1:20" ht="15.75">
      <c r="A212" s="307"/>
      <c r="S212" s="434"/>
      <c r="T212" s="437"/>
    </row>
    <row r="213" spans="1:20" ht="15.75">
      <c r="A213" s="307"/>
      <c r="S213" s="434"/>
      <c r="T213" s="437"/>
    </row>
    <row r="214" spans="1:20" ht="15.75">
      <c r="A214" s="307"/>
      <c r="S214" s="434"/>
      <c r="T214" s="437"/>
    </row>
    <row r="215" spans="1:20" ht="15.75">
      <c r="A215" s="307"/>
      <c r="S215" s="434"/>
      <c r="T215" s="437"/>
    </row>
    <row r="216" spans="1:20" ht="15.75">
      <c r="A216" s="307"/>
      <c r="S216" s="434"/>
      <c r="T216" s="437"/>
    </row>
    <row r="217" spans="1:20" ht="15.75">
      <c r="A217" s="307"/>
      <c r="S217" s="434"/>
      <c r="T217" s="437"/>
    </row>
    <row r="218" spans="1:20" ht="15.75">
      <c r="A218" s="307"/>
      <c r="S218" s="434"/>
      <c r="T218" s="437"/>
    </row>
    <row r="219" spans="1:20" ht="15.75">
      <c r="A219" s="307"/>
      <c r="S219" s="434"/>
      <c r="T219" s="437"/>
    </row>
    <row r="220" spans="1:20" ht="15.75">
      <c r="A220" s="307"/>
      <c r="S220" s="434"/>
      <c r="T220" s="437"/>
    </row>
    <row r="221" spans="1:20" ht="15.75">
      <c r="A221" s="307"/>
      <c r="S221" s="434"/>
      <c r="T221" s="437"/>
    </row>
    <row r="222" spans="1:20" ht="15.75">
      <c r="A222" s="307"/>
      <c r="S222" s="434"/>
      <c r="T222" s="437"/>
    </row>
    <row r="223" spans="1:20" ht="15.75">
      <c r="A223" s="307"/>
      <c r="S223" s="434"/>
      <c r="T223" s="437"/>
    </row>
    <row r="224" spans="1:20" ht="15.75">
      <c r="A224" s="307"/>
    </row>
    <row r="225" spans="1:1" ht="15.75">
      <c r="A225" s="307"/>
    </row>
    <row r="226" spans="1:1" ht="15.75">
      <c r="A226" s="307"/>
    </row>
    <row r="227" spans="1:1" ht="15.75">
      <c r="A227" s="307"/>
    </row>
    <row r="228" spans="1:1" ht="15.75">
      <c r="A228" s="307"/>
    </row>
    <row r="229" spans="1:1" ht="15.75">
      <c r="A229" s="307"/>
    </row>
    <row r="230" spans="1:1" ht="15.75">
      <c r="A230" s="307"/>
    </row>
    <row r="231" spans="1:1" ht="15.75">
      <c r="A231" s="307"/>
    </row>
    <row r="232" spans="1:1" ht="15.75">
      <c r="A232" s="307"/>
    </row>
    <row r="233" spans="1:1" ht="15.75">
      <c r="A233" s="307"/>
    </row>
    <row r="234" spans="1:1" ht="15.75">
      <c r="A234" s="307"/>
    </row>
    <row r="235" spans="1:1" ht="15.75">
      <c r="A235" s="307"/>
    </row>
    <row r="236" spans="1:1" ht="15.75">
      <c r="A236" s="307"/>
    </row>
    <row r="237" spans="1:1" ht="15.75">
      <c r="A237" s="307"/>
    </row>
    <row r="238" spans="1:1" ht="15.75">
      <c r="A238" s="307"/>
    </row>
    <row r="239" spans="1:1" ht="15.75">
      <c r="A239" s="307"/>
    </row>
    <row r="240" spans="1:1" ht="15.75">
      <c r="A240" s="307"/>
    </row>
    <row r="241" spans="1:1" ht="15.75">
      <c r="A241" s="307"/>
    </row>
    <row r="242" spans="1:1" ht="15.75">
      <c r="A242" s="307"/>
    </row>
    <row r="243" spans="1:1" ht="15.75">
      <c r="A243" s="307"/>
    </row>
    <row r="244" spans="1:1" ht="15.75">
      <c r="A244" s="307"/>
    </row>
    <row r="245" spans="1:1" ht="15.75">
      <c r="A245" s="307"/>
    </row>
    <row r="246" spans="1:1" ht="15.75">
      <c r="A246" s="307"/>
    </row>
    <row r="247" spans="1:1" ht="15.75">
      <c r="A247" s="307"/>
    </row>
    <row r="248" spans="1:1" ht="15.75">
      <c r="A248" s="307"/>
    </row>
    <row r="249" spans="1:1" ht="15.75">
      <c r="A249" s="307"/>
    </row>
    <row r="250" spans="1:1" ht="15.75">
      <c r="A250" s="307"/>
    </row>
    <row r="251" spans="1:1" ht="15.75">
      <c r="A251" s="307"/>
    </row>
    <row r="252" spans="1:1" ht="15.75">
      <c r="A252" s="307"/>
    </row>
    <row r="253" spans="1:1" ht="15.75">
      <c r="A253" s="307"/>
    </row>
    <row r="254" spans="1:1" ht="15.75">
      <c r="A254" s="307"/>
    </row>
    <row r="255" spans="1:1" ht="15.75">
      <c r="A255" s="307"/>
    </row>
    <row r="256" spans="1:1" ht="15.75">
      <c r="A256" s="307"/>
    </row>
    <row r="257" spans="1:1" ht="15.75">
      <c r="A257" s="307"/>
    </row>
    <row r="258" spans="1:1" ht="15.75">
      <c r="A258" s="307"/>
    </row>
    <row r="259" spans="1:1" ht="15.75">
      <c r="A259" s="307"/>
    </row>
    <row r="260" spans="1:1" ht="15.75">
      <c r="A260" s="307"/>
    </row>
    <row r="261" spans="1:1" ht="15.75">
      <c r="A261" s="307"/>
    </row>
    <row r="262" spans="1:1" ht="15.75">
      <c r="A262" s="307"/>
    </row>
    <row r="263" spans="1:1" ht="15.75">
      <c r="A263" s="307"/>
    </row>
    <row r="264" spans="1:1" ht="15.75">
      <c r="A264" s="307"/>
    </row>
    <row r="265" spans="1:1" ht="15.75">
      <c r="A265" s="307"/>
    </row>
    <row r="266" spans="1:1" ht="15.75">
      <c r="A266" s="307"/>
    </row>
    <row r="267" spans="1:1" ht="15.75">
      <c r="A267" s="307"/>
    </row>
    <row r="268" spans="1:1" ht="15.75">
      <c r="A268" s="307"/>
    </row>
    <row r="269" spans="1:1" ht="15.75">
      <c r="A269" s="307"/>
    </row>
    <row r="270" spans="1:1" ht="15.75">
      <c r="A270" s="307"/>
    </row>
  </sheetData>
  <mergeCells count="180">
    <mergeCell ref="Q197:S197"/>
    <mergeCell ref="C188:E188"/>
    <mergeCell ref="C189:E189"/>
    <mergeCell ref="B198:H198"/>
    <mergeCell ref="Q198:S198"/>
    <mergeCell ref="C190:E190"/>
    <mergeCell ref="B196:H196"/>
    <mergeCell ref="Q196:S196"/>
    <mergeCell ref="B197:H197"/>
    <mergeCell ref="C184:E184"/>
    <mergeCell ref="C185:E185"/>
    <mergeCell ref="C186:E186"/>
    <mergeCell ref="C187:E187"/>
    <mergeCell ref="C180:E180"/>
    <mergeCell ref="C181:E181"/>
    <mergeCell ref="C182:E182"/>
    <mergeCell ref="C183:E183"/>
    <mergeCell ref="C174:E174"/>
    <mergeCell ref="C178:E178"/>
    <mergeCell ref="C179:E179"/>
    <mergeCell ref="C167:E167"/>
    <mergeCell ref="C170:E170"/>
    <mergeCell ref="C171:E171"/>
    <mergeCell ref="C173:E173"/>
    <mergeCell ref="C163:E163"/>
    <mergeCell ref="C164:E164"/>
    <mergeCell ref="C165:E165"/>
    <mergeCell ref="C166:E166"/>
    <mergeCell ref="C159:E159"/>
    <mergeCell ref="C160:E160"/>
    <mergeCell ref="C161:E161"/>
    <mergeCell ref="C162:E162"/>
    <mergeCell ref="C155:E155"/>
    <mergeCell ref="C156:E156"/>
    <mergeCell ref="C157:E157"/>
    <mergeCell ref="C158:E158"/>
    <mergeCell ref="C152:E152"/>
    <mergeCell ref="C153:E153"/>
    <mergeCell ref="C154:E154"/>
    <mergeCell ref="C147:E147"/>
    <mergeCell ref="C148:E148"/>
    <mergeCell ref="C149:E149"/>
    <mergeCell ref="C144:E144"/>
    <mergeCell ref="C145:E145"/>
    <mergeCell ref="C146:E146"/>
    <mergeCell ref="C139:E139"/>
    <mergeCell ref="C140:E140"/>
    <mergeCell ref="C142:E142"/>
    <mergeCell ref="C143:E143"/>
    <mergeCell ref="C135:E135"/>
    <mergeCell ref="C136:E136"/>
    <mergeCell ref="C137:E137"/>
    <mergeCell ref="C138:E138"/>
    <mergeCell ref="C131:E131"/>
    <mergeCell ref="C132:E132"/>
    <mergeCell ref="C133:E133"/>
    <mergeCell ref="C134:E134"/>
    <mergeCell ref="C127:E127"/>
    <mergeCell ref="C128:E128"/>
    <mergeCell ref="C129:E129"/>
    <mergeCell ref="C130:E130"/>
    <mergeCell ref="C122:E122"/>
    <mergeCell ref="C123:E123"/>
    <mergeCell ref="C124:E124"/>
    <mergeCell ref="C125:E125"/>
    <mergeCell ref="C118:E118"/>
    <mergeCell ref="C119:E119"/>
    <mergeCell ref="C120:E120"/>
    <mergeCell ref="C121:E121"/>
    <mergeCell ref="C114:E114"/>
    <mergeCell ref="C115:E115"/>
    <mergeCell ref="C116:E116"/>
    <mergeCell ref="C117:E117"/>
    <mergeCell ref="C110:E110"/>
    <mergeCell ref="C111:E111"/>
    <mergeCell ref="C112:E112"/>
    <mergeCell ref="C113:E113"/>
    <mergeCell ref="C106:E106"/>
    <mergeCell ref="C107:E107"/>
    <mergeCell ref="C108:E108"/>
    <mergeCell ref="C109:E109"/>
    <mergeCell ref="C102:E102"/>
    <mergeCell ref="C103:E103"/>
    <mergeCell ref="C104:E104"/>
    <mergeCell ref="C105:E105"/>
    <mergeCell ref="C99:E99"/>
    <mergeCell ref="C100:E100"/>
    <mergeCell ref="C101:E101"/>
    <mergeCell ref="C96:E96"/>
    <mergeCell ref="C97:E97"/>
    <mergeCell ref="C98:E98"/>
    <mergeCell ref="C92:E92"/>
    <mergeCell ref="C93:E93"/>
    <mergeCell ref="C94:E94"/>
    <mergeCell ref="C95:E95"/>
    <mergeCell ref="C88:E88"/>
    <mergeCell ref="C89:E89"/>
    <mergeCell ref="C90:E90"/>
    <mergeCell ref="C91:E91"/>
    <mergeCell ref="C84:E84"/>
    <mergeCell ref="C85:E85"/>
    <mergeCell ref="C86:E86"/>
    <mergeCell ref="C87:E87"/>
    <mergeCell ref="C80:E80"/>
    <mergeCell ref="C81:E81"/>
    <mergeCell ref="C82:E82"/>
    <mergeCell ref="C83:E83"/>
    <mergeCell ref="C76:E76"/>
    <mergeCell ref="C77:E77"/>
    <mergeCell ref="C78:E78"/>
    <mergeCell ref="C79:E79"/>
    <mergeCell ref="C72:E72"/>
    <mergeCell ref="C73:E73"/>
    <mergeCell ref="C74:E74"/>
    <mergeCell ref="C75:E75"/>
    <mergeCell ref="C68:E68"/>
    <mergeCell ref="C69:E69"/>
    <mergeCell ref="C70:E70"/>
    <mergeCell ref="C71:E71"/>
    <mergeCell ref="C64:E64"/>
    <mergeCell ref="C65:E65"/>
    <mergeCell ref="C66:E66"/>
    <mergeCell ref="C67:E67"/>
    <mergeCell ref="C60:E60"/>
    <mergeCell ref="C61:E61"/>
    <mergeCell ref="C62:E62"/>
    <mergeCell ref="C63:E63"/>
    <mergeCell ref="C56:E56"/>
    <mergeCell ref="C57:E57"/>
    <mergeCell ref="C58:E58"/>
    <mergeCell ref="C59:E59"/>
    <mergeCell ref="C52:E52"/>
    <mergeCell ref="C53:E53"/>
    <mergeCell ref="C54:E54"/>
    <mergeCell ref="C55:E55"/>
    <mergeCell ref="C50:E50"/>
    <mergeCell ref="C51:E51"/>
    <mergeCell ref="C46:E46"/>
    <mergeCell ref="C47:E47"/>
    <mergeCell ref="C48:E48"/>
    <mergeCell ref="C49:E49"/>
    <mergeCell ref="C42:E42"/>
    <mergeCell ref="C43:E43"/>
    <mergeCell ref="C44:E44"/>
    <mergeCell ref="C45:E45"/>
    <mergeCell ref="C37:E37"/>
    <mergeCell ref="C38:E38"/>
    <mergeCell ref="C40:E40"/>
    <mergeCell ref="C41:E41"/>
    <mergeCell ref="C32:E32"/>
    <mergeCell ref="C34:E34"/>
    <mergeCell ref="C35:E35"/>
    <mergeCell ref="C36:E36"/>
    <mergeCell ref="C28:E28"/>
    <mergeCell ref="C29:E29"/>
    <mergeCell ref="C30:E30"/>
    <mergeCell ref="C31:E31"/>
    <mergeCell ref="N19:N35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A17:E17"/>
    <mergeCell ref="F17:M17"/>
    <mergeCell ref="C18:E18"/>
    <mergeCell ref="F1:R1"/>
    <mergeCell ref="J12:K12"/>
    <mergeCell ref="A15:E15"/>
    <mergeCell ref="F15:M16"/>
    <mergeCell ref="N15:N16"/>
    <mergeCell ref="O15:O16"/>
    <mergeCell ref="P15:P16"/>
    <mergeCell ref="Q15:Q16"/>
    <mergeCell ref="R15:R16"/>
    <mergeCell ref="C16:E16"/>
  </mergeCells>
  <phoneticPr fontId="38" type="noConversion"/>
  <printOptions horizontalCentered="1"/>
  <pageMargins left="0.31496062992125984" right="0.23622047244094491" top="0.39370078740157483" bottom="0.51181102362204722" header="0" footer="1.4960629921259843"/>
  <pageSetup scale="65" firstPageNumber="24" fitToHeight="5" orientation="portrait" useFirstPageNumber="1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V270"/>
  <sheetViews>
    <sheetView showGridLines="0" topLeftCell="A7" workbookViewId="0">
      <selection activeCell="T170" sqref="T170"/>
    </sheetView>
  </sheetViews>
  <sheetFormatPr baseColWidth="10" defaultColWidth="11.42578125" defaultRowHeight="12.75"/>
  <cols>
    <col min="1" max="1" width="6.140625" style="211" customWidth="1"/>
    <col min="2" max="2" width="6.7109375" style="211" customWidth="1"/>
    <col min="3" max="3" width="1.5703125" style="211" customWidth="1"/>
    <col min="4" max="4" width="3.5703125" style="208" customWidth="1"/>
    <col min="5" max="5" width="1.5703125" style="208" customWidth="1"/>
    <col min="6" max="6" width="6.85546875" style="208" customWidth="1"/>
    <col min="7" max="10" width="4.42578125" style="208" customWidth="1"/>
    <col min="11" max="11" width="3.85546875" style="208" customWidth="1"/>
    <col min="12" max="12" width="16" style="208" customWidth="1"/>
    <col min="13" max="13" width="4.5703125" style="208" customWidth="1"/>
    <col min="14" max="14" width="8.5703125" style="368" customWidth="1"/>
    <col min="15" max="15" width="7.7109375" style="208" customWidth="1"/>
    <col min="16" max="16" width="12" style="208" customWidth="1"/>
    <col min="17" max="17" width="12.85546875" style="208" customWidth="1"/>
    <col min="18" max="18" width="14.5703125" style="208" customWidth="1"/>
    <col min="19" max="19" width="16.85546875" style="213" customWidth="1"/>
    <col min="20" max="20" width="18" style="214" customWidth="1"/>
    <col min="21" max="21" width="7.28515625" style="210" customWidth="1"/>
    <col min="22" max="22" width="15.7109375" style="208" bestFit="1" customWidth="1"/>
    <col min="23" max="16384" width="11.42578125" style="208"/>
  </cols>
  <sheetData>
    <row r="1" spans="1:21" ht="21">
      <c r="F1" s="708" t="s">
        <v>528</v>
      </c>
      <c r="G1" s="708"/>
      <c r="H1" s="708"/>
      <c r="I1" s="708"/>
      <c r="J1" s="708"/>
      <c r="K1" s="708"/>
      <c r="L1" s="708"/>
      <c r="M1" s="708"/>
      <c r="N1" s="708"/>
      <c r="O1" s="708"/>
      <c r="P1" s="708"/>
      <c r="Q1" s="708"/>
      <c r="R1" s="708"/>
      <c r="T1" s="444" t="s">
        <v>526</v>
      </c>
    </row>
    <row r="2" spans="1:21" s="359" customFormat="1" ht="21">
      <c r="A2" s="355"/>
      <c r="B2" s="356"/>
      <c r="C2" s="356"/>
      <c r="D2" s="356"/>
      <c r="E2" s="356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522" t="s">
        <v>594</v>
      </c>
      <c r="T2" s="358"/>
      <c r="U2" s="360"/>
    </row>
    <row r="3" spans="1:21" ht="15.75">
      <c r="A3" s="361" t="s">
        <v>498</v>
      </c>
      <c r="F3" s="299" t="s">
        <v>521</v>
      </c>
      <c r="G3" s="362">
        <v>6</v>
      </c>
      <c r="H3" s="362">
        <v>1</v>
      </c>
      <c r="I3" s="362">
        <v>1</v>
      </c>
      <c r="J3" s="362">
        <v>1</v>
      </c>
      <c r="K3" s="363"/>
      <c r="L3" s="307" t="s">
        <v>522</v>
      </c>
      <c r="N3" s="307" t="s">
        <v>434</v>
      </c>
      <c r="S3" s="395" t="s">
        <v>623</v>
      </c>
    </row>
    <row r="4" spans="1:21" s="299" customFormat="1" ht="15.75">
      <c r="A4" s="295"/>
      <c r="C4" s="211"/>
      <c r="N4" s="365"/>
      <c r="S4" s="364"/>
      <c r="T4" s="366"/>
      <c r="U4" s="270"/>
    </row>
    <row r="5" spans="1:21" ht="15.75">
      <c r="A5" s="361" t="s">
        <v>499</v>
      </c>
      <c r="F5" s="299" t="s">
        <v>521</v>
      </c>
      <c r="G5" s="362">
        <v>0</v>
      </c>
      <c r="H5" s="362">
        <v>0</v>
      </c>
      <c r="I5" s="367"/>
      <c r="J5" s="239"/>
      <c r="L5" s="307" t="s">
        <v>522</v>
      </c>
    </row>
    <row r="6" spans="1:21" s="299" customFormat="1" ht="15.75">
      <c r="A6" s="295"/>
      <c r="C6" s="211"/>
      <c r="N6" s="365"/>
      <c r="T6" s="366"/>
      <c r="U6" s="270"/>
    </row>
    <row r="7" spans="1:21" ht="15.75">
      <c r="A7" s="240" t="s">
        <v>517</v>
      </c>
      <c r="F7" s="299" t="s">
        <v>521</v>
      </c>
      <c r="G7" s="362">
        <v>1</v>
      </c>
      <c r="H7" s="362">
        <v>1</v>
      </c>
      <c r="I7" s="367"/>
      <c r="L7" s="491" t="s">
        <v>522</v>
      </c>
      <c r="N7" s="492" t="s">
        <v>535</v>
      </c>
      <c r="O7" s="492"/>
      <c r="P7" s="492"/>
      <c r="Q7" s="492"/>
      <c r="R7" s="492"/>
      <c r="S7" s="493" t="s">
        <v>525</v>
      </c>
    </row>
    <row r="8" spans="1:21" s="299" customFormat="1" ht="18.75">
      <c r="A8" s="295"/>
      <c r="C8" s="211"/>
      <c r="L8" s="370"/>
      <c r="N8" s="492" t="s">
        <v>536</v>
      </c>
      <c r="O8" s="492"/>
      <c r="P8" s="448"/>
      <c r="Q8" s="448"/>
      <c r="R8" s="448"/>
      <c r="S8" s="493"/>
      <c r="T8" s="366"/>
      <c r="U8" s="270"/>
    </row>
    <row r="9" spans="1:21" ht="15.75">
      <c r="A9" s="361" t="s">
        <v>518</v>
      </c>
      <c r="F9" s="299" t="s">
        <v>521</v>
      </c>
      <c r="G9" s="362">
        <v>0</v>
      </c>
      <c r="H9" s="362">
        <v>0</v>
      </c>
      <c r="I9" s="367"/>
      <c r="J9" s="239"/>
      <c r="L9" s="307" t="s">
        <v>522</v>
      </c>
      <c r="S9" s="493"/>
    </row>
    <row r="10" spans="1:21" s="299" customFormat="1" ht="10.5" customHeight="1">
      <c r="A10" s="295"/>
      <c r="C10" s="211"/>
      <c r="L10" s="370"/>
      <c r="N10" s="365"/>
      <c r="S10" s="493"/>
      <c r="T10" s="366"/>
      <c r="U10" s="270"/>
    </row>
    <row r="11" spans="1:21" ht="15.75">
      <c r="A11" s="361" t="s">
        <v>519</v>
      </c>
      <c r="F11" s="299" t="s">
        <v>521</v>
      </c>
      <c r="G11" s="362">
        <v>1</v>
      </c>
      <c r="H11" s="362">
        <v>1</v>
      </c>
      <c r="I11" s="367"/>
      <c r="J11" s="239"/>
      <c r="K11" s="223"/>
      <c r="L11" s="307" t="s">
        <v>522</v>
      </c>
      <c r="N11" s="508" t="s">
        <v>561</v>
      </c>
      <c r="S11" s="493" t="s">
        <v>525</v>
      </c>
      <c r="T11" s="371"/>
    </row>
    <row r="12" spans="1:21" s="299" customFormat="1" ht="15.75">
      <c r="A12" s="295"/>
      <c r="C12" s="211"/>
      <c r="G12" s="372"/>
      <c r="H12" s="372"/>
      <c r="I12" s="372"/>
      <c r="J12" s="725"/>
      <c r="K12" s="725"/>
      <c r="N12" s="508" t="s">
        <v>562</v>
      </c>
      <c r="S12" s="494"/>
      <c r="T12" s="371"/>
      <c r="U12" s="270"/>
    </row>
    <row r="13" spans="1:21" ht="15.75">
      <c r="A13" s="361" t="s">
        <v>520</v>
      </c>
      <c r="C13" s="253"/>
      <c r="D13" s="253"/>
      <c r="E13" s="253"/>
      <c r="F13" s="253"/>
      <c r="G13" s="374" t="s">
        <v>440</v>
      </c>
      <c r="H13" s="374" t="s">
        <v>440</v>
      </c>
      <c r="I13" s="374" t="s">
        <v>424</v>
      </c>
      <c r="J13" s="374" t="s">
        <v>412</v>
      </c>
      <c r="K13" s="239"/>
      <c r="L13" s="307" t="s">
        <v>522</v>
      </c>
      <c r="M13" s="253"/>
      <c r="N13" s="512" t="s">
        <v>582</v>
      </c>
      <c r="O13" s="213"/>
      <c r="P13" s="213"/>
      <c r="Q13" s="213"/>
      <c r="S13" s="493" t="s">
        <v>525</v>
      </c>
      <c r="T13" s="375"/>
    </row>
    <row r="14" spans="1:21" ht="15.75">
      <c r="A14" s="361"/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513"/>
      <c r="O14" s="213"/>
      <c r="P14" s="213"/>
      <c r="Q14" s="213"/>
      <c r="T14" s="504"/>
    </row>
    <row r="15" spans="1:21" ht="12.75" customHeight="1">
      <c r="A15" s="775" t="s">
        <v>523</v>
      </c>
      <c r="B15" s="776"/>
      <c r="C15" s="776"/>
      <c r="D15" s="776"/>
      <c r="E15" s="776"/>
      <c r="F15" s="777" t="s">
        <v>513</v>
      </c>
      <c r="G15" s="778"/>
      <c r="H15" s="778"/>
      <c r="I15" s="778"/>
      <c r="J15" s="778"/>
      <c r="K15" s="778"/>
      <c r="L15" s="778"/>
      <c r="M15" s="779"/>
      <c r="N15" s="783" t="s">
        <v>475</v>
      </c>
      <c r="O15" s="785" t="s">
        <v>495</v>
      </c>
      <c r="P15" s="787" t="s">
        <v>416</v>
      </c>
      <c r="Q15" s="787" t="s">
        <v>515</v>
      </c>
      <c r="R15" s="787" t="s">
        <v>417</v>
      </c>
      <c r="S15" s="606" t="s">
        <v>516</v>
      </c>
      <c r="T15" s="607" t="s">
        <v>524</v>
      </c>
    </row>
    <row r="16" spans="1:21">
      <c r="A16" s="608" t="s">
        <v>411</v>
      </c>
      <c r="B16" s="608" t="s">
        <v>445</v>
      </c>
      <c r="C16" s="789" t="s">
        <v>514</v>
      </c>
      <c r="D16" s="790" t="s">
        <v>3</v>
      </c>
      <c r="E16" s="791" t="s">
        <v>3</v>
      </c>
      <c r="F16" s="780"/>
      <c r="G16" s="781"/>
      <c r="H16" s="781"/>
      <c r="I16" s="781"/>
      <c r="J16" s="781"/>
      <c r="K16" s="781"/>
      <c r="L16" s="781"/>
      <c r="M16" s="782"/>
      <c r="N16" s="784"/>
      <c r="O16" s="786"/>
      <c r="P16" s="788"/>
      <c r="Q16" s="788"/>
      <c r="R16" s="788"/>
      <c r="S16" s="609" t="s">
        <v>589</v>
      </c>
      <c r="T16" s="609" t="s">
        <v>590</v>
      </c>
    </row>
    <row r="17" spans="1:21" s="452" customFormat="1" ht="12.75" customHeight="1">
      <c r="A17" s="713" t="s">
        <v>409</v>
      </c>
      <c r="B17" s="714"/>
      <c r="C17" s="714"/>
      <c r="D17" s="714"/>
      <c r="E17" s="715"/>
      <c r="F17" s="718" t="s">
        <v>412</v>
      </c>
      <c r="G17" s="719"/>
      <c r="H17" s="719"/>
      <c r="I17" s="719"/>
      <c r="J17" s="719"/>
      <c r="K17" s="719"/>
      <c r="L17" s="719"/>
      <c r="M17" s="720"/>
      <c r="N17" s="382">
        <v>3</v>
      </c>
      <c r="O17" s="382" t="s">
        <v>321</v>
      </c>
      <c r="P17" s="382" t="s">
        <v>424</v>
      </c>
      <c r="Q17" s="382" t="s">
        <v>339</v>
      </c>
      <c r="R17" s="382" t="s">
        <v>425</v>
      </c>
      <c r="S17" s="382" t="s">
        <v>382</v>
      </c>
      <c r="T17" s="383" t="s">
        <v>393</v>
      </c>
      <c r="U17" s="505"/>
    </row>
    <row r="18" spans="1:21" s="461" customFormat="1" ht="15" hidden="1" customHeight="1">
      <c r="A18" s="386">
        <v>1</v>
      </c>
      <c r="B18" s="387"/>
      <c r="C18" s="772"/>
      <c r="D18" s="773"/>
      <c r="E18" s="774"/>
      <c r="F18" s="388" t="s">
        <v>4</v>
      </c>
      <c r="G18" s="389"/>
      <c r="H18" s="390"/>
      <c r="I18" s="390"/>
      <c r="J18" s="390"/>
      <c r="K18" s="390"/>
      <c r="L18" s="390"/>
      <c r="M18" s="391"/>
      <c r="N18" s="392">
        <v>331</v>
      </c>
      <c r="O18" s="393" t="s">
        <v>567</v>
      </c>
      <c r="P18" s="394"/>
      <c r="Q18" s="394"/>
      <c r="R18" s="394"/>
      <c r="S18" s="438">
        <f>+S19+S27+S34+S37+S40+S43+S48+S22</f>
        <v>0</v>
      </c>
      <c r="T18" s="438">
        <f>+T19+T27+T34+T37+T40+T43+T48+T22</f>
        <v>0</v>
      </c>
      <c r="U18" s="497"/>
    </row>
    <row r="19" spans="1:21" s="461" customFormat="1" ht="15" hidden="1" customHeight="1">
      <c r="A19" s="397"/>
      <c r="B19" s="398" t="s">
        <v>5</v>
      </c>
      <c r="C19" s="697"/>
      <c r="D19" s="698"/>
      <c r="E19" s="699"/>
      <c r="F19" s="403" t="s">
        <v>6</v>
      </c>
      <c r="G19" s="400"/>
      <c r="H19" s="404"/>
      <c r="I19" s="404"/>
      <c r="J19" s="404"/>
      <c r="K19" s="404"/>
      <c r="L19" s="404"/>
      <c r="M19" s="405"/>
      <c r="N19" s="771"/>
      <c r="O19" s="406" t="s">
        <v>567</v>
      </c>
      <c r="P19" s="262"/>
      <c r="Q19" s="262"/>
      <c r="R19" s="262"/>
      <c r="S19" s="440">
        <f>SUM(S20:S21)</f>
        <v>0</v>
      </c>
      <c r="T19" s="440">
        <f>SUM(T20:T21)</f>
        <v>0</v>
      </c>
      <c r="U19" s="497"/>
    </row>
    <row r="20" spans="1:21" s="461" customFormat="1" ht="15" hidden="1" customHeight="1">
      <c r="A20" s="397"/>
      <c r="B20" s="398"/>
      <c r="C20" s="697" t="s">
        <v>7</v>
      </c>
      <c r="D20" s="698" t="s">
        <v>8</v>
      </c>
      <c r="E20" s="699" t="s">
        <v>8</v>
      </c>
      <c r="F20" s="399" t="s">
        <v>9</v>
      </c>
      <c r="G20" s="400"/>
      <c r="H20" s="401"/>
      <c r="I20" s="401"/>
      <c r="J20" s="401"/>
      <c r="K20" s="401"/>
      <c r="L20" s="401"/>
      <c r="M20" s="402"/>
      <c r="N20" s="771"/>
      <c r="O20" s="262">
        <v>40</v>
      </c>
      <c r="P20" s="262"/>
      <c r="Q20" s="262"/>
      <c r="R20" s="262"/>
      <c r="S20" s="439">
        <v>0</v>
      </c>
      <c r="T20" s="439">
        <v>0</v>
      </c>
      <c r="U20" s="497"/>
    </row>
    <row r="21" spans="1:21" s="461" customFormat="1" ht="15" hidden="1" customHeight="1">
      <c r="A21" s="397"/>
      <c r="B21" s="398"/>
      <c r="C21" s="697" t="s">
        <v>10</v>
      </c>
      <c r="D21" s="698" t="s">
        <v>8</v>
      </c>
      <c r="E21" s="699" t="s">
        <v>8</v>
      </c>
      <c r="F21" s="399" t="s">
        <v>11</v>
      </c>
      <c r="G21" s="400"/>
      <c r="H21" s="401"/>
      <c r="I21" s="401"/>
      <c r="J21" s="401"/>
      <c r="K21" s="401"/>
      <c r="L21" s="401"/>
      <c r="M21" s="402"/>
      <c r="N21" s="771"/>
      <c r="O21" s="262">
        <v>30</v>
      </c>
      <c r="P21" s="262"/>
      <c r="Q21" s="262"/>
      <c r="R21" s="262"/>
      <c r="S21" s="439">
        <v>0</v>
      </c>
      <c r="T21" s="439">
        <v>0</v>
      </c>
      <c r="U21" s="497"/>
    </row>
    <row r="22" spans="1:21" s="461" customFormat="1" ht="15" hidden="1" customHeight="1">
      <c r="A22" s="397"/>
      <c r="B22" s="398" t="s">
        <v>12</v>
      </c>
      <c r="C22" s="697"/>
      <c r="D22" s="698"/>
      <c r="E22" s="699"/>
      <c r="F22" s="403" t="s">
        <v>13</v>
      </c>
      <c r="G22" s="400"/>
      <c r="H22" s="404"/>
      <c r="I22" s="404"/>
      <c r="J22" s="404"/>
      <c r="K22" s="404"/>
      <c r="L22" s="404"/>
      <c r="M22" s="405"/>
      <c r="N22" s="771"/>
      <c r="O22" s="262">
        <v>30</v>
      </c>
      <c r="P22" s="262"/>
      <c r="Q22" s="262"/>
      <c r="R22" s="262"/>
      <c r="S22" s="440">
        <f>SUM(S23:S26)</f>
        <v>0</v>
      </c>
      <c r="T22" s="440">
        <f>SUM(T23:T26)</f>
        <v>0</v>
      </c>
      <c r="U22" s="497"/>
    </row>
    <row r="23" spans="1:21" s="461" customFormat="1" ht="15" hidden="1" customHeight="1">
      <c r="A23" s="397"/>
      <c r="B23" s="398"/>
      <c r="C23" s="697" t="s">
        <v>14</v>
      </c>
      <c r="D23" s="698" t="s">
        <v>15</v>
      </c>
      <c r="E23" s="699" t="s">
        <v>15</v>
      </c>
      <c r="F23" s="399" t="s">
        <v>16</v>
      </c>
      <c r="G23" s="400"/>
      <c r="H23" s="401"/>
      <c r="I23" s="401"/>
      <c r="J23" s="401"/>
      <c r="K23" s="401"/>
      <c r="L23" s="401"/>
      <c r="M23" s="402"/>
      <c r="N23" s="771"/>
      <c r="O23" s="262">
        <v>30</v>
      </c>
      <c r="P23" s="262"/>
      <c r="Q23" s="262"/>
      <c r="R23" s="262"/>
      <c r="S23" s="439">
        <v>0</v>
      </c>
      <c r="T23" s="439">
        <v>0</v>
      </c>
      <c r="U23" s="497"/>
    </row>
    <row r="24" spans="1:21" s="461" customFormat="1" ht="15" hidden="1" customHeight="1">
      <c r="A24" s="397"/>
      <c r="B24" s="398"/>
      <c r="C24" s="697" t="s">
        <v>17</v>
      </c>
      <c r="D24" s="698" t="s">
        <v>18</v>
      </c>
      <c r="E24" s="699" t="s">
        <v>18</v>
      </c>
      <c r="F24" s="399" t="s">
        <v>19</v>
      </c>
      <c r="G24" s="400"/>
      <c r="H24" s="401"/>
      <c r="I24" s="401"/>
      <c r="J24" s="401"/>
      <c r="K24" s="401"/>
      <c r="L24" s="401"/>
      <c r="M24" s="402"/>
      <c r="N24" s="771"/>
      <c r="O24" s="262">
        <v>30</v>
      </c>
      <c r="P24" s="262"/>
      <c r="Q24" s="262"/>
      <c r="R24" s="262"/>
      <c r="S24" s="439">
        <v>0</v>
      </c>
      <c r="T24" s="439">
        <v>0</v>
      </c>
      <c r="U24" s="497"/>
    </row>
    <row r="25" spans="1:21" s="461" customFormat="1" ht="15" hidden="1" customHeight="1">
      <c r="A25" s="397"/>
      <c r="B25" s="398"/>
      <c r="C25" s="697" t="s">
        <v>20</v>
      </c>
      <c r="D25" s="698" t="s">
        <v>21</v>
      </c>
      <c r="E25" s="699" t="s">
        <v>21</v>
      </c>
      <c r="F25" s="399" t="s">
        <v>22</v>
      </c>
      <c r="G25" s="400"/>
      <c r="H25" s="401"/>
      <c r="I25" s="401"/>
      <c r="J25" s="401"/>
      <c r="K25" s="401"/>
      <c r="L25" s="401"/>
      <c r="M25" s="402"/>
      <c r="N25" s="771"/>
      <c r="O25" s="262">
        <v>30</v>
      </c>
      <c r="P25" s="262"/>
      <c r="Q25" s="262"/>
      <c r="R25" s="262"/>
      <c r="S25" s="439">
        <v>0</v>
      </c>
      <c r="T25" s="439">
        <v>0</v>
      </c>
      <c r="U25" s="497"/>
    </row>
    <row r="26" spans="1:21" s="461" customFormat="1" ht="15" hidden="1" customHeight="1">
      <c r="A26" s="397"/>
      <c r="B26" s="398"/>
      <c r="C26" s="697" t="s">
        <v>23</v>
      </c>
      <c r="D26" s="698" t="s">
        <v>21</v>
      </c>
      <c r="E26" s="699" t="s">
        <v>21</v>
      </c>
      <c r="F26" s="399" t="s">
        <v>24</v>
      </c>
      <c r="G26" s="400"/>
      <c r="H26" s="401"/>
      <c r="I26" s="401"/>
      <c r="J26" s="401"/>
      <c r="K26" s="401"/>
      <c r="L26" s="401"/>
      <c r="M26" s="402"/>
      <c r="N26" s="771"/>
      <c r="O26" s="262">
        <v>30</v>
      </c>
      <c r="P26" s="262"/>
      <c r="Q26" s="262"/>
      <c r="R26" s="262"/>
      <c r="S26" s="439">
        <v>0</v>
      </c>
      <c r="T26" s="439">
        <v>0</v>
      </c>
      <c r="U26" s="497"/>
    </row>
    <row r="27" spans="1:21" s="461" customFormat="1" ht="15" hidden="1" customHeight="1">
      <c r="A27" s="397"/>
      <c r="B27" s="398" t="s">
        <v>25</v>
      </c>
      <c r="C27" s="697"/>
      <c r="D27" s="698"/>
      <c r="E27" s="699"/>
      <c r="F27" s="403" t="s">
        <v>26</v>
      </c>
      <c r="G27" s="400"/>
      <c r="H27" s="404"/>
      <c r="I27" s="404"/>
      <c r="J27" s="404"/>
      <c r="K27" s="404"/>
      <c r="L27" s="404"/>
      <c r="M27" s="405"/>
      <c r="N27" s="771"/>
      <c r="O27" s="262">
        <v>30</v>
      </c>
      <c r="P27" s="262"/>
      <c r="Q27" s="262"/>
      <c r="R27" s="262"/>
      <c r="S27" s="440">
        <f>SUM(S28:S32)</f>
        <v>0</v>
      </c>
      <c r="T27" s="440">
        <f>SUM(T28:T32)</f>
        <v>0</v>
      </c>
      <c r="U27" s="497"/>
    </row>
    <row r="28" spans="1:21" s="461" customFormat="1" ht="15" hidden="1" customHeight="1">
      <c r="A28" s="397"/>
      <c r="B28" s="398"/>
      <c r="C28" s="697" t="s">
        <v>27</v>
      </c>
      <c r="D28" s="698" t="s">
        <v>28</v>
      </c>
      <c r="E28" s="699" t="s">
        <v>28</v>
      </c>
      <c r="F28" s="399" t="s">
        <v>29</v>
      </c>
      <c r="G28" s="400"/>
      <c r="H28" s="401"/>
      <c r="I28" s="401"/>
      <c r="J28" s="401"/>
      <c r="K28" s="401"/>
      <c r="L28" s="401"/>
      <c r="M28" s="402"/>
      <c r="N28" s="771"/>
      <c r="O28" s="262">
        <v>30</v>
      </c>
      <c r="P28" s="262"/>
      <c r="Q28" s="262"/>
      <c r="R28" s="262"/>
      <c r="S28" s="439">
        <v>0</v>
      </c>
      <c r="T28" s="439">
        <v>0</v>
      </c>
      <c r="U28" s="497"/>
    </row>
    <row r="29" spans="1:21" s="461" customFormat="1" ht="15" hidden="1" customHeight="1">
      <c r="A29" s="397"/>
      <c r="B29" s="398"/>
      <c r="C29" s="697" t="s">
        <v>30</v>
      </c>
      <c r="D29" s="698" t="s">
        <v>31</v>
      </c>
      <c r="E29" s="699" t="s">
        <v>31</v>
      </c>
      <c r="F29" s="399" t="s">
        <v>32</v>
      </c>
      <c r="G29" s="400"/>
      <c r="H29" s="401"/>
      <c r="I29" s="401"/>
      <c r="J29" s="401"/>
      <c r="K29" s="401"/>
      <c r="L29" s="401"/>
      <c r="M29" s="402"/>
      <c r="N29" s="771"/>
      <c r="O29" s="262">
        <v>30</v>
      </c>
      <c r="P29" s="262"/>
      <c r="Q29" s="262"/>
      <c r="R29" s="262"/>
      <c r="S29" s="439">
        <v>0</v>
      </c>
      <c r="T29" s="439">
        <v>0</v>
      </c>
      <c r="U29" s="497"/>
    </row>
    <row r="30" spans="1:21" s="461" customFormat="1" ht="15" hidden="1" customHeight="1">
      <c r="A30" s="397"/>
      <c r="B30" s="398"/>
      <c r="C30" s="697" t="s">
        <v>33</v>
      </c>
      <c r="D30" s="698" t="s">
        <v>34</v>
      </c>
      <c r="E30" s="699" t="s">
        <v>34</v>
      </c>
      <c r="F30" s="399" t="s">
        <v>35</v>
      </c>
      <c r="G30" s="400"/>
      <c r="H30" s="401"/>
      <c r="I30" s="401"/>
      <c r="J30" s="401"/>
      <c r="K30" s="401"/>
      <c r="L30" s="401"/>
      <c r="M30" s="402"/>
      <c r="N30" s="771"/>
      <c r="O30" s="262">
        <v>30</v>
      </c>
      <c r="P30" s="262"/>
      <c r="Q30" s="262"/>
      <c r="R30" s="262"/>
      <c r="S30" s="439">
        <v>0</v>
      </c>
      <c r="T30" s="439">
        <v>0</v>
      </c>
      <c r="U30" s="497"/>
    </row>
    <row r="31" spans="1:21" s="461" customFormat="1" ht="15" hidden="1" customHeight="1">
      <c r="A31" s="397"/>
      <c r="B31" s="398"/>
      <c r="C31" s="697" t="s">
        <v>36</v>
      </c>
      <c r="D31" s="698" t="s">
        <v>37</v>
      </c>
      <c r="E31" s="699" t="s">
        <v>37</v>
      </c>
      <c r="F31" s="399" t="s">
        <v>38</v>
      </c>
      <c r="G31" s="400"/>
      <c r="H31" s="401"/>
      <c r="I31" s="401"/>
      <c r="J31" s="401"/>
      <c r="K31" s="401"/>
      <c r="L31" s="401"/>
      <c r="M31" s="402"/>
      <c r="N31" s="771"/>
      <c r="O31" s="262">
        <v>30</v>
      </c>
      <c r="P31" s="262"/>
      <c r="Q31" s="262"/>
      <c r="R31" s="262"/>
      <c r="S31" s="439">
        <v>0</v>
      </c>
      <c r="T31" s="439">
        <v>0</v>
      </c>
      <c r="U31" s="497"/>
    </row>
    <row r="32" spans="1:21" s="461" customFormat="1" ht="15" hidden="1" customHeight="1">
      <c r="A32" s="397"/>
      <c r="B32" s="398"/>
      <c r="C32" s="697" t="s">
        <v>39</v>
      </c>
      <c r="D32" s="698" t="s">
        <v>40</v>
      </c>
      <c r="E32" s="699" t="s">
        <v>40</v>
      </c>
      <c r="F32" s="399" t="s">
        <v>41</v>
      </c>
      <c r="G32" s="400"/>
      <c r="H32" s="401"/>
      <c r="I32" s="401"/>
      <c r="J32" s="401"/>
      <c r="K32" s="401"/>
      <c r="L32" s="401"/>
      <c r="M32" s="402"/>
      <c r="N32" s="771"/>
      <c r="O32" s="262">
        <v>30</v>
      </c>
      <c r="P32" s="262"/>
      <c r="Q32" s="262"/>
      <c r="R32" s="262"/>
      <c r="S32" s="439">
        <v>0</v>
      </c>
      <c r="T32" s="439">
        <v>0</v>
      </c>
      <c r="U32" s="497"/>
    </row>
    <row r="33" spans="1:21" s="461" customFormat="1" ht="15" hidden="1" customHeight="1">
      <c r="A33" s="397"/>
      <c r="B33" s="398"/>
      <c r="C33" s="410"/>
      <c r="D33" s="411" t="s">
        <v>554</v>
      </c>
      <c r="E33" s="412"/>
      <c r="F33" s="399" t="s">
        <v>555</v>
      </c>
      <c r="G33" s="400"/>
      <c r="H33" s="401"/>
      <c r="I33" s="401"/>
      <c r="J33" s="401"/>
      <c r="K33" s="401"/>
      <c r="L33" s="401"/>
      <c r="M33" s="402"/>
      <c r="N33" s="771"/>
      <c r="O33" s="262">
        <v>30</v>
      </c>
      <c r="P33" s="262"/>
      <c r="Q33" s="262"/>
      <c r="R33" s="262"/>
      <c r="S33" s="439">
        <v>0</v>
      </c>
      <c r="T33" s="439">
        <v>0</v>
      </c>
      <c r="U33" s="497"/>
    </row>
    <row r="34" spans="1:21" s="461" customFormat="1" ht="15" hidden="1" customHeight="1">
      <c r="A34" s="397"/>
      <c r="B34" s="398" t="s">
        <v>42</v>
      </c>
      <c r="C34" s="697"/>
      <c r="D34" s="698"/>
      <c r="E34" s="699"/>
      <c r="F34" s="403" t="s">
        <v>43</v>
      </c>
      <c r="G34" s="400"/>
      <c r="H34" s="404"/>
      <c r="I34" s="404"/>
      <c r="J34" s="404"/>
      <c r="K34" s="404"/>
      <c r="L34" s="404"/>
      <c r="M34" s="405"/>
      <c r="N34" s="771"/>
      <c r="O34" s="262">
        <v>30</v>
      </c>
      <c r="P34" s="262"/>
      <c r="Q34" s="262"/>
      <c r="R34" s="262"/>
      <c r="S34" s="440">
        <f>SUM(S35:S36)</f>
        <v>0</v>
      </c>
      <c r="T34" s="440">
        <f>SUM(T35:T36)</f>
        <v>0</v>
      </c>
      <c r="U34" s="497"/>
    </row>
    <row r="35" spans="1:21" s="461" customFormat="1" ht="15" hidden="1" customHeight="1">
      <c r="A35" s="397"/>
      <c r="B35" s="398"/>
      <c r="C35" s="697" t="s">
        <v>44</v>
      </c>
      <c r="D35" s="698" t="s">
        <v>45</v>
      </c>
      <c r="E35" s="699" t="s">
        <v>45</v>
      </c>
      <c r="F35" s="399" t="s">
        <v>46</v>
      </c>
      <c r="G35" s="400"/>
      <c r="H35" s="401"/>
      <c r="I35" s="401"/>
      <c r="J35" s="401"/>
      <c r="K35" s="401"/>
      <c r="L35" s="401"/>
      <c r="M35" s="402"/>
      <c r="N35" s="771"/>
      <c r="O35" s="262">
        <v>30</v>
      </c>
      <c r="P35" s="262"/>
      <c r="Q35" s="262"/>
      <c r="R35" s="262"/>
      <c r="S35" s="439">
        <v>0</v>
      </c>
      <c r="T35" s="439">
        <v>0</v>
      </c>
      <c r="U35" s="497"/>
    </row>
    <row r="36" spans="1:21" s="461" customFormat="1" ht="15" hidden="1" customHeight="1">
      <c r="A36" s="397"/>
      <c r="B36" s="398"/>
      <c r="C36" s="697" t="s">
        <v>47</v>
      </c>
      <c r="D36" s="698" t="s">
        <v>48</v>
      </c>
      <c r="E36" s="699" t="s">
        <v>48</v>
      </c>
      <c r="F36" s="399" t="s">
        <v>49</v>
      </c>
      <c r="G36" s="400"/>
      <c r="H36" s="401"/>
      <c r="I36" s="401"/>
      <c r="J36" s="401"/>
      <c r="K36" s="401"/>
      <c r="L36" s="401"/>
      <c r="M36" s="402"/>
      <c r="N36" s="413"/>
      <c r="O36" s="262">
        <v>30</v>
      </c>
      <c r="P36" s="262"/>
      <c r="Q36" s="262"/>
      <c r="R36" s="262"/>
      <c r="S36" s="439">
        <v>0</v>
      </c>
      <c r="T36" s="439">
        <v>0</v>
      </c>
      <c r="U36" s="497"/>
    </row>
    <row r="37" spans="1:21" s="461" customFormat="1" ht="15" hidden="1" customHeight="1">
      <c r="A37" s="397"/>
      <c r="B37" s="398" t="s">
        <v>50</v>
      </c>
      <c r="C37" s="697"/>
      <c r="D37" s="698"/>
      <c r="E37" s="699"/>
      <c r="F37" s="403" t="s">
        <v>51</v>
      </c>
      <c r="G37" s="400"/>
      <c r="H37" s="404"/>
      <c r="I37" s="404"/>
      <c r="J37" s="404"/>
      <c r="K37" s="404"/>
      <c r="L37" s="404"/>
      <c r="M37" s="405"/>
      <c r="N37" s="413"/>
      <c r="O37" s="262">
        <v>30</v>
      </c>
      <c r="P37" s="262"/>
      <c r="Q37" s="262"/>
      <c r="R37" s="262"/>
      <c r="S37" s="440">
        <f>SUM(S38:S39)</f>
        <v>0</v>
      </c>
      <c r="T37" s="440">
        <f>SUM(T38:T39)</f>
        <v>0</v>
      </c>
      <c r="U37" s="497"/>
    </row>
    <row r="38" spans="1:21" s="461" customFormat="1" ht="15" hidden="1" customHeight="1">
      <c r="A38" s="397"/>
      <c r="B38" s="398"/>
      <c r="C38" s="697" t="s">
        <v>52</v>
      </c>
      <c r="D38" s="698" t="s">
        <v>53</v>
      </c>
      <c r="E38" s="699" t="s">
        <v>53</v>
      </c>
      <c r="F38" s="399" t="s">
        <v>54</v>
      </c>
      <c r="G38" s="400"/>
      <c r="H38" s="401"/>
      <c r="I38" s="401"/>
      <c r="J38" s="401"/>
      <c r="K38" s="401"/>
      <c r="L38" s="401"/>
      <c r="M38" s="402"/>
      <c r="N38" s="413"/>
      <c r="O38" s="262">
        <v>30</v>
      </c>
      <c r="P38" s="262"/>
      <c r="Q38" s="262"/>
      <c r="R38" s="262"/>
      <c r="S38" s="439">
        <v>0</v>
      </c>
      <c r="T38" s="439">
        <v>0</v>
      </c>
      <c r="U38" s="497"/>
    </row>
    <row r="39" spans="1:21" s="461" customFormat="1" ht="15" hidden="1" customHeight="1">
      <c r="A39" s="397"/>
      <c r="B39" s="398"/>
      <c r="C39" s="410"/>
      <c r="D39" s="411" t="s">
        <v>541</v>
      </c>
      <c r="E39" s="412"/>
      <c r="F39" s="399" t="s">
        <v>540</v>
      </c>
      <c r="G39" s="400"/>
      <c r="H39" s="401"/>
      <c r="I39" s="401"/>
      <c r="J39" s="401"/>
      <c r="K39" s="401"/>
      <c r="L39" s="401"/>
      <c r="M39" s="402"/>
      <c r="N39" s="413"/>
      <c r="O39" s="262">
        <v>30</v>
      </c>
      <c r="P39" s="262"/>
      <c r="Q39" s="262"/>
      <c r="R39" s="262"/>
      <c r="S39" s="439">
        <v>0</v>
      </c>
      <c r="T39" s="439">
        <v>0</v>
      </c>
      <c r="U39" s="497"/>
    </row>
    <row r="40" spans="1:21" s="461" customFormat="1" ht="15" hidden="1" customHeight="1">
      <c r="A40" s="397"/>
      <c r="B40" s="398" t="s">
        <v>55</v>
      </c>
      <c r="C40" s="697"/>
      <c r="D40" s="698"/>
      <c r="E40" s="699"/>
      <c r="F40" s="403" t="s">
        <v>56</v>
      </c>
      <c r="G40" s="400"/>
      <c r="H40" s="404"/>
      <c r="I40" s="404"/>
      <c r="J40" s="404"/>
      <c r="K40" s="404"/>
      <c r="L40" s="404"/>
      <c r="M40" s="405"/>
      <c r="N40" s="413"/>
      <c r="O40" s="262">
        <v>30</v>
      </c>
      <c r="P40" s="262"/>
      <c r="Q40" s="262"/>
      <c r="R40" s="262"/>
      <c r="S40" s="440">
        <f>SUM(S41:S42)</f>
        <v>0</v>
      </c>
      <c r="T40" s="440">
        <f>SUM(T41:T42)</f>
        <v>0</v>
      </c>
      <c r="U40" s="497"/>
    </row>
    <row r="41" spans="1:21" s="461" customFormat="1" ht="15" hidden="1" customHeight="1">
      <c r="A41" s="397"/>
      <c r="B41" s="398"/>
      <c r="C41" s="697" t="s">
        <v>57</v>
      </c>
      <c r="D41" s="698" t="s">
        <v>58</v>
      </c>
      <c r="E41" s="699" t="s">
        <v>58</v>
      </c>
      <c r="F41" s="399" t="s">
        <v>59</v>
      </c>
      <c r="G41" s="400"/>
      <c r="H41" s="401"/>
      <c r="I41" s="401"/>
      <c r="J41" s="401"/>
      <c r="K41" s="401"/>
      <c r="L41" s="401"/>
      <c r="M41" s="402"/>
      <c r="N41" s="413"/>
      <c r="O41" s="262">
        <v>30</v>
      </c>
      <c r="P41" s="262"/>
      <c r="Q41" s="262"/>
      <c r="R41" s="262"/>
      <c r="S41" s="439">
        <v>0</v>
      </c>
      <c r="T41" s="439">
        <v>0</v>
      </c>
      <c r="U41" s="497"/>
    </row>
    <row r="42" spans="1:21" s="461" customFormat="1" ht="15" hidden="1" customHeight="1">
      <c r="A42" s="397"/>
      <c r="B42" s="398"/>
      <c r="C42" s="697" t="s">
        <v>60</v>
      </c>
      <c r="D42" s="698" t="s">
        <v>61</v>
      </c>
      <c r="E42" s="699" t="s">
        <v>61</v>
      </c>
      <c r="F42" s="399" t="s">
        <v>62</v>
      </c>
      <c r="G42" s="400"/>
      <c r="H42" s="401"/>
      <c r="I42" s="401"/>
      <c r="J42" s="401"/>
      <c r="K42" s="401"/>
      <c r="L42" s="401"/>
      <c r="M42" s="402"/>
      <c r="N42" s="413"/>
      <c r="O42" s="262">
        <v>30</v>
      </c>
      <c r="P42" s="262"/>
      <c r="Q42" s="262"/>
      <c r="R42" s="262"/>
      <c r="S42" s="439">
        <v>0</v>
      </c>
      <c r="T42" s="439">
        <v>0</v>
      </c>
      <c r="U42" s="497"/>
    </row>
    <row r="43" spans="1:21" s="461" customFormat="1" ht="15" hidden="1" customHeight="1">
      <c r="A43" s="397"/>
      <c r="B43" s="398" t="s">
        <v>63</v>
      </c>
      <c r="C43" s="697"/>
      <c r="D43" s="698"/>
      <c r="E43" s="699"/>
      <c r="F43" s="403" t="s">
        <v>64</v>
      </c>
      <c r="G43" s="400"/>
      <c r="H43" s="404"/>
      <c r="I43" s="404"/>
      <c r="J43" s="404"/>
      <c r="K43" s="404"/>
      <c r="L43" s="404"/>
      <c r="M43" s="405"/>
      <c r="N43" s="413"/>
      <c r="O43" s="262">
        <v>30</v>
      </c>
      <c r="P43" s="262"/>
      <c r="Q43" s="262"/>
      <c r="R43" s="262"/>
      <c r="S43" s="440">
        <f>SUM(S44:S47)</f>
        <v>0</v>
      </c>
      <c r="T43" s="440">
        <f>SUM(T44:T47)</f>
        <v>0</v>
      </c>
      <c r="U43" s="497"/>
    </row>
    <row r="44" spans="1:21" s="461" customFormat="1" ht="15" hidden="1" customHeight="1">
      <c r="A44" s="397"/>
      <c r="B44" s="398"/>
      <c r="C44" s="697" t="s">
        <v>65</v>
      </c>
      <c r="D44" s="698" t="s">
        <v>66</v>
      </c>
      <c r="E44" s="699" t="s">
        <v>66</v>
      </c>
      <c r="F44" s="399" t="s">
        <v>67</v>
      </c>
      <c r="G44" s="400"/>
      <c r="H44" s="401"/>
      <c r="I44" s="401"/>
      <c r="J44" s="401"/>
      <c r="K44" s="401"/>
      <c r="L44" s="401"/>
      <c r="M44" s="402"/>
      <c r="N44" s="413"/>
      <c r="O44" s="262">
        <v>40</v>
      </c>
      <c r="P44" s="262"/>
      <c r="Q44" s="262"/>
      <c r="R44" s="262"/>
      <c r="S44" s="441">
        <v>0</v>
      </c>
      <c r="T44" s="502">
        <v>0</v>
      </c>
      <c r="U44" s="497"/>
    </row>
    <row r="45" spans="1:21" s="461" customFormat="1" ht="15" hidden="1" customHeight="1">
      <c r="A45" s="397"/>
      <c r="B45" s="398"/>
      <c r="C45" s="697" t="s">
        <v>68</v>
      </c>
      <c r="D45" s="698" t="s">
        <v>69</v>
      </c>
      <c r="E45" s="699" t="s">
        <v>69</v>
      </c>
      <c r="F45" s="399" t="s">
        <v>70</v>
      </c>
      <c r="G45" s="400"/>
      <c r="H45" s="401"/>
      <c r="I45" s="401"/>
      <c r="J45" s="401"/>
      <c r="K45" s="401"/>
      <c r="L45" s="401"/>
      <c r="M45" s="402"/>
      <c r="N45" s="413"/>
      <c r="O45" s="262">
        <v>30</v>
      </c>
      <c r="P45" s="262"/>
      <c r="Q45" s="262"/>
      <c r="R45" s="262"/>
      <c r="S45" s="441">
        <v>0</v>
      </c>
      <c r="T45" s="439">
        <v>0</v>
      </c>
      <c r="U45" s="497"/>
    </row>
    <row r="46" spans="1:21" s="461" customFormat="1" ht="15" hidden="1" customHeight="1">
      <c r="A46" s="397"/>
      <c r="B46" s="398"/>
      <c r="C46" s="697" t="s">
        <v>71</v>
      </c>
      <c r="D46" s="698" t="s">
        <v>72</v>
      </c>
      <c r="E46" s="699" t="s">
        <v>72</v>
      </c>
      <c r="F46" s="399" t="s">
        <v>73</v>
      </c>
      <c r="G46" s="400"/>
      <c r="H46" s="401"/>
      <c r="I46" s="401"/>
      <c r="J46" s="401"/>
      <c r="K46" s="401"/>
      <c r="L46" s="401"/>
      <c r="M46" s="402"/>
      <c r="N46" s="413"/>
      <c r="O46" s="262">
        <v>30</v>
      </c>
      <c r="P46" s="262"/>
      <c r="Q46" s="262"/>
      <c r="R46" s="262"/>
      <c r="S46" s="441">
        <v>0</v>
      </c>
      <c r="T46" s="439">
        <v>0</v>
      </c>
      <c r="U46" s="497"/>
    </row>
    <row r="47" spans="1:21" s="461" customFormat="1" ht="15" hidden="1" customHeight="1">
      <c r="A47" s="397"/>
      <c r="B47" s="398"/>
      <c r="C47" s="697" t="s">
        <v>74</v>
      </c>
      <c r="D47" s="698" t="s">
        <v>75</v>
      </c>
      <c r="E47" s="699" t="s">
        <v>75</v>
      </c>
      <c r="F47" s="399" t="s">
        <v>76</v>
      </c>
      <c r="G47" s="400"/>
      <c r="H47" s="401"/>
      <c r="I47" s="401"/>
      <c r="J47" s="401"/>
      <c r="K47" s="401"/>
      <c r="L47" s="401"/>
      <c r="M47" s="402"/>
      <c r="N47" s="413"/>
      <c r="O47" s="262">
        <v>30</v>
      </c>
      <c r="P47" s="262"/>
      <c r="Q47" s="262"/>
      <c r="R47" s="262"/>
      <c r="S47" s="441">
        <v>0</v>
      </c>
      <c r="T47" s="502">
        <v>0</v>
      </c>
      <c r="U47" s="497"/>
    </row>
    <row r="48" spans="1:21" s="461" customFormat="1" ht="15" hidden="1" customHeight="1">
      <c r="A48" s="397"/>
      <c r="B48" s="398" t="s">
        <v>77</v>
      </c>
      <c r="C48" s="697"/>
      <c r="D48" s="698"/>
      <c r="E48" s="699"/>
      <c r="F48" s="403" t="s">
        <v>78</v>
      </c>
      <c r="G48" s="400"/>
      <c r="H48" s="404"/>
      <c r="I48" s="404"/>
      <c r="J48" s="404"/>
      <c r="K48" s="404"/>
      <c r="L48" s="404"/>
      <c r="M48" s="405"/>
      <c r="N48" s="413"/>
      <c r="O48" s="262">
        <v>30</v>
      </c>
      <c r="P48" s="262"/>
      <c r="Q48" s="262"/>
      <c r="R48" s="262"/>
      <c r="S48" s="440">
        <f>SUM(S49:S50)</f>
        <v>0</v>
      </c>
      <c r="T48" s="440">
        <f>SUM(T49:T50)</f>
        <v>0</v>
      </c>
      <c r="U48" s="497"/>
    </row>
    <row r="49" spans="1:21" s="461" customFormat="1" ht="15" hidden="1" customHeight="1">
      <c r="A49" s="397"/>
      <c r="B49" s="398"/>
      <c r="C49" s="697" t="s">
        <v>79</v>
      </c>
      <c r="D49" s="698" t="s">
        <v>80</v>
      </c>
      <c r="E49" s="699" t="s">
        <v>80</v>
      </c>
      <c r="F49" s="399" t="s">
        <v>81</v>
      </c>
      <c r="G49" s="400"/>
      <c r="H49" s="401"/>
      <c r="I49" s="401"/>
      <c r="J49" s="401"/>
      <c r="K49" s="401"/>
      <c r="L49" s="401"/>
      <c r="M49" s="402"/>
      <c r="N49" s="413"/>
      <c r="O49" s="262">
        <v>30</v>
      </c>
      <c r="P49" s="262"/>
      <c r="Q49" s="262"/>
      <c r="R49" s="262"/>
      <c r="S49" s="441">
        <v>0</v>
      </c>
      <c r="T49" s="502">
        <v>0</v>
      </c>
      <c r="U49" s="497"/>
    </row>
    <row r="50" spans="1:21" s="461" customFormat="1" ht="15" hidden="1" customHeight="1">
      <c r="A50" s="397"/>
      <c r="B50" s="398"/>
      <c r="C50" s="697" t="s">
        <v>82</v>
      </c>
      <c r="D50" s="698" t="s">
        <v>83</v>
      </c>
      <c r="E50" s="699" t="s">
        <v>83</v>
      </c>
      <c r="F50" s="399" t="s">
        <v>84</v>
      </c>
      <c r="G50" s="400"/>
      <c r="H50" s="401"/>
      <c r="I50" s="401"/>
      <c r="J50" s="401"/>
      <c r="K50" s="401"/>
      <c r="L50" s="401"/>
      <c r="M50" s="402"/>
      <c r="N50" s="413"/>
      <c r="O50" s="262">
        <v>30</v>
      </c>
      <c r="P50" s="262"/>
      <c r="Q50" s="262"/>
      <c r="R50" s="262"/>
      <c r="S50" s="441">
        <v>0</v>
      </c>
      <c r="T50" s="502">
        <v>0</v>
      </c>
      <c r="U50" s="497"/>
    </row>
    <row r="51" spans="1:21" s="461" customFormat="1" ht="15" hidden="1" customHeight="1">
      <c r="A51" s="397">
        <v>2</v>
      </c>
      <c r="B51" s="397"/>
      <c r="C51" s="704"/>
      <c r="D51" s="705"/>
      <c r="E51" s="706"/>
      <c r="F51" s="415" t="s">
        <v>85</v>
      </c>
      <c r="G51" s="416"/>
      <c r="H51" s="417"/>
      <c r="I51" s="417"/>
      <c r="J51" s="417"/>
      <c r="K51" s="417"/>
      <c r="L51" s="417"/>
      <c r="M51" s="418"/>
      <c r="N51" s="413"/>
      <c r="O51" s="262">
        <v>30</v>
      </c>
      <c r="P51" s="262"/>
      <c r="Q51" s="262"/>
      <c r="R51" s="262"/>
      <c r="S51" s="442">
        <f>+S52+S58+S63+S66+S69+S74+S81+S85+S89</f>
        <v>0</v>
      </c>
      <c r="T51" s="442">
        <f>+T52+T58+T63+T66+T69+T74+T81+T85+T89</f>
        <v>0</v>
      </c>
      <c r="U51" s="497"/>
    </row>
    <row r="52" spans="1:21" s="461" customFormat="1" ht="15" hidden="1" customHeight="1">
      <c r="A52" s="397"/>
      <c r="B52" s="398" t="s">
        <v>86</v>
      </c>
      <c r="C52" s="697"/>
      <c r="D52" s="698"/>
      <c r="E52" s="699"/>
      <c r="F52" s="403" t="s">
        <v>87</v>
      </c>
      <c r="G52" s="400"/>
      <c r="H52" s="404"/>
      <c r="I52" s="404"/>
      <c r="J52" s="404"/>
      <c r="K52" s="404"/>
      <c r="L52" s="404"/>
      <c r="M52" s="405"/>
      <c r="N52" s="413"/>
      <c r="O52" s="262">
        <v>30</v>
      </c>
      <c r="P52" s="262"/>
      <c r="Q52" s="262"/>
      <c r="R52" s="262"/>
      <c r="S52" s="440">
        <f>SUM(S53:S57)</f>
        <v>0</v>
      </c>
      <c r="T52" s="440">
        <f>SUM(T53:T57)</f>
        <v>0</v>
      </c>
      <c r="U52" s="497"/>
    </row>
    <row r="53" spans="1:21" s="461" customFormat="1" ht="15" hidden="1" customHeight="1">
      <c r="A53" s="397"/>
      <c r="B53" s="398"/>
      <c r="C53" s="697" t="s">
        <v>88</v>
      </c>
      <c r="D53" s="698" t="s">
        <v>89</v>
      </c>
      <c r="E53" s="699" t="s">
        <v>89</v>
      </c>
      <c r="F53" s="399" t="s">
        <v>90</v>
      </c>
      <c r="G53" s="400"/>
      <c r="H53" s="401"/>
      <c r="I53" s="401"/>
      <c r="J53" s="401"/>
      <c r="K53" s="401"/>
      <c r="L53" s="401"/>
      <c r="M53" s="402"/>
      <c r="N53" s="413"/>
      <c r="O53" s="262">
        <v>30</v>
      </c>
      <c r="P53" s="262"/>
      <c r="Q53" s="262"/>
      <c r="R53" s="262"/>
      <c r="S53" s="441">
        <v>0</v>
      </c>
      <c r="T53" s="439">
        <v>0</v>
      </c>
      <c r="U53" s="497"/>
    </row>
    <row r="54" spans="1:21" s="461" customFormat="1" ht="15" hidden="1" customHeight="1">
      <c r="A54" s="397"/>
      <c r="B54" s="398"/>
      <c r="C54" s="697" t="s">
        <v>91</v>
      </c>
      <c r="D54" s="698" t="s">
        <v>92</v>
      </c>
      <c r="E54" s="699" t="s">
        <v>92</v>
      </c>
      <c r="F54" s="399" t="s">
        <v>93</v>
      </c>
      <c r="G54" s="400"/>
      <c r="H54" s="401"/>
      <c r="I54" s="401"/>
      <c r="J54" s="401"/>
      <c r="K54" s="401"/>
      <c r="L54" s="401"/>
      <c r="M54" s="402"/>
      <c r="N54" s="413"/>
      <c r="O54" s="262">
        <v>30</v>
      </c>
      <c r="P54" s="262"/>
      <c r="Q54" s="262"/>
      <c r="R54" s="262"/>
      <c r="S54" s="441">
        <v>0</v>
      </c>
      <c r="T54" s="439">
        <v>0</v>
      </c>
      <c r="U54" s="497"/>
    </row>
    <row r="55" spans="1:21" s="461" customFormat="1" ht="15" hidden="1" customHeight="1">
      <c r="A55" s="397"/>
      <c r="B55" s="398"/>
      <c r="C55" s="697" t="s">
        <v>94</v>
      </c>
      <c r="D55" s="698" t="s">
        <v>95</v>
      </c>
      <c r="E55" s="699" t="s">
        <v>95</v>
      </c>
      <c r="F55" s="399" t="s">
        <v>96</v>
      </c>
      <c r="G55" s="400"/>
      <c r="H55" s="401"/>
      <c r="I55" s="401"/>
      <c r="J55" s="401"/>
      <c r="K55" s="401"/>
      <c r="L55" s="401"/>
      <c r="M55" s="402"/>
      <c r="N55" s="413"/>
      <c r="O55" s="262">
        <v>30</v>
      </c>
      <c r="P55" s="262"/>
      <c r="Q55" s="262"/>
      <c r="R55" s="262"/>
      <c r="S55" s="441">
        <v>0</v>
      </c>
      <c r="T55" s="439">
        <v>0</v>
      </c>
      <c r="U55" s="497"/>
    </row>
    <row r="56" spans="1:21" s="461" customFormat="1" ht="15" hidden="1" customHeight="1">
      <c r="A56" s="397"/>
      <c r="B56" s="398"/>
      <c r="C56" s="697" t="s">
        <v>97</v>
      </c>
      <c r="D56" s="698" t="s">
        <v>98</v>
      </c>
      <c r="E56" s="699" t="s">
        <v>98</v>
      </c>
      <c r="F56" s="399" t="s">
        <v>99</v>
      </c>
      <c r="G56" s="400"/>
      <c r="H56" s="401"/>
      <c r="I56" s="401"/>
      <c r="J56" s="401"/>
      <c r="K56" s="401"/>
      <c r="L56" s="401"/>
      <c r="M56" s="402"/>
      <c r="N56" s="413"/>
      <c r="O56" s="262">
        <v>30</v>
      </c>
      <c r="P56" s="262"/>
      <c r="Q56" s="262"/>
      <c r="R56" s="262"/>
      <c r="S56" s="441">
        <v>0</v>
      </c>
      <c r="T56" s="439">
        <v>0</v>
      </c>
      <c r="U56" s="497"/>
    </row>
    <row r="57" spans="1:21" s="461" customFormat="1" ht="15" hidden="1" customHeight="1">
      <c r="A57" s="397"/>
      <c r="B57" s="398"/>
      <c r="C57" s="697" t="s">
        <v>100</v>
      </c>
      <c r="D57" s="698" t="s">
        <v>101</v>
      </c>
      <c r="E57" s="699" t="s">
        <v>101</v>
      </c>
      <c r="F57" s="399" t="s">
        <v>102</v>
      </c>
      <c r="G57" s="400"/>
      <c r="H57" s="401"/>
      <c r="I57" s="401"/>
      <c r="J57" s="401"/>
      <c r="K57" s="401"/>
      <c r="L57" s="401"/>
      <c r="M57" s="402"/>
      <c r="N57" s="413"/>
      <c r="O57" s="262">
        <v>30</v>
      </c>
      <c r="P57" s="262"/>
      <c r="Q57" s="262"/>
      <c r="R57" s="262"/>
      <c r="S57" s="441">
        <v>0</v>
      </c>
      <c r="T57" s="439">
        <v>0</v>
      </c>
      <c r="U57" s="497"/>
    </row>
    <row r="58" spans="1:21" s="461" customFormat="1" ht="15" hidden="1" customHeight="1">
      <c r="A58" s="397"/>
      <c r="B58" s="398" t="s">
        <v>103</v>
      </c>
      <c r="C58" s="697"/>
      <c r="D58" s="698"/>
      <c r="E58" s="699"/>
      <c r="F58" s="403" t="s">
        <v>104</v>
      </c>
      <c r="G58" s="400"/>
      <c r="H58" s="404"/>
      <c r="I58" s="404"/>
      <c r="J58" s="404"/>
      <c r="K58" s="404"/>
      <c r="L58" s="404"/>
      <c r="M58" s="405"/>
      <c r="N58" s="413"/>
      <c r="O58" s="262">
        <v>30</v>
      </c>
      <c r="P58" s="262"/>
      <c r="Q58" s="262"/>
      <c r="R58" s="262"/>
      <c r="S58" s="440">
        <f>SUM(S59:S62)</f>
        <v>0</v>
      </c>
      <c r="T58" s="440">
        <f>SUM(T59:T62)</f>
        <v>0</v>
      </c>
      <c r="U58" s="497"/>
    </row>
    <row r="59" spans="1:21" s="461" customFormat="1" ht="15" hidden="1" customHeight="1">
      <c r="A59" s="397"/>
      <c r="B59" s="398"/>
      <c r="C59" s="697" t="s">
        <v>105</v>
      </c>
      <c r="D59" s="698" t="s">
        <v>106</v>
      </c>
      <c r="E59" s="699" t="s">
        <v>106</v>
      </c>
      <c r="F59" s="399" t="s">
        <v>107</v>
      </c>
      <c r="G59" s="400"/>
      <c r="H59" s="401"/>
      <c r="I59" s="401"/>
      <c r="J59" s="401"/>
      <c r="K59" s="401"/>
      <c r="L59" s="401"/>
      <c r="M59" s="402"/>
      <c r="N59" s="413"/>
      <c r="O59" s="262">
        <v>30</v>
      </c>
      <c r="P59" s="262"/>
      <c r="Q59" s="262"/>
      <c r="R59" s="262"/>
      <c r="S59" s="441">
        <v>0</v>
      </c>
      <c r="T59" s="439">
        <v>0</v>
      </c>
      <c r="U59" s="497"/>
    </row>
    <row r="60" spans="1:21" s="461" customFormat="1" ht="15" hidden="1" customHeight="1">
      <c r="A60" s="397"/>
      <c r="B60" s="398"/>
      <c r="C60" s="697" t="s">
        <v>108</v>
      </c>
      <c r="D60" s="698" t="s">
        <v>109</v>
      </c>
      <c r="E60" s="699" t="s">
        <v>109</v>
      </c>
      <c r="F60" s="399" t="s">
        <v>110</v>
      </c>
      <c r="G60" s="400"/>
      <c r="H60" s="401"/>
      <c r="I60" s="401"/>
      <c r="J60" s="401"/>
      <c r="K60" s="401"/>
      <c r="L60" s="401"/>
      <c r="M60" s="402"/>
      <c r="N60" s="413"/>
      <c r="O60" s="262">
        <v>30</v>
      </c>
      <c r="P60" s="262"/>
      <c r="Q60" s="262"/>
      <c r="R60" s="262"/>
      <c r="S60" s="441">
        <v>0</v>
      </c>
      <c r="T60" s="439">
        <v>0</v>
      </c>
      <c r="U60" s="497"/>
    </row>
    <row r="61" spans="1:21" s="461" customFormat="1" ht="15" hidden="1" customHeight="1">
      <c r="A61" s="397"/>
      <c r="B61" s="398"/>
      <c r="C61" s="697" t="s">
        <v>111</v>
      </c>
      <c r="D61" s="698" t="s">
        <v>112</v>
      </c>
      <c r="E61" s="699" t="s">
        <v>112</v>
      </c>
      <c r="F61" s="399" t="s">
        <v>113</v>
      </c>
      <c r="G61" s="400"/>
      <c r="H61" s="401"/>
      <c r="I61" s="401"/>
      <c r="J61" s="401"/>
      <c r="K61" s="401"/>
      <c r="L61" s="401"/>
      <c r="M61" s="402"/>
      <c r="N61" s="413"/>
      <c r="O61" s="262">
        <v>30</v>
      </c>
      <c r="P61" s="262"/>
      <c r="Q61" s="262"/>
      <c r="R61" s="262"/>
      <c r="S61" s="441">
        <v>0</v>
      </c>
      <c r="T61" s="439">
        <v>0</v>
      </c>
      <c r="U61" s="497"/>
    </row>
    <row r="62" spans="1:21" s="461" customFormat="1" ht="15" hidden="1" customHeight="1">
      <c r="A62" s="397"/>
      <c r="B62" s="398"/>
      <c r="C62" s="697" t="s">
        <v>114</v>
      </c>
      <c r="D62" s="698" t="s">
        <v>115</v>
      </c>
      <c r="E62" s="699" t="s">
        <v>115</v>
      </c>
      <c r="F62" s="399" t="s">
        <v>116</v>
      </c>
      <c r="G62" s="400"/>
      <c r="H62" s="401"/>
      <c r="I62" s="401"/>
      <c r="J62" s="401"/>
      <c r="K62" s="401"/>
      <c r="L62" s="401"/>
      <c r="M62" s="402"/>
      <c r="N62" s="413"/>
      <c r="O62" s="262">
        <v>30</v>
      </c>
      <c r="P62" s="262"/>
      <c r="Q62" s="262"/>
      <c r="R62" s="262"/>
      <c r="S62" s="441">
        <v>0</v>
      </c>
      <c r="T62" s="439">
        <v>0</v>
      </c>
      <c r="U62" s="497"/>
    </row>
    <row r="63" spans="1:21" s="461" customFormat="1" ht="15" hidden="1" customHeight="1">
      <c r="A63" s="397"/>
      <c r="B63" s="398" t="s">
        <v>117</v>
      </c>
      <c r="C63" s="697"/>
      <c r="D63" s="698"/>
      <c r="E63" s="699"/>
      <c r="F63" s="403" t="s">
        <v>118</v>
      </c>
      <c r="G63" s="400"/>
      <c r="H63" s="404"/>
      <c r="I63" s="404"/>
      <c r="J63" s="404"/>
      <c r="K63" s="404"/>
      <c r="L63" s="404"/>
      <c r="M63" s="405"/>
      <c r="N63" s="413"/>
      <c r="O63" s="262">
        <v>30</v>
      </c>
      <c r="P63" s="262"/>
      <c r="Q63" s="262"/>
      <c r="R63" s="262"/>
      <c r="S63" s="440">
        <f>SUM(S64:S65)</f>
        <v>0</v>
      </c>
      <c r="T63" s="440">
        <f>SUM(T64:T65)</f>
        <v>0</v>
      </c>
      <c r="U63" s="497"/>
    </row>
    <row r="64" spans="1:21" s="461" customFormat="1" ht="15" hidden="1" customHeight="1">
      <c r="A64" s="397"/>
      <c r="B64" s="398"/>
      <c r="C64" s="697" t="s">
        <v>119</v>
      </c>
      <c r="D64" s="698" t="s">
        <v>120</v>
      </c>
      <c r="E64" s="699" t="s">
        <v>120</v>
      </c>
      <c r="F64" s="399" t="s">
        <v>121</v>
      </c>
      <c r="G64" s="400"/>
      <c r="H64" s="401"/>
      <c r="I64" s="401"/>
      <c r="J64" s="401"/>
      <c r="K64" s="401"/>
      <c r="L64" s="401"/>
      <c r="M64" s="402"/>
      <c r="N64" s="413"/>
      <c r="O64" s="262">
        <v>30</v>
      </c>
      <c r="P64" s="262"/>
      <c r="Q64" s="262"/>
      <c r="R64" s="262"/>
      <c r="S64" s="441">
        <v>0</v>
      </c>
      <c r="T64" s="439">
        <v>0</v>
      </c>
      <c r="U64" s="497"/>
    </row>
    <row r="65" spans="1:21" s="461" customFormat="1" ht="15" hidden="1" customHeight="1">
      <c r="A65" s="397"/>
      <c r="B65" s="398"/>
      <c r="C65" s="697" t="s">
        <v>122</v>
      </c>
      <c r="D65" s="698" t="s">
        <v>123</v>
      </c>
      <c r="E65" s="699" t="s">
        <v>123</v>
      </c>
      <c r="F65" s="399" t="s">
        <v>124</v>
      </c>
      <c r="G65" s="400"/>
      <c r="H65" s="401"/>
      <c r="I65" s="401"/>
      <c r="J65" s="401"/>
      <c r="K65" s="401"/>
      <c r="L65" s="401"/>
      <c r="M65" s="402"/>
      <c r="N65" s="413"/>
      <c r="O65" s="262">
        <v>30</v>
      </c>
      <c r="P65" s="262"/>
      <c r="Q65" s="262"/>
      <c r="R65" s="262"/>
      <c r="S65" s="441">
        <v>0</v>
      </c>
      <c r="T65" s="439">
        <v>0</v>
      </c>
      <c r="U65" s="497"/>
    </row>
    <row r="66" spans="1:21" s="461" customFormat="1" ht="15" hidden="1" customHeight="1">
      <c r="A66" s="397"/>
      <c r="B66" s="398" t="s">
        <v>125</v>
      </c>
      <c r="C66" s="697"/>
      <c r="D66" s="698"/>
      <c r="E66" s="699"/>
      <c r="F66" s="403" t="s">
        <v>126</v>
      </c>
      <c r="G66" s="400"/>
      <c r="H66" s="404"/>
      <c r="I66" s="404"/>
      <c r="J66" s="404"/>
      <c r="K66" s="404"/>
      <c r="L66" s="404"/>
      <c r="M66" s="405"/>
      <c r="N66" s="413"/>
      <c r="O66" s="262">
        <v>30</v>
      </c>
      <c r="P66" s="262"/>
      <c r="Q66" s="262"/>
      <c r="R66" s="262"/>
      <c r="S66" s="440">
        <f>SUM(S67:S68)</f>
        <v>0</v>
      </c>
      <c r="T66" s="440">
        <f>SUM(T67:T68)</f>
        <v>0</v>
      </c>
      <c r="U66" s="497"/>
    </row>
    <row r="67" spans="1:21" s="461" customFormat="1" ht="15" hidden="1" customHeight="1">
      <c r="A67" s="397"/>
      <c r="B67" s="398"/>
      <c r="C67" s="697" t="s">
        <v>127</v>
      </c>
      <c r="D67" s="698" t="s">
        <v>128</v>
      </c>
      <c r="E67" s="699" t="s">
        <v>128</v>
      </c>
      <c r="F67" s="399" t="s">
        <v>129</v>
      </c>
      <c r="G67" s="400"/>
      <c r="H67" s="401"/>
      <c r="I67" s="401"/>
      <c r="J67" s="401"/>
      <c r="K67" s="401"/>
      <c r="L67" s="401"/>
      <c r="M67" s="402"/>
      <c r="N67" s="413"/>
      <c r="O67" s="262">
        <v>30</v>
      </c>
      <c r="P67" s="262"/>
      <c r="Q67" s="262"/>
      <c r="R67" s="262"/>
      <c r="S67" s="441">
        <v>0</v>
      </c>
      <c r="T67" s="439">
        <v>0</v>
      </c>
      <c r="U67" s="497"/>
    </row>
    <row r="68" spans="1:21" s="461" customFormat="1" ht="15" hidden="1" customHeight="1">
      <c r="A68" s="397"/>
      <c r="B68" s="398"/>
      <c r="C68" s="697" t="s">
        <v>130</v>
      </c>
      <c r="D68" s="698" t="s">
        <v>131</v>
      </c>
      <c r="E68" s="699" t="s">
        <v>131</v>
      </c>
      <c r="F68" s="399" t="s">
        <v>132</v>
      </c>
      <c r="G68" s="400"/>
      <c r="H68" s="401"/>
      <c r="I68" s="401"/>
      <c r="J68" s="401"/>
      <c r="K68" s="401"/>
      <c r="L68" s="401"/>
      <c r="M68" s="402"/>
      <c r="N68" s="413"/>
      <c r="O68" s="262">
        <v>30</v>
      </c>
      <c r="P68" s="262"/>
      <c r="Q68" s="262"/>
      <c r="R68" s="262"/>
      <c r="S68" s="441">
        <v>0</v>
      </c>
      <c r="T68" s="439">
        <v>0</v>
      </c>
      <c r="U68" s="497"/>
    </row>
    <row r="69" spans="1:21" s="461" customFormat="1" ht="15" hidden="1" customHeight="1">
      <c r="A69" s="397"/>
      <c r="B69" s="398" t="s">
        <v>133</v>
      </c>
      <c r="C69" s="697"/>
      <c r="D69" s="698"/>
      <c r="E69" s="699"/>
      <c r="F69" s="403" t="s">
        <v>134</v>
      </c>
      <c r="G69" s="400"/>
      <c r="H69" s="404"/>
      <c r="I69" s="404"/>
      <c r="J69" s="404"/>
      <c r="K69" s="404"/>
      <c r="L69" s="404"/>
      <c r="M69" s="405"/>
      <c r="N69" s="413"/>
      <c r="O69" s="262">
        <v>30</v>
      </c>
      <c r="P69" s="262"/>
      <c r="Q69" s="262"/>
      <c r="R69" s="262"/>
      <c r="S69" s="440">
        <f>SUM(S70:S73)</f>
        <v>0</v>
      </c>
      <c r="T69" s="440">
        <f>SUM(T70:T73)</f>
        <v>0</v>
      </c>
      <c r="U69" s="497"/>
    </row>
    <row r="70" spans="1:21" s="461" customFormat="1" ht="15" hidden="1" customHeight="1">
      <c r="A70" s="397"/>
      <c r="B70" s="398"/>
      <c r="C70" s="697" t="s">
        <v>135</v>
      </c>
      <c r="D70" s="698" t="s">
        <v>136</v>
      </c>
      <c r="E70" s="699" t="s">
        <v>136</v>
      </c>
      <c r="F70" s="399" t="s">
        <v>137</v>
      </c>
      <c r="G70" s="400"/>
      <c r="H70" s="401"/>
      <c r="I70" s="401"/>
      <c r="J70" s="401"/>
      <c r="K70" s="401"/>
      <c r="L70" s="401"/>
      <c r="M70" s="402"/>
      <c r="N70" s="413"/>
      <c r="O70" s="262">
        <v>30</v>
      </c>
      <c r="P70" s="262"/>
      <c r="Q70" s="262"/>
      <c r="R70" s="262"/>
      <c r="S70" s="441">
        <v>0</v>
      </c>
      <c r="T70" s="439">
        <v>0</v>
      </c>
      <c r="U70" s="497"/>
    </row>
    <row r="71" spans="1:21" s="461" customFormat="1" ht="15" hidden="1" customHeight="1">
      <c r="A71" s="397"/>
      <c r="B71" s="398"/>
      <c r="C71" s="697" t="s">
        <v>138</v>
      </c>
      <c r="D71" s="698" t="s">
        <v>139</v>
      </c>
      <c r="E71" s="699" t="s">
        <v>139</v>
      </c>
      <c r="F71" s="399" t="s">
        <v>140</v>
      </c>
      <c r="G71" s="400"/>
      <c r="H71" s="401"/>
      <c r="I71" s="401"/>
      <c r="J71" s="401"/>
      <c r="K71" s="401"/>
      <c r="L71" s="401"/>
      <c r="M71" s="402"/>
      <c r="N71" s="413"/>
      <c r="O71" s="262">
        <v>30</v>
      </c>
      <c r="P71" s="262"/>
      <c r="Q71" s="262"/>
      <c r="R71" s="262"/>
      <c r="S71" s="441">
        <v>0</v>
      </c>
      <c r="T71" s="439">
        <v>0</v>
      </c>
      <c r="U71" s="497"/>
    </row>
    <row r="72" spans="1:21" s="461" customFormat="1" ht="15" hidden="1" customHeight="1">
      <c r="A72" s="397"/>
      <c r="B72" s="398"/>
      <c r="C72" s="697" t="s">
        <v>141</v>
      </c>
      <c r="D72" s="698" t="s">
        <v>142</v>
      </c>
      <c r="E72" s="699" t="s">
        <v>142</v>
      </c>
      <c r="F72" s="399" t="s">
        <v>143</v>
      </c>
      <c r="G72" s="400"/>
      <c r="H72" s="401"/>
      <c r="I72" s="401"/>
      <c r="J72" s="401"/>
      <c r="K72" s="401"/>
      <c r="L72" s="401"/>
      <c r="M72" s="402"/>
      <c r="N72" s="413"/>
      <c r="O72" s="262">
        <v>30</v>
      </c>
      <c r="P72" s="262"/>
      <c r="Q72" s="262"/>
      <c r="R72" s="262"/>
      <c r="S72" s="441">
        <v>0</v>
      </c>
      <c r="T72" s="439">
        <v>0</v>
      </c>
      <c r="U72" s="497"/>
    </row>
    <row r="73" spans="1:21" s="461" customFormat="1" ht="15" hidden="1" customHeight="1">
      <c r="A73" s="397"/>
      <c r="B73" s="398"/>
      <c r="C73" s="697" t="s">
        <v>144</v>
      </c>
      <c r="D73" s="698" t="s">
        <v>145</v>
      </c>
      <c r="E73" s="699" t="s">
        <v>145</v>
      </c>
      <c r="F73" s="399" t="s">
        <v>146</v>
      </c>
      <c r="G73" s="400"/>
      <c r="H73" s="401"/>
      <c r="I73" s="401"/>
      <c r="J73" s="401"/>
      <c r="K73" s="401"/>
      <c r="L73" s="401"/>
      <c r="M73" s="402"/>
      <c r="N73" s="413"/>
      <c r="O73" s="262">
        <v>30</v>
      </c>
      <c r="P73" s="262"/>
      <c r="Q73" s="262"/>
      <c r="R73" s="262"/>
      <c r="S73" s="441">
        <v>0</v>
      </c>
      <c r="T73" s="439">
        <v>0</v>
      </c>
      <c r="U73" s="497"/>
    </row>
    <row r="74" spans="1:21" s="461" customFormat="1" ht="15" hidden="1" customHeight="1">
      <c r="A74" s="397"/>
      <c r="B74" s="398" t="s">
        <v>147</v>
      </c>
      <c r="C74" s="697"/>
      <c r="D74" s="698"/>
      <c r="E74" s="699"/>
      <c r="F74" s="403" t="s">
        <v>148</v>
      </c>
      <c r="G74" s="400"/>
      <c r="H74" s="404"/>
      <c r="I74" s="404"/>
      <c r="J74" s="404"/>
      <c r="K74" s="404"/>
      <c r="L74" s="404"/>
      <c r="M74" s="405"/>
      <c r="N74" s="413"/>
      <c r="O74" s="262">
        <v>30</v>
      </c>
      <c r="P74" s="262"/>
      <c r="Q74" s="262"/>
      <c r="R74" s="262"/>
      <c r="S74" s="440">
        <f>SUM(S75:S80)</f>
        <v>0</v>
      </c>
      <c r="T74" s="440">
        <f>SUM(T75:T80)</f>
        <v>0</v>
      </c>
      <c r="U74" s="497"/>
    </row>
    <row r="75" spans="1:21" s="461" customFormat="1" ht="15" hidden="1" customHeight="1">
      <c r="A75" s="397"/>
      <c r="B75" s="398"/>
      <c r="C75" s="697" t="s">
        <v>149</v>
      </c>
      <c r="D75" s="698" t="s">
        <v>150</v>
      </c>
      <c r="E75" s="699" t="s">
        <v>150</v>
      </c>
      <c r="F75" s="399" t="s">
        <v>151</v>
      </c>
      <c r="G75" s="400"/>
      <c r="H75" s="401"/>
      <c r="I75" s="401"/>
      <c r="J75" s="401"/>
      <c r="K75" s="401"/>
      <c r="L75" s="401"/>
      <c r="M75" s="402"/>
      <c r="N75" s="413"/>
      <c r="O75" s="262">
        <v>30</v>
      </c>
      <c r="P75" s="262"/>
      <c r="Q75" s="262"/>
      <c r="R75" s="262"/>
      <c r="S75" s="441">
        <v>0</v>
      </c>
      <c r="T75" s="439">
        <v>0</v>
      </c>
      <c r="U75" s="497"/>
    </row>
    <row r="76" spans="1:21" s="461" customFormat="1" ht="15" hidden="1" customHeight="1">
      <c r="A76" s="397"/>
      <c r="B76" s="398"/>
      <c r="C76" s="697" t="s">
        <v>152</v>
      </c>
      <c r="D76" s="698" t="s">
        <v>153</v>
      </c>
      <c r="E76" s="699" t="s">
        <v>153</v>
      </c>
      <c r="F76" s="399" t="s">
        <v>154</v>
      </c>
      <c r="G76" s="400"/>
      <c r="H76" s="401"/>
      <c r="I76" s="401"/>
      <c r="J76" s="401"/>
      <c r="K76" s="401"/>
      <c r="L76" s="401"/>
      <c r="M76" s="402"/>
      <c r="N76" s="413"/>
      <c r="O76" s="262">
        <v>30</v>
      </c>
      <c r="P76" s="262"/>
      <c r="Q76" s="262"/>
      <c r="R76" s="262"/>
      <c r="S76" s="441">
        <v>0</v>
      </c>
      <c r="T76" s="439">
        <v>0</v>
      </c>
      <c r="U76" s="497"/>
    </row>
    <row r="77" spans="1:21" s="461" customFormat="1" ht="15" hidden="1" customHeight="1">
      <c r="A77" s="397"/>
      <c r="B77" s="398"/>
      <c r="C77" s="697" t="s">
        <v>155</v>
      </c>
      <c r="D77" s="698" t="s">
        <v>156</v>
      </c>
      <c r="E77" s="699" t="s">
        <v>156</v>
      </c>
      <c r="F77" s="399" t="s">
        <v>157</v>
      </c>
      <c r="G77" s="400"/>
      <c r="H77" s="401"/>
      <c r="I77" s="401"/>
      <c r="J77" s="401"/>
      <c r="K77" s="401"/>
      <c r="L77" s="401"/>
      <c r="M77" s="402"/>
      <c r="N77" s="413"/>
      <c r="O77" s="262">
        <v>30</v>
      </c>
      <c r="P77" s="262"/>
      <c r="Q77" s="262"/>
      <c r="R77" s="262"/>
      <c r="S77" s="441">
        <v>0</v>
      </c>
      <c r="T77" s="439">
        <v>0</v>
      </c>
      <c r="U77" s="497"/>
    </row>
    <row r="78" spans="1:21" s="461" customFormat="1" ht="15" hidden="1" customHeight="1">
      <c r="A78" s="397"/>
      <c r="B78" s="398"/>
      <c r="C78" s="697" t="s">
        <v>158</v>
      </c>
      <c r="D78" s="698" t="s">
        <v>159</v>
      </c>
      <c r="E78" s="699" t="s">
        <v>159</v>
      </c>
      <c r="F78" s="399" t="s">
        <v>160</v>
      </c>
      <c r="G78" s="400"/>
      <c r="H78" s="401"/>
      <c r="I78" s="401"/>
      <c r="J78" s="401"/>
      <c r="K78" s="401"/>
      <c r="L78" s="401"/>
      <c r="M78" s="402"/>
      <c r="N78" s="413"/>
      <c r="O78" s="262">
        <v>30</v>
      </c>
      <c r="P78" s="262"/>
      <c r="Q78" s="262"/>
      <c r="R78" s="262"/>
      <c r="S78" s="441">
        <v>0</v>
      </c>
      <c r="T78" s="439">
        <v>0</v>
      </c>
      <c r="U78" s="497"/>
    </row>
    <row r="79" spans="1:21" s="461" customFormat="1" ht="15" hidden="1" customHeight="1">
      <c r="A79" s="397"/>
      <c r="B79" s="398"/>
      <c r="C79" s="697" t="s">
        <v>161</v>
      </c>
      <c r="D79" s="698" t="s">
        <v>162</v>
      </c>
      <c r="E79" s="699" t="s">
        <v>162</v>
      </c>
      <c r="F79" s="399" t="s">
        <v>163</v>
      </c>
      <c r="G79" s="400"/>
      <c r="H79" s="401"/>
      <c r="I79" s="401"/>
      <c r="J79" s="401"/>
      <c r="K79" s="401"/>
      <c r="L79" s="401"/>
      <c r="M79" s="402"/>
      <c r="N79" s="413"/>
      <c r="O79" s="262">
        <v>30</v>
      </c>
      <c r="P79" s="262"/>
      <c r="Q79" s="262"/>
      <c r="R79" s="262"/>
      <c r="S79" s="441">
        <v>0</v>
      </c>
      <c r="T79" s="439">
        <v>0</v>
      </c>
      <c r="U79" s="497"/>
    </row>
    <row r="80" spans="1:21" s="461" customFormat="1" ht="15" hidden="1" customHeight="1">
      <c r="A80" s="397"/>
      <c r="B80" s="398"/>
      <c r="C80" s="697" t="s">
        <v>164</v>
      </c>
      <c r="D80" s="698" t="s">
        <v>165</v>
      </c>
      <c r="E80" s="699" t="s">
        <v>165</v>
      </c>
      <c r="F80" s="399" t="s">
        <v>166</v>
      </c>
      <c r="G80" s="400"/>
      <c r="H80" s="401"/>
      <c r="I80" s="401"/>
      <c r="J80" s="401"/>
      <c r="K80" s="401"/>
      <c r="L80" s="401"/>
      <c r="M80" s="402"/>
      <c r="N80" s="413"/>
      <c r="O80" s="262">
        <v>30</v>
      </c>
      <c r="P80" s="262"/>
      <c r="Q80" s="262"/>
      <c r="R80" s="262"/>
      <c r="S80" s="441">
        <v>0</v>
      </c>
      <c r="T80" s="439">
        <v>0</v>
      </c>
      <c r="U80" s="497"/>
    </row>
    <row r="81" spans="1:21" s="461" customFormat="1" ht="15" hidden="1" customHeight="1">
      <c r="A81" s="397"/>
      <c r="B81" s="398" t="s">
        <v>167</v>
      </c>
      <c r="C81" s="697"/>
      <c r="D81" s="698"/>
      <c r="E81" s="699"/>
      <c r="F81" s="403" t="s">
        <v>168</v>
      </c>
      <c r="G81" s="400"/>
      <c r="H81" s="404"/>
      <c r="I81" s="404"/>
      <c r="J81" s="404"/>
      <c r="K81" s="404"/>
      <c r="L81" s="404"/>
      <c r="M81" s="405"/>
      <c r="N81" s="413"/>
      <c r="O81" s="262">
        <v>30</v>
      </c>
      <c r="P81" s="262"/>
      <c r="Q81" s="262"/>
      <c r="R81" s="262"/>
      <c r="S81" s="440">
        <v>0</v>
      </c>
      <c r="T81" s="440">
        <v>0</v>
      </c>
      <c r="U81" s="497"/>
    </row>
    <row r="82" spans="1:21" s="461" customFormat="1" ht="15" hidden="1" customHeight="1">
      <c r="A82" s="397"/>
      <c r="B82" s="398"/>
      <c r="C82" s="697" t="s">
        <v>169</v>
      </c>
      <c r="D82" s="698" t="s">
        <v>170</v>
      </c>
      <c r="E82" s="699" t="s">
        <v>170</v>
      </c>
      <c r="F82" s="399" t="s">
        <v>171</v>
      </c>
      <c r="G82" s="400"/>
      <c r="H82" s="401"/>
      <c r="I82" s="401"/>
      <c r="J82" s="401"/>
      <c r="K82" s="401"/>
      <c r="L82" s="401"/>
      <c r="M82" s="402"/>
      <c r="N82" s="413"/>
      <c r="O82" s="262">
        <v>30</v>
      </c>
      <c r="P82" s="262"/>
      <c r="Q82" s="262"/>
      <c r="R82" s="262"/>
      <c r="S82" s="441">
        <v>0</v>
      </c>
      <c r="T82" s="439">
        <v>0</v>
      </c>
      <c r="U82" s="497"/>
    </row>
    <row r="83" spans="1:21" s="461" customFormat="1" ht="15" hidden="1" customHeight="1">
      <c r="A83" s="397"/>
      <c r="B83" s="398"/>
      <c r="C83" s="697" t="s">
        <v>172</v>
      </c>
      <c r="D83" s="698" t="s">
        <v>173</v>
      </c>
      <c r="E83" s="699" t="s">
        <v>173</v>
      </c>
      <c r="F83" s="399" t="s">
        <v>174</v>
      </c>
      <c r="G83" s="400"/>
      <c r="H83" s="401"/>
      <c r="I83" s="401"/>
      <c r="J83" s="401"/>
      <c r="K83" s="401"/>
      <c r="L83" s="401"/>
      <c r="M83" s="402"/>
      <c r="N83" s="413"/>
      <c r="O83" s="262">
        <v>30</v>
      </c>
      <c r="P83" s="262"/>
      <c r="Q83" s="262"/>
      <c r="R83" s="262"/>
      <c r="S83" s="441">
        <v>0</v>
      </c>
      <c r="T83" s="439">
        <v>0</v>
      </c>
      <c r="U83" s="497"/>
    </row>
    <row r="84" spans="1:21" s="461" customFormat="1" ht="15" hidden="1" customHeight="1">
      <c r="A84" s="397"/>
      <c r="B84" s="398"/>
      <c r="C84" s="697" t="s">
        <v>175</v>
      </c>
      <c r="D84" s="698" t="s">
        <v>176</v>
      </c>
      <c r="E84" s="699" t="s">
        <v>176</v>
      </c>
      <c r="F84" s="399" t="s">
        <v>177</v>
      </c>
      <c r="G84" s="400"/>
      <c r="H84" s="401"/>
      <c r="I84" s="401"/>
      <c r="J84" s="401"/>
      <c r="K84" s="401"/>
      <c r="L84" s="401"/>
      <c r="M84" s="402"/>
      <c r="N84" s="413"/>
      <c r="O84" s="262">
        <v>30</v>
      </c>
      <c r="P84" s="262"/>
      <c r="Q84" s="262"/>
      <c r="R84" s="262"/>
      <c r="S84" s="441">
        <v>0</v>
      </c>
      <c r="T84" s="439">
        <v>0</v>
      </c>
      <c r="U84" s="497"/>
    </row>
    <row r="85" spans="1:21" s="461" customFormat="1" ht="15" hidden="1" customHeight="1">
      <c r="A85" s="397"/>
      <c r="B85" s="398" t="s">
        <v>178</v>
      </c>
      <c r="C85" s="697"/>
      <c r="D85" s="698"/>
      <c r="E85" s="699"/>
      <c r="F85" s="403" t="s">
        <v>179</v>
      </c>
      <c r="G85" s="400"/>
      <c r="H85" s="404"/>
      <c r="I85" s="404"/>
      <c r="J85" s="404"/>
      <c r="K85" s="404"/>
      <c r="L85" s="404"/>
      <c r="M85" s="405"/>
      <c r="N85" s="413"/>
      <c r="O85" s="262">
        <v>30</v>
      </c>
      <c r="P85" s="262"/>
      <c r="Q85" s="262"/>
      <c r="R85" s="262"/>
      <c r="S85" s="440">
        <f>SUM(S86:S88)</f>
        <v>0</v>
      </c>
      <c r="T85" s="440">
        <f>SUM(T86:T88)</f>
        <v>0</v>
      </c>
      <c r="U85" s="497"/>
    </row>
    <row r="86" spans="1:21" s="461" customFormat="1" ht="15" hidden="1" customHeight="1">
      <c r="A86" s="397"/>
      <c r="B86" s="398"/>
      <c r="C86" s="697" t="s">
        <v>180</v>
      </c>
      <c r="D86" s="698" t="s">
        <v>181</v>
      </c>
      <c r="E86" s="699" t="s">
        <v>181</v>
      </c>
      <c r="F86" s="399" t="s">
        <v>182</v>
      </c>
      <c r="G86" s="400"/>
      <c r="H86" s="401"/>
      <c r="I86" s="401"/>
      <c r="J86" s="401"/>
      <c r="K86" s="401"/>
      <c r="L86" s="401"/>
      <c r="M86" s="402"/>
      <c r="N86" s="413"/>
      <c r="O86" s="262">
        <v>30</v>
      </c>
      <c r="P86" s="262"/>
      <c r="Q86" s="262"/>
      <c r="R86" s="262"/>
      <c r="S86" s="441">
        <v>0</v>
      </c>
      <c r="T86" s="439">
        <v>0</v>
      </c>
      <c r="U86" s="497"/>
    </row>
    <row r="87" spans="1:21" s="461" customFormat="1" ht="15" hidden="1" customHeight="1">
      <c r="A87" s="397"/>
      <c r="B87" s="398"/>
      <c r="C87" s="697" t="s">
        <v>183</v>
      </c>
      <c r="D87" s="698" t="s">
        <v>184</v>
      </c>
      <c r="E87" s="699" t="s">
        <v>184</v>
      </c>
      <c r="F87" s="399" t="s">
        <v>185</v>
      </c>
      <c r="G87" s="400"/>
      <c r="H87" s="401"/>
      <c r="I87" s="401"/>
      <c r="J87" s="401"/>
      <c r="K87" s="401"/>
      <c r="L87" s="401"/>
      <c r="M87" s="402"/>
      <c r="N87" s="413"/>
      <c r="O87" s="262">
        <v>30</v>
      </c>
      <c r="P87" s="262"/>
      <c r="Q87" s="262"/>
      <c r="R87" s="262"/>
      <c r="S87" s="441">
        <v>0</v>
      </c>
      <c r="T87" s="439">
        <v>0</v>
      </c>
      <c r="U87" s="497"/>
    </row>
    <row r="88" spans="1:21" s="461" customFormat="1" ht="15" hidden="1" customHeight="1">
      <c r="A88" s="397"/>
      <c r="B88" s="398"/>
      <c r="C88" s="697" t="s">
        <v>186</v>
      </c>
      <c r="D88" s="698" t="s">
        <v>187</v>
      </c>
      <c r="E88" s="699" t="s">
        <v>187</v>
      </c>
      <c r="F88" s="399" t="s">
        <v>188</v>
      </c>
      <c r="G88" s="400"/>
      <c r="H88" s="401"/>
      <c r="I88" s="401"/>
      <c r="J88" s="401"/>
      <c r="K88" s="401"/>
      <c r="L88" s="401"/>
      <c r="M88" s="402"/>
      <c r="N88" s="413"/>
      <c r="O88" s="262">
        <v>30</v>
      </c>
      <c r="P88" s="262"/>
      <c r="Q88" s="262"/>
      <c r="R88" s="262"/>
      <c r="S88" s="441">
        <v>0</v>
      </c>
      <c r="T88" s="439">
        <v>0</v>
      </c>
      <c r="U88" s="497"/>
    </row>
    <row r="89" spans="1:21" s="461" customFormat="1" ht="15" hidden="1" customHeight="1">
      <c r="A89" s="397"/>
      <c r="B89" s="398" t="s">
        <v>189</v>
      </c>
      <c r="C89" s="697"/>
      <c r="D89" s="698"/>
      <c r="E89" s="699"/>
      <c r="F89" s="403" t="s">
        <v>190</v>
      </c>
      <c r="G89" s="400"/>
      <c r="H89" s="404"/>
      <c r="I89" s="404"/>
      <c r="J89" s="404"/>
      <c r="K89" s="404"/>
      <c r="L89" s="404"/>
      <c r="M89" s="405"/>
      <c r="N89" s="413"/>
      <c r="O89" s="262">
        <v>30</v>
      </c>
      <c r="P89" s="262"/>
      <c r="Q89" s="262"/>
      <c r="R89" s="262"/>
      <c r="S89" s="440">
        <f>SUM(S90:S98)</f>
        <v>0</v>
      </c>
      <c r="T89" s="440">
        <f>SUM(T90:T98)</f>
        <v>0</v>
      </c>
      <c r="U89" s="497"/>
    </row>
    <row r="90" spans="1:21" s="461" customFormat="1" ht="15" hidden="1" customHeight="1">
      <c r="A90" s="397"/>
      <c r="B90" s="398"/>
      <c r="C90" s="697" t="s">
        <v>191</v>
      </c>
      <c r="D90" s="698" t="s">
        <v>192</v>
      </c>
      <c r="E90" s="699" t="s">
        <v>192</v>
      </c>
      <c r="F90" s="399" t="s">
        <v>193</v>
      </c>
      <c r="G90" s="400"/>
      <c r="H90" s="401"/>
      <c r="I90" s="401"/>
      <c r="J90" s="401"/>
      <c r="K90" s="401"/>
      <c r="L90" s="401"/>
      <c r="M90" s="402"/>
      <c r="N90" s="413"/>
      <c r="O90" s="262">
        <v>30</v>
      </c>
      <c r="P90" s="262"/>
      <c r="Q90" s="262"/>
      <c r="R90" s="262"/>
      <c r="S90" s="441">
        <v>0</v>
      </c>
      <c r="T90" s="439">
        <v>0</v>
      </c>
      <c r="U90" s="497"/>
    </row>
    <row r="91" spans="1:21" s="461" customFormat="1" ht="15" hidden="1" customHeight="1">
      <c r="A91" s="397"/>
      <c r="B91" s="398"/>
      <c r="C91" s="697" t="s">
        <v>194</v>
      </c>
      <c r="D91" s="698" t="s">
        <v>195</v>
      </c>
      <c r="E91" s="699" t="s">
        <v>195</v>
      </c>
      <c r="F91" s="399" t="s">
        <v>196</v>
      </c>
      <c r="G91" s="400"/>
      <c r="H91" s="401"/>
      <c r="I91" s="401"/>
      <c r="J91" s="401"/>
      <c r="K91" s="401"/>
      <c r="L91" s="401"/>
      <c r="M91" s="402"/>
      <c r="N91" s="413"/>
      <c r="O91" s="262">
        <v>30</v>
      </c>
      <c r="P91" s="262"/>
      <c r="Q91" s="262"/>
      <c r="R91" s="262"/>
      <c r="S91" s="441">
        <v>0</v>
      </c>
      <c r="T91" s="439">
        <v>0</v>
      </c>
      <c r="U91" s="497"/>
    </row>
    <row r="92" spans="1:21" s="461" customFormat="1" ht="15" hidden="1" customHeight="1">
      <c r="A92" s="397"/>
      <c r="B92" s="398"/>
      <c r="C92" s="697" t="s">
        <v>197</v>
      </c>
      <c r="D92" s="698" t="s">
        <v>198</v>
      </c>
      <c r="E92" s="699" t="s">
        <v>198</v>
      </c>
      <c r="F92" s="399" t="s">
        <v>199</v>
      </c>
      <c r="G92" s="400"/>
      <c r="H92" s="401"/>
      <c r="I92" s="401"/>
      <c r="J92" s="401"/>
      <c r="K92" s="401"/>
      <c r="L92" s="401"/>
      <c r="M92" s="402"/>
      <c r="N92" s="413"/>
      <c r="O92" s="262">
        <v>30</v>
      </c>
      <c r="P92" s="262"/>
      <c r="Q92" s="262"/>
      <c r="R92" s="262"/>
      <c r="S92" s="441">
        <v>0</v>
      </c>
      <c r="T92" s="439">
        <v>0</v>
      </c>
      <c r="U92" s="497"/>
    </row>
    <row r="93" spans="1:21" s="461" customFormat="1" ht="15" hidden="1" customHeight="1">
      <c r="A93" s="397"/>
      <c r="B93" s="398"/>
      <c r="C93" s="697" t="s">
        <v>200</v>
      </c>
      <c r="D93" s="698" t="s">
        <v>201</v>
      </c>
      <c r="E93" s="699" t="s">
        <v>201</v>
      </c>
      <c r="F93" s="399" t="s">
        <v>202</v>
      </c>
      <c r="G93" s="400"/>
      <c r="H93" s="401"/>
      <c r="I93" s="401"/>
      <c r="J93" s="401"/>
      <c r="K93" s="401"/>
      <c r="L93" s="401"/>
      <c r="M93" s="402"/>
      <c r="N93" s="413"/>
      <c r="O93" s="262">
        <v>30</v>
      </c>
      <c r="P93" s="262"/>
      <c r="Q93" s="262"/>
      <c r="R93" s="262"/>
      <c r="S93" s="441">
        <v>0</v>
      </c>
      <c r="T93" s="439">
        <v>0</v>
      </c>
      <c r="U93" s="497"/>
    </row>
    <row r="94" spans="1:21" s="461" customFormat="1" ht="15" hidden="1" customHeight="1">
      <c r="A94" s="397"/>
      <c r="B94" s="398"/>
      <c r="C94" s="697" t="s">
        <v>203</v>
      </c>
      <c r="D94" s="698" t="s">
        <v>204</v>
      </c>
      <c r="E94" s="699" t="s">
        <v>204</v>
      </c>
      <c r="F94" s="399" t="s">
        <v>205</v>
      </c>
      <c r="G94" s="400"/>
      <c r="H94" s="401"/>
      <c r="I94" s="401"/>
      <c r="J94" s="401"/>
      <c r="K94" s="401"/>
      <c r="L94" s="401"/>
      <c r="M94" s="402"/>
      <c r="N94" s="413"/>
      <c r="O94" s="262">
        <v>30</v>
      </c>
      <c r="P94" s="262"/>
      <c r="Q94" s="262"/>
      <c r="R94" s="262"/>
      <c r="S94" s="441">
        <v>0</v>
      </c>
      <c r="T94" s="439">
        <v>0</v>
      </c>
      <c r="U94" s="497"/>
    </row>
    <row r="95" spans="1:21" s="461" customFormat="1" ht="15" hidden="1" customHeight="1">
      <c r="A95" s="397"/>
      <c r="B95" s="398"/>
      <c r="C95" s="697" t="s">
        <v>206</v>
      </c>
      <c r="D95" s="698" t="s">
        <v>207</v>
      </c>
      <c r="E95" s="699" t="s">
        <v>207</v>
      </c>
      <c r="F95" s="399" t="s">
        <v>208</v>
      </c>
      <c r="G95" s="400"/>
      <c r="H95" s="401"/>
      <c r="I95" s="401"/>
      <c r="J95" s="401"/>
      <c r="K95" s="401"/>
      <c r="L95" s="401"/>
      <c r="M95" s="402"/>
      <c r="N95" s="413"/>
      <c r="O95" s="262">
        <v>30</v>
      </c>
      <c r="P95" s="262"/>
      <c r="Q95" s="262"/>
      <c r="R95" s="262"/>
      <c r="S95" s="441">
        <v>0</v>
      </c>
      <c r="T95" s="439">
        <v>0</v>
      </c>
      <c r="U95" s="497"/>
    </row>
    <row r="96" spans="1:21" s="461" customFormat="1" ht="15" hidden="1" customHeight="1">
      <c r="A96" s="397"/>
      <c r="B96" s="398"/>
      <c r="C96" s="697" t="s">
        <v>209</v>
      </c>
      <c r="D96" s="698" t="s">
        <v>210</v>
      </c>
      <c r="E96" s="699" t="s">
        <v>210</v>
      </c>
      <c r="F96" s="399" t="s">
        <v>211</v>
      </c>
      <c r="G96" s="400"/>
      <c r="H96" s="401"/>
      <c r="I96" s="401"/>
      <c r="J96" s="401"/>
      <c r="K96" s="401"/>
      <c r="L96" s="401"/>
      <c r="M96" s="402"/>
      <c r="N96" s="413"/>
      <c r="O96" s="262">
        <v>30</v>
      </c>
      <c r="P96" s="262"/>
      <c r="Q96" s="262"/>
      <c r="R96" s="262"/>
      <c r="S96" s="441">
        <v>0</v>
      </c>
      <c r="T96" s="439">
        <v>0</v>
      </c>
      <c r="U96" s="497"/>
    </row>
    <row r="97" spans="1:21" s="461" customFormat="1" ht="15" hidden="1" customHeight="1">
      <c r="A97" s="397"/>
      <c r="B97" s="398"/>
      <c r="C97" s="697" t="s">
        <v>212</v>
      </c>
      <c r="D97" s="698" t="s">
        <v>213</v>
      </c>
      <c r="E97" s="699" t="s">
        <v>213</v>
      </c>
      <c r="F97" s="399" t="s">
        <v>214</v>
      </c>
      <c r="G97" s="400"/>
      <c r="H97" s="401"/>
      <c r="I97" s="401"/>
      <c r="J97" s="401"/>
      <c r="K97" s="401"/>
      <c r="L97" s="401"/>
      <c r="M97" s="402"/>
      <c r="N97" s="413"/>
      <c r="O97" s="262">
        <v>30</v>
      </c>
      <c r="P97" s="262"/>
      <c r="Q97" s="262"/>
      <c r="R97" s="262"/>
      <c r="S97" s="441">
        <v>0</v>
      </c>
      <c r="T97" s="439">
        <v>0</v>
      </c>
      <c r="U97" s="497"/>
    </row>
    <row r="98" spans="1:21" s="461" customFormat="1" ht="15" hidden="1" customHeight="1">
      <c r="A98" s="397"/>
      <c r="B98" s="398"/>
      <c r="C98" s="697" t="s">
        <v>215</v>
      </c>
      <c r="D98" s="698" t="s">
        <v>213</v>
      </c>
      <c r="E98" s="699" t="s">
        <v>213</v>
      </c>
      <c r="F98" s="399" t="s">
        <v>216</v>
      </c>
      <c r="G98" s="400"/>
      <c r="H98" s="401"/>
      <c r="I98" s="401"/>
      <c r="J98" s="401"/>
      <c r="K98" s="401"/>
      <c r="L98" s="401"/>
      <c r="M98" s="402"/>
      <c r="N98" s="413"/>
      <c r="O98" s="262">
        <v>30</v>
      </c>
      <c r="P98" s="262"/>
      <c r="Q98" s="262"/>
      <c r="R98" s="262"/>
      <c r="S98" s="441">
        <v>0</v>
      </c>
      <c r="T98" s="439">
        <v>0</v>
      </c>
      <c r="U98" s="497"/>
    </row>
    <row r="99" spans="1:21" s="461" customFormat="1" ht="15" hidden="1" customHeight="1">
      <c r="A99" s="397" t="s">
        <v>217</v>
      </c>
      <c r="B99" s="397"/>
      <c r="C99" s="704"/>
      <c r="D99" s="705"/>
      <c r="E99" s="706"/>
      <c r="F99" s="415" t="s">
        <v>218</v>
      </c>
      <c r="G99" s="416"/>
      <c r="H99" s="417"/>
      <c r="I99" s="417"/>
      <c r="J99" s="417"/>
      <c r="K99" s="417"/>
      <c r="L99" s="417"/>
      <c r="M99" s="418"/>
      <c r="N99" s="413"/>
      <c r="O99" s="262">
        <v>30</v>
      </c>
      <c r="P99" s="262"/>
      <c r="Q99" s="262"/>
      <c r="R99" s="262"/>
      <c r="S99" s="442">
        <f>+S100+S104+S109+S116+S133+S126+S120</f>
        <v>0</v>
      </c>
      <c r="T99" s="442">
        <f>+T100+T104+T109+T116+T133+T126+T120</f>
        <v>0</v>
      </c>
      <c r="U99" s="497"/>
    </row>
    <row r="100" spans="1:21" s="461" customFormat="1" ht="15" hidden="1" customHeight="1">
      <c r="A100" s="397"/>
      <c r="B100" s="398" t="s">
        <v>219</v>
      </c>
      <c r="C100" s="697"/>
      <c r="D100" s="698"/>
      <c r="E100" s="699"/>
      <c r="F100" s="403" t="s">
        <v>220</v>
      </c>
      <c r="G100" s="400"/>
      <c r="H100" s="404"/>
      <c r="I100" s="404"/>
      <c r="J100" s="404"/>
      <c r="K100" s="404"/>
      <c r="L100" s="404"/>
      <c r="M100" s="405"/>
      <c r="N100" s="413"/>
      <c r="O100" s="262">
        <v>30</v>
      </c>
      <c r="P100" s="262"/>
      <c r="Q100" s="262"/>
      <c r="R100" s="262"/>
      <c r="S100" s="440">
        <f>SUM(S101:S103)</f>
        <v>0</v>
      </c>
      <c r="T100" s="440">
        <f>SUM(T101:T103)</f>
        <v>0</v>
      </c>
      <c r="U100" s="497"/>
    </row>
    <row r="101" spans="1:21" s="461" customFormat="1" ht="15" hidden="1" customHeight="1">
      <c r="A101" s="397"/>
      <c r="B101" s="398"/>
      <c r="C101" s="697" t="s">
        <v>221</v>
      </c>
      <c r="D101" s="698" t="s">
        <v>222</v>
      </c>
      <c r="E101" s="699" t="s">
        <v>222</v>
      </c>
      <c r="F101" s="399" t="s">
        <v>223</v>
      </c>
      <c r="G101" s="400"/>
      <c r="H101" s="401"/>
      <c r="I101" s="401"/>
      <c r="J101" s="401"/>
      <c r="K101" s="401"/>
      <c r="L101" s="401"/>
      <c r="M101" s="402"/>
      <c r="N101" s="413"/>
      <c r="O101" s="262">
        <v>30</v>
      </c>
      <c r="P101" s="262"/>
      <c r="Q101" s="262"/>
      <c r="R101" s="262"/>
      <c r="S101" s="441">
        <v>0</v>
      </c>
      <c r="T101" s="439">
        <v>0</v>
      </c>
      <c r="U101" s="497"/>
    </row>
    <row r="102" spans="1:21" s="461" customFormat="1" ht="15" hidden="1" customHeight="1">
      <c r="A102" s="397"/>
      <c r="B102" s="398"/>
      <c r="C102" s="697" t="s">
        <v>224</v>
      </c>
      <c r="D102" s="698" t="s">
        <v>225</v>
      </c>
      <c r="E102" s="699" t="s">
        <v>225</v>
      </c>
      <c r="F102" s="399" t="s">
        <v>226</v>
      </c>
      <c r="G102" s="400"/>
      <c r="H102" s="401"/>
      <c r="I102" s="401"/>
      <c r="J102" s="401"/>
      <c r="K102" s="401"/>
      <c r="L102" s="401"/>
      <c r="M102" s="402"/>
      <c r="N102" s="413"/>
      <c r="O102" s="262">
        <v>30</v>
      </c>
      <c r="P102" s="262"/>
      <c r="Q102" s="262"/>
      <c r="R102" s="262"/>
      <c r="S102" s="441">
        <v>0</v>
      </c>
      <c r="T102" s="439">
        <v>0</v>
      </c>
      <c r="U102" s="497"/>
    </row>
    <row r="103" spans="1:21" s="461" customFormat="1" ht="15" hidden="1" customHeight="1">
      <c r="A103" s="397"/>
      <c r="B103" s="398"/>
      <c r="C103" s="697" t="s">
        <v>227</v>
      </c>
      <c r="D103" s="698" t="s">
        <v>228</v>
      </c>
      <c r="E103" s="699" t="s">
        <v>228</v>
      </c>
      <c r="F103" s="399" t="s">
        <v>229</v>
      </c>
      <c r="G103" s="400"/>
      <c r="H103" s="401"/>
      <c r="I103" s="401"/>
      <c r="J103" s="401"/>
      <c r="K103" s="401"/>
      <c r="L103" s="401"/>
      <c r="M103" s="402"/>
      <c r="N103" s="413"/>
      <c r="O103" s="262">
        <v>30</v>
      </c>
      <c r="P103" s="262"/>
      <c r="Q103" s="262"/>
      <c r="R103" s="262"/>
      <c r="S103" s="441">
        <v>0</v>
      </c>
      <c r="T103" s="439">
        <v>0</v>
      </c>
      <c r="U103" s="497"/>
    </row>
    <row r="104" spans="1:21" s="461" customFormat="1" ht="15" hidden="1" customHeight="1">
      <c r="A104" s="397"/>
      <c r="B104" s="398" t="s">
        <v>230</v>
      </c>
      <c r="C104" s="697"/>
      <c r="D104" s="698"/>
      <c r="E104" s="699"/>
      <c r="F104" s="403" t="s">
        <v>231</v>
      </c>
      <c r="G104" s="400"/>
      <c r="H104" s="404"/>
      <c r="I104" s="404"/>
      <c r="J104" s="404"/>
      <c r="K104" s="404"/>
      <c r="L104" s="404"/>
      <c r="M104" s="405"/>
      <c r="N104" s="413"/>
      <c r="O104" s="262">
        <v>30</v>
      </c>
      <c r="P104" s="262"/>
      <c r="Q104" s="262"/>
      <c r="R104" s="262"/>
      <c r="S104" s="440">
        <f>SUM(S105:S108)</f>
        <v>0</v>
      </c>
      <c r="T104" s="440">
        <f>SUM(T105:T108)</f>
        <v>0</v>
      </c>
      <c r="U104" s="497"/>
    </row>
    <row r="105" spans="1:21" s="461" customFormat="1" ht="15" hidden="1" customHeight="1">
      <c r="A105" s="397"/>
      <c r="B105" s="398"/>
      <c r="C105" s="697" t="s">
        <v>232</v>
      </c>
      <c r="D105" s="698" t="s">
        <v>233</v>
      </c>
      <c r="E105" s="699" t="s">
        <v>233</v>
      </c>
      <c r="F105" s="399" t="s">
        <v>234</v>
      </c>
      <c r="G105" s="400"/>
      <c r="H105" s="401"/>
      <c r="I105" s="401"/>
      <c r="J105" s="401"/>
      <c r="K105" s="401"/>
      <c r="L105" s="401"/>
      <c r="M105" s="402"/>
      <c r="N105" s="413"/>
      <c r="O105" s="262">
        <v>30</v>
      </c>
      <c r="P105" s="262"/>
      <c r="Q105" s="262"/>
      <c r="R105" s="262"/>
      <c r="S105" s="441">
        <v>0</v>
      </c>
      <c r="T105" s="439">
        <v>0</v>
      </c>
      <c r="U105" s="497"/>
    </row>
    <row r="106" spans="1:21" s="461" customFormat="1" ht="15" hidden="1" customHeight="1">
      <c r="A106" s="397"/>
      <c r="B106" s="398"/>
      <c r="C106" s="697" t="s">
        <v>235</v>
      </c>
      <c r="D106" s="698" t="s">
        <v>233</v>
      </c>
      <c r="E106" s="699" t="s">
        <v>233</v>
      </c>
      <c r="F106" s="399" t="s">
        <v>236</v>
      </c>
      <c r="G106" s="400"/>
      <c r="H106" s="401"/>
      <c r="I106" s="401"/>
      <c r="J106" s="401"/>
      <c r="K106" s="401"/>
      <c r="L106" s="401"/>
      <c r="M106" s="402"/>
      <c r="N106" s="413"/>
      <c r="O106" s="262">
        <v>30</v>
      </c>
      <c r="P106" s="262"/>
      <c r="Q106" s="262"/>
      <c r="R106" s="262"/>
      <c r="S106" s="441">
        <v>0</v>
      </c>
      <c r="T106" s="439">
        <v>0</v>
      </c>
      <c r="U106" s="497"/>
    </row>
    <row r="107" spans="1:21" s="461" customFormat="1" ht="15" hidden="1" customHeight="1">
      <c r="A107" s="397"/>
      <c r="B107" s="398"/>
      <c r="C107" s="697" t="s">
        <v>237</v>
      </c>
      <c r="D107" s="698" t="s">
        <v>233</v>
      </c>
      <c r="E107" s="699" t="s">
        <v>233</v>
      </c>
      <c r="F107" s="399" t="s">
        <v>238</v>
      </c>
      <c r="G107" s="400"/>
      <c r="H107" s="401"/>
      <c r="I107" s="401"/>
      <c r="J107" s="401"/>
      <c r="K107" s="401"/>
      <c r="L107" s="401"/>
      <c r="M107" s="402"/>
      <c r="N107" s="413"/>
      <c r="O107" s="262">
        <v>30</v>
      </c>
      <c r="P107" s="262"/>
      <c r="Q107" s="262"/>
      <c r="R107" s="262"/>
      <c r="S107" s="441">
        <v>0</v>
      </c>
      <c r="T107" s="439">
        <v>0</v>
      </c>
      <c r="U107" s="497"/>
    </row>
    <row r="108" spans="1:21" s="461" customFormat="1" ht="15" hidden="1" customHeight="1">
      <c r="A108" s="397"/>
      <c r="B108" s="398"/>
      <c r="C108" s="697" t="s">
        <v>239</v>
      </c>
      <c r="D108" s="698" t="s">
        <v>233</v>
      </c>
      <c r="E108" s="699" t="s">
        <v>233</v>
      </c>
      <c r="F108" s="399" t="s">
        <v>240</v>
      </c>
      <c r="G108" s="400"/>
      <c r="H108" s="401"/>
      <c r="I108" s="401"/>
      <c r="J108" s="401"/>
      <c r="K108" s="401"/>
      <c r="L108" s="401"/>
      <c r="M108" s="402"/>
      <c r="N108" s="413"/>
      <c r="O108" s="262">
        <v>30</v>
      </c>
      <c r="P108" s="262"/>
      <c r="Q108" s="262"/>
      <c r="R108" s="262"/>
      <c r="S108" s="441">
        <v>0</v>
      </c>
      <c r="T108" s="439">
        <v>0</v>
      </c>
      <c r="U108" s="497"/>
    </row>
    <row r="109" spans="1:21" s="461" customFormat="1" ht="15" hidden="1" customHeight="1">
      <c r="A109" s="397"/>
      <c r="B109" s="398">
        <v>33</v>
      </c>
      <c r="C109" s="697"/>
      <c r="D109" s="698"/>
      <c r="E109" s="699"/>
      <c r="F109" s="403" t="s">
        <v>241</v>
      </c>
      <c r="G109" s="400"/>
      <c r="H109" s="404"/>
      <c r="I109" s="404"/>
      <c r="J109" s="404"/>
      <c r="K109" s="404"/>
      <c r="L109" s="404"/>
      <c r="M109" s="405"/>
      <c r="N109" s="413"/>
      <c r="O109" s="262">
        <v>30</v>
      </c>
      <c r="P109" s="262"/>
      <c r="Q109" s="262"/>
      <c r="R109" s="262"/>
      <c r="S109" s="440">
        <f>SUM(S110:S115)</f>
        <v>0</v>
      </c>
      <c r="T109" s="440">
        <f>SUM(T110:T115)</f>
        <v>0</v>
      </c>
      <c r="U109" s="497"/>
    </row>
    <row r="110" spans="1:21" s="461" customFormat="1" ht="15" hidden="1" customHeight="1">
      <c r="A110" s="397"/>
      <c r="B110" s="398"/>
      <c r="C110" s="697" t="s">
        <v>242</v>
      </c>
      <c r="D110" s="698" t="s">
        <v>243</v>
      </c>
      <c r="E110" s="699" t="s">
        <v>243</v>
      </c>
      <c r="F110" s="399" t="s">
        <v>244</v>
      </c>
      <c r="G110" s="400"/>
      <c r="H110" s="401"/>
      <c r="I110" s="401"/>
      <c r="J110" s="401"/>
      <c r="K110" s="401"/>
      <c r="L110" s="401"/>
      <c r="M110" s="402"/>
      <c r="N110" s="413"/>
      <c r="O110" s="262">
        <v>30</v>
      </c>
      <c r="P110" s="262"/>
      <c r="Q110" s="262"/>
      <c r="R110" s="262"/>
      <c r="S110" s="441">
        <v>0</v>
      </c>
      <c r="T110" s="439">
        <v>0</v>
      </c>
      <c r="U110" s="497"/>
    </row>
    <row r="111" spans="1:21" s="461" customFormat="1" ht="15" hidden="1" customHeight="1">
      <c r="A111" s="397"/>
      <c r="B111" s="398"/>
      <c r="C111" s="697" t="s">
        <v>245</v>
      </c>
      <c r="D111" s="698" t="s">
        <v>246</v>
      </c>
      <c r="E111" s="699" t="s">
        <v>246</v>
      </c>
      <c r="F111" s="399" t="s">
        <v>247</v>
      </c>
      <c r="G111" s="400"/>
      <c r="H111" s="401"/>
      <c r="I111" s="401"/>
      <c r="J111" s="401"/>
      <c r="K111" s="401"/>
      <c r="L111" s="401"/>
      <c r="M111" s="402"/>
      <c r="N111" s="413"/>
      <c r="O111" s="262">
        <v>30</v>
      </c>
      <c r="P111" s="262"/>
      <c r="Q111" s="262"/>
      <c r="R111" s="262"/>
      <c r="S111" s="441">
        <v>0</v>
      </c>
      <c r="T111" s="439">
        <v>0</v>
      </c>
      <c r="U111" s="497"/>
    </row>
    <row r="112" spans="1:21" s="461" customFormat="1" ht="15" hidden="1" customHeight="1">
      <c r="A112" s="397"/>
      <c r="B112" s="398"/>
      <c r="C112" s="697" t="s">
        <v>248</v>
      </c>
      <c r="D112" s="698" t="s">
        <v>249</v>
      </c>
      <c r="E112" s="699" t="s">
        <v>249</v>
      </c>
      <c r="F112" s="399" t="s">
        <v>250</v>
      </c>
      <c r="G112" s="400"/>
      <c r="H112" s="401"/>
      <c r="I112" s="401"/>
      <c r="J112" s="401"/>
      <c r="K112" s="401"/>
      <c r="L112" s="401"/>
      <c r="M112" s="402"/>
      <c r="N112" s="413"/>
      <c r="O112" s="262">
        <v>30</v>
      </c>
      <c r="P112" s="262"/>
      <c r="Q112" s="262"/>
      <c r="R112" s="262"/>
      <c r="S112" s="441">
        <v>0</v>
      </c>
      <c r="T112" s="439">
        <v>0</v>
      </c>
      <c r="U112" s="497"/>
    </row>
    <row r="113" spans="1:21" s="461" customFormat="1" ht="15" hidden="1" customHeight="1">
      <c r="A113" s="397"/>
      <c r="B113" s="398"/>
      <c r="C113" s="697" t="s">
        <v>251</v>
      </c>
      <c r="D113" s="698" t="s">
        <v>252</v>
      </c>
      <c r="E113" s="699" t="s">
        <v>252</v>
      </c>
      <c r="F113" s="399" t="s">
        <v>253</v>
      </c>
      <c r="G113" s="400"/>
      <c r="H113" s="401"/>
      <c r="I113" s="401"/>
      <c r="J113" s="401"/>
      <c r="K113" s="401"/>
      <c r="L113" s="401"/>
      <c r="M113" s="402"/>
      <c r="N113" s="413"/>
      <c r="O113" s="262">
        <v>30</v>
      </c>
      <c r="P113" s="262"/>
      <c r="Q113" s="262"/>
      <c r="R113" s="262"/>
      <c r="S113" s="441">
        <v>0</v>
      </c>
      <c r="T113" s="439">
        <v>0</v>
      </c>
      <c r="U113" s="497"/>
    </row>
    <row r="114" spans="1:21" s="461" customFormat="1" ht="15" hidden="1" customHeight="1">
      <c r="A114" s="397"/>
      <c r="B114" s="398"/>
      <c r="C114" s="697">
        <v>335</v>
      </c>
      <c r="D114" s="698" t="s">
        <v>254</v>
      </c>
      <c r="E114" s="699" t="s">
        <v>254</v>
      </c>
      <c r="F114" s="399" t="s">
        <v>255</v>
      </c>
      <c r="G114" s="400"/>
      <c r="H114" s="401"/>
      <c r="I114" s="401"/>
      <c r="J114" s="401"/>
      <c r="K114" s="401"/>
      <c r="L114" s="401"/>
      <c r="M114" s="402"/>
      <c r="N114" s="413"/>
      <c r="O114" s="262">
        <v>30</v>
      </c>
      <c r="P114" s="262"/>
      <c r="Q114" s="262"/>
      <c r="R114" s="262"/>
      <c r="S114" s="441">
        <v>0</v>
      </c>
      <c r="T114" s="439">
        <v>0</v>
      </c>
      <c r="U114" s="497"/>
    </row>
    <row r="115" spans="1:21" s="461" customFormat="1" ht="15" hidden="1" customHeight="1">
      <c r="A115" s="397"/>
      <c r="B115" s="398"/>
      <c r="C115" s="697">
        <v>336</v>
      </c>
      <c r="D115" s="698" t="s">
        <v>256</v>
      </c>
      <c r="E115" s="699" t="s">
        <v>256</v>
      </c>
      <c r="F115" s="399" t="s">
        <v>257</v>
      </c>
      <c r="G115" s="400"/>
      <c r="H115" s="401"/>
      <c r="I115" s="401"/>
      <c r="J115" s="401"/>
      <c r="K115" s="401"/>
      <c r="L115" s="401"/>
      <c r="M115" s="402"/>
      <c r="N115" s="413"/>
      <c r="O115" s="262">
        <v>30</v>
      </c>
      <c r="P115" s="262"/>
      <c r="Q115" s="262"/>
      <c r="R115" s="262"/>
      <c r="S115" s="441">
        <v>0</v>
      </c>
      <c r="T115" s="439">
        <v>0</v>
      </c>
      <c r="U115" s="497"/>
    </row>
    <row r="116" spans="1:21" s="461" customFormat="1" ht="15" hidden="1" customHeight="1">
      <c r="A116" s="397"/>
      <c r="B116" s="398" t="s">
        <v>258</v>
      </c>
      <c r="C116" s="697"/>
      <c r="D116" s="698"/>
      <c r="E116" s="699"/>
      <c r="F116" s="403" t="s">
        <v>259</v>
      </c>
      <c r="G116" s="400"/>
      <c r="H116" s="404"/>
      <c r="I116" s="404"/>
      <c r="J116" s="404"/>
      <c r="K116" s="404"/>
      <c r="L116" s="404"/>
      <c r="M116" s="405"/>
      <c r="N116" s="413"/>
      <c r="O116" s="262">
        <v>30</v>
      </c>
      <c r="P116" s="262"/>
      <c r="Q116" s="262"/>
      <c r="R116" s="262"/>
      <c r="S116" s="440">
        <f>SUM(S117:S119)</f>
        <v>0</v>
      </c>
      <c r="T116" s="440">
        <f>SUM(T117:T119)</f>
        <v>0</v>
      </c>
      <c r="U116" s="497"/>
    </row>
    <row r="117" spans="1:21" s="461" customFormat="1" ht="15" hidden="1" customHeight="1">
      <c r="A117" s="397"/>
      <c r="B117" s="398"/>
      <c r="C117" s="697" t="s">
        <v>260</v>
      </c>
      <c r="D117" s="698" t="s">
        <v>261</v>
      </c>
      <c r="E117" s="699" t="s">
        <v>261</v>
      </c>
      <c r="F117" s="399" t="s">
        <v>262</v>
      </c>
      <c r="G117" s="400"/>
      <c r="H117" s="401"/>
      <c r="I117" s="401"/>
      <c r="J117" s="401"/>
      <c r="K117" s="401"/>
      <c r="L117" s="401"/>
      <c r="M117" s="402"/>
      <c r="N117" s="413"/>
      <c r="O117" s="262">
        <v>30</v>
      </c>
      <c r="P117" s="262"/>
      <c r="Q117" s="262"/>
      <c r="R117" s="262"/>
      <c r="S117" s="441">
        <v>0</v>
      </c>
      <c r="T117" s="439">
        <v>0</v>
      </c>
      <c r="U117" s="497"/>
    </row>
    <row r="118" spans="1:21" s="461" customFormat="1" ht="15" hidden="1" customHeight="1">
      <c r="A118" s="397"/>
      <c r="B118" s="398"/>
      <c r="C118" s="697" t="s">
        <v>263</v>
      </c>
      <c r="D118" s="698" t="s">
        <v>264</v>
      </c>
      <c r="E118" s="699" t="s">
        <v>264</v>
      </c>
      <c r="F118" s="399" t="s">
        <v>265</v>
      </c>
      <c r="G118" s="400"/>
      <c r="H118" s="401"/>
      <c r="I118" s="401"/>
      <c r="J118" s="401"/>
      <c r="K118" s="401"/>
      <c r="L118" s="401"/>
      <c r="M118" s="402"/>
      <c r="N118" s="413"/>
      <c r="O118" s="262">
        <v>30</v>
      </c>
      <c r="P118" s="262"/>
      <c r="Q118" s="262"/>
      <c r="R118" s="262"/>
      <c r="S118" s="441">
        <v>0</v>
      </c>
      <c r="T118" s="439">
        <v>0</v>
      </c>
      <c r="U118" s="497"/>
    </row>
    <row r="119" spans="1:21" s="461" customFormat="1" ht="15" hidden="1" customHeight="1">
      <c r="A119" s="397"/>
      <c r="B119" s="398"/>
      <c r="C119" s="697" t="s">
        <v>266</v>
      </c>
      <c r="D119" s="698" t="s">
        <v>264</v>
      </c>
      <c r="E119" s="699" t="s">
        <v>264</v>
      </c>
      <c r="F119" s="399" t="s">
        <v>267</v>
      </c>
      <c r="G119" s="400"/>
      <c r="H119" s="401"/>
      <c r="I119" s="401"/>
      <c r="J119" s="401"/>
      <c r="K119" s="401"/>
      <c r="L119" s="401"/>
      <c r="M119" s="402"/>
      <c r="N119" s="413"/>
      <c r="O119" s="262">
        <v>30</v>
      </c>
      <c r="P119" s="262"/>
      <c r="Q119" s="262"/>
      <c r="R119" s="262"/>
      <c r="S119" s="441">
        <v>0</v>
      </c>
      <c r="T119" s="439">
        <v>0</v>
      </c>
      <c r="U119" s="497"/>
    </row>
    <row r="120" spans="1:21" s="461" customFormat="1" ht="15" hidden="1" customHeight="1">
      <c r="A120" s="397"/>
      <c r="B120" s="398" t="s">
        <v>268</v>
      </c>
      <c r="C120" s="697"/>
      <c r="D120" s="698"/>
      <c r="E120" s="699"/>
      <c r="F120" s="403" t="s">
        <v>477</v>
      </c>
      <c r="G120" s="400"/>
      <c r="H120" s="404"/>
      <c r="I120" s="404"/>
      <c r="J120" s="404"/>
      <c r="K120" s="404"/>
      <c r="L120" s="404"/>
      <c r="M120" s="405"/>
      <c r="N120" s="413"/>
      <c r="O120" s="262">
        <v>30</v>
      </c>
      <c r="P120" s="262"/>
      <c r="Q120" s="262"/>
      <c r="R120" s="262"/>
      <c r="S120" s="442">
        <f>SUM(S121:S125)</f>
        <v>0</v>
      </c>
      <c r="T120" s="442">
        <f>SUM(T121:T125)</f>
        <v>0</v>
      </c>
      <c r="U120" s="497"/>
    </row>
    <row r="121" spans="1:21" s="461" customFormat="1" ht="15" hidden="1" customHeight="1">
      <c r="A121" s="397"/>
      <c r="B121" s="398"/>
      <c r="C121" s="697" t="s">
        <v>270</v>
      </c>
      <c r="D121" s="698" t="s">
        <v>271</v>
      </c>
      <c r="E121" s="699" t="s">
        <v>271</v>
      </c>
      <c r="F121" s="399" t="s">
        <v>272</v>
      </c>
      <c r="G121" s="400"/>
      <c r="H121" s="401"/>
      <c r="I121" s="401"/>
      <c r="J121" s="401"/>
      <c r="K121" s="401"/>
      <c r="L121" s="401"/>
      <c r="M121" s="402"/>
      <c r="N121" s="413"/>
      <c r="O121" s="262">
        <v>30</v>
      </c>
      <c r="P121" s="262"/>
      <c r="Q121" s="262"/>
      <c r="R121" s="262"/>
      <c r="S121" s="441">
        <v>0</v>
      </c>
      <c r="T121" s="439">
        <v>0</v>
      </c>
      <c r="U121" s="497"/>
    </row>
    <row r="122" spans="1:21" s="461" customFormat="1" ht="15" hidden="1" customHeight="1">
      <c r="A122" s="397"/>
      <c r="B122" s="398"/>
      <c r="C122" s="697" t="s">
        <v>273</v>
      </c>
      <c r="D122" s="698" t="s">
        <v>271</v>
      </c>
      <c r="E122" s="699" t="s">
        <v>271</v>
      </c>
      <c r="F122" s="399" t="s">
        <v>274</v>
      </c>
      <c r="G122" s="400"/>
      <c r="H122" s="401"/>
      <c r="I122" s="401"/>
      <c r="J122" s="401"/>
      <c r="K122" s="401"/>
      <c r="L122" s="401"/>
      <c r="M122" s="402"/>
      <c r="N122" s="413"/>
      <c r="O122" s="262">
        <v>30</v>
      </c>
      <c r="P122" s="262"/>
      <c r="Q122" s="262"/>
      <c r="R122" s="262"/>
      <c r="S122" s="441">
        <v>0</v>
      </c>
      <c r="T122" s="439">
        <v>0</v>
      </c>
      <c r="U122" s="497"/>
    </row>
    <row r="123" spans="1:21" s="461" customFormat="1" ht="15" hidden="1" customHeight="1">
      <c r="A123" s="397"/>
      <c r="B123" s="398"/>
      <c r="C123" s="697" t="s">
        <v>275</v>
      </c>
      <c r="D123" s="698" t="s">
        <v>276</v>
      </c>
      <c r="E123" s="699" t="s">
        <v>276</v>
      </c>
      <c r="F123" s="399" t="s">
        <v>277</v>
      </c>
      <c r="G123" s="400"/>
      <c r="H123" s="401"/>
      <c r="I123" s="401"/>
      <c r="J123" s="401"/>
      <c r="K123" s="401"/>
      <c r="L123" s="401"/>
      <c r="M123" s="402"/>
      <c r="N123" s="413"/>
      <c r="O123" s="262">
        <v>30</v>
      </c>
      <c r="P123" s="262"/>
      <c r="Q123" s="262"/>
      <c r="R123" s="262"/>
      <c r="S123" s="441">
        <v>0</v>
      </c>
      <c r="T123" s="439">
        <v>0</v>
      </c>
      <c r="U123" s="497"/>
    </row>
    <row r="124" spans="1:21" s="461" customFormat="1" ht="15" hidden="1" customHeight="1">
      <c r="A124" s="397"/>
      <c r="B124" s="398"/>
      <c r="C124" s="697" t="s">
        <v>278</v>
      </c>
      <c r="D124" s="698" t="s">
        <v>279</v>
      </c>
      <c r="E124" s="699" t="s">
        <v>279</v>
      </c>
      <c r="F124" s="399" t="s">
        <v>280</v>
      </c>
      <c r="G124" s="400"/>
      <c r="H124" s="401"/>
      <c r="I124" s="401"/>
      <c r="J124" s="401"/>
      <c r="K124" s="401"/>
      <c r="L124" s="401"/>
      <c r="M124" s="402"/>
      <c r="N124" s="413"/>
      <c r="O124" s="262">
        <v>30</v>
      </c>
      <c r="P124" s="262"/>
      <c r="Q124" s="262"/>
      <c r="R124" s="262"/>
      <c r="S124" s="441">
        <v>0</v>
      </c>
      <c r="T124" s="439">
        <v>0</v>
      </c>
      <c r="U124" s="497"/>
    </row>
    <row r="125" spans="1:21" s="461" customFormat="1" ht="15" hidden="1" customHeight="1">
      <c r="A125" s="397"/>
      <c r="B125" s="398"/>
      <c r="C125" s="697" t="s">
        <v>281</v>
      </c>
      <c r="D125" s="698" t="s">
        <v>282</v>
      </c>
      <c r="E125" s="699" t="s">
        <v>282</v>
      </c>
      <c r="F125" s="399" t="s">
        <v>283</v>
      </c>
      <c r="G125" s="400"/>
      <c r="H125" s="401"/>
      <c r="I125" s="401"/>
      <c r="J125" s="401"/>
      <c r="K125" s="401"/>
      <c r="L125" s="401"/>
      <c r="M125" s="402"/>
      <c r="N125" s="413"/>
      <c r="O125" s="262">
        <v>30</v>
      </c>
      <c r="P125" s="262"/>
      <c r="Q125" s="262"/>
      <c r="R125" s="262"/>
      <c r="S125" s="441">
        <v>0</v>
      </c>
      <c r="T125" s="439">
        <v>0</v>
      </c>
      <c r="U125" s="497"/>
    </row>
    <row r="126" spans="1:21" s="461" customFormat="1" ht="15" hidden="1" customHeight="1">
      <c r="A126" s="397"/>
      <c r="B126" s="398" t="s">
        <v>284</v>
      </c>
      <c r="C126" s="410"/>
      <c r="D126" s="411"/>
      <c r="E126" s="412"/>
      <c r="F126" s="403" t="s">
        <v>478</v>
      </c>
      <c r="G126" s="400"/>
      <c r="H126" s="401"/>
      <c r="I126" s="401"/>
      <c r="J126" s="401"/>
      <c r="K126" s="401"/>
      <c r="L126" s="401"/>
      <c r="M126" s="402"/>
      <c r="N126" s="413"/>
      <c r="O126" s="262">
        <v>30</v>
      </c>
      <c r="P126" s="262"/>
      <c r="Q126" s="262"/>
      <c r="R126" s="262"/>
      <c r="S126" s="442">
        <f>SUM(S127:S132)</f>
        <v>0</v>
      </c>
      <c r="T126" s="442">
        <f>SUM(T127:T132)</f>
        <v>0</v>
      </c>
      <c r="U126" s="497"/>
    </row>
    <row r="127" spans="1:21" s="461" customFormat="1" ht="15" hidden="1" customHeight="1">
      <c r="A127" s="397"/>
      <c r="B127" s="398"/>
      <c r="C127" s="697" t="s">
        <v>286</v>
      </c>
      <c r="D127" s="698" t="s">
        <v>271</v>
      </c>
      <c r="E127" s="699" t="s">
        <v>271</v>
      </c>
      <c r="F127" s="399" t="s">
        <v>287</v>
      </c>
      <c r="G127" s="400"/>
      <c r="H127" s="401"/>
      <c r="I127" s="401"/>
      <c r="J127" s="401"/>
      <c r="K127" s="401"/>
      <c r="L127" s="401"/>
      <c r="M127" s="402"/>
      <c r="N127" s="413"/>
      <c r="O127" s="262">
        <v>30</v>
      </c>
      <c r="P127" s="262"/>
      <c r="Q127" s="262"/>
      <c r="R127" s="262"/>
      <c r="S127" s="441">
        <v>0</v>
      </c>
      <c r="T127" s="439">
        <v>0</v>
      </c>
      <c r="U127" s="497"/>
    </row>
    <row r="128" spans="1:21" s="461" customFormat="1" ht="15" hidden="1" customHeight="1">
      <c r="A128" s="397"/>
      <c r="B128" s="398"/>
      <c r="C128" s="697" t="s">
        <v>288</v>
      </c>
      <c r="D128" s="698" t="s">
        <v>271</v>
      </c>
      <c r="E128" s="699" t="s">
        <v>271</v>
      </c>
      <c r="F128" s="399" t="s">
        <v>289</v>
      </c>
      <c r="G128" s="400"/>
      <c r="H128" s="401"/>
      <c r="I128" s="401"/>
      <c r="J128" s="401"/>
      <c r="K128" s="401"/>
      <c r="L128" s="401"/>
      <c r="M128" s="402"/>
      <c r="N128" s="413"/>
      <c r="O128" s="262">
        <v>30</v>
      </c>
      <c r="P128" s="262"/>
      <c r="Q128" s="262"/>
      <c r="R128" s="262"/>
      <c r="S128" s="441">
        <v>0</v>
      </c>
      <c r="T128" s="439">
        <v>0</v>
      </c>
      <c r="U128" s="497"/>
    </row>
    <row r="129" spans="1:22" s="461" customFormat="1" ht="15" hidden="1" customHeight="1">
      <c r="A129" s="397"/>
      <c r="B129" s="398"/>
      <c r="C129" s="697" t="s">
        <v>290</v>
      </c>
      <c r="D129" s="698" t="s">
        <v>276</v>
      </c>
      <c r="E129" s="699" t="s">
        <v>276</v>
      </c>
      <c r="F129" s="399" t="s">
        <v>291</v>
      </c>
      <c r="G129" s="400"/>
      <c r="H129" s="401"/>
      <c r="I129" s="401"/>
      <c r="J129" s="401"/>
      <c r="K129" s="401"/>
      <c r="L129" s="401"/>
      <c r="M129" s="402"/>
      <c r="N129" s="413"/>
      <c r="O129" s="262">
        <v>30</v>
      </c>
      <c r="P129" s="262"/>
      <c r="Q129" s="262"/>
      <c r="R129" s="262"/>
      <c r="S129" s="441">
        <v>0</v>
      </c>
      <c r="T129" s="439">
        <v>0</v>
      </c>
      <c r="U129" s="497"/>
    </row>
    <row r="130" spans="1:22" s="461" customFormat="1" ht="15" hidden="1" customHeight="1">
      <c r="A130" s="397"/>
      <c r="B130" s="398"/>
      <c r="C130" s="697" t="s">
        <v>292</v>
      </c>
      <c r="D130" s="698" t="s">
        <v>279</v>
      </c>
      <c r="E130" s="699" t="s">
        <v>279</v>
      </c>
      <c r="F130" s="399" t="s">
        <v>293</v>
      </c>
      <c r="G130" s="400"/>
      <c r="H130" s="401"/>
      <c r="I130" s="401"/>
      <c r="J130" s="401"/>
      <c r="K130" s="401"/>
      <c r="L130" s="401"/>
      <c r="M130" s="402"/>
      <c r="N130" s="413"/>
      <c r="O130" s="262">
        <v>30</v>
      </c>
      <c r="P130" s="262"/>
      <c r="Q130" s="262"/>
      <c r="R130" s="262"/>
      <c r="S130" s="441">
        <v>0</v>
      </c>
      <c r="T130" s="439">
        <v>0</v>
      </c>
      <c r="U130" s="497"/>
    </row>
    <row r="131" spans="1:22" s="461" customFormat="1" ht="15" hidden="1" customHeight="1">
      <c r="A131" s="397"/>
      <c r="B131" s="398"/>
      <c r="C131" s="697" t="s">
        <v>294</v>
      </c>
      <c r="D131" s="698" t="s">
        <v>282</v>
      </c>
      <c r="E131" s="699" t="s">
        <v>282</v>
      </c>
      <c r="F131" s="399" t="s">
        <v>295</v>
      </c>
      <c r="G131" s="400"/>
      <c r="H131" s="401"/>
      <c r="I131" s="401"/>
      <c r="J131" s="401"/>
      <c r="K131" s="401"/>
      <c r="L131" s="401"/>
      <c r="M131" s="402"/>
      <c r="N131" s="413"/>
      <c r="O131" s="262">
        <v>30</v>
      </c>
      <c r="P131" s="262"/>
      <c r="Q131" s="262"/>
      <c r="R131" s="262"/>
      <c r="S131" s="441">
        <v>0</v>
      </c>
      <c r="T131" s="439">
        <v>0</v>
      </c>
      <c r="U131" s="497"/>
    </row>
    <row r="132" spans="1:22" s="461" customFormat="1" ht="15" hidden="1" customHeight="1">
      <c r="A132" s="397"/>
      <c r="B132" s="398"/>
      <c r="C132" s="697" t="s">
        <v>296</v>
      </c>
      <c r="D132" s="698" t="s">
        <v>282</v>
      </c>
      <c r="E132" s="699" t="s">
        <v>282</v>
      </c>
      <c r="F132" s="399" t="s">
        <v>297</v>
      </c>
      <c r="G132" s="400"/>
      <c r="H132" s="401"/>
      <c r="I132" s="401"/>
      <c r="J132" s="401"/>
      <c r="K132" s="401"/>
      <c r="L132" s="401"/>
      <c r="M132" s="402"/>
      <c r="N132" s="413"/>
      <c r="O132" s="262">
        <v>30</v>
      </c>
      <c r="P132" s="262"/>
      <c r="Q132" s="262"/>
      <c r="R132" s="262"/>
      <c r="S132" s="441">
        <v>0</v>
      </c>
      <c r="T132" s="439">
        <v>0</v>
      </c>
      <c r="U132" s="497"/>
    </row>
    <row r="133" spans="1:22" s="461" customFormat="1" ht="15" hidden="1" customHeight="1">
      <c r="A133" s="397"/>
      <c r="B133" s="398" t="s">
        <v>298</v>
      </c>
      <c r="C133" s="697"/>
      <c r="D133" s="698"/>
      <c r="E133" s="699"/>
      <c r="F133" s="403" t="s">
        <v>299</v>
      </c>
      <c r="G133" s="400"/>
      <c r="H133" s="404"/>
      <c r="I133" s="404"/>
      <c r="J133" s="404"/>
      <c r="K133" s="404"/>
      <c r="L133" s="404"/>
      <c r="M133" s="405"/>
      <c r="N133" s="413"/>
      <c r="O133" s="262">
        <v>30</v>
      </c>
      <c r="P133" s="262"/>
      <c r="Q133" s="262"/>
      <c r="R133" s="262"/>
      <c r="S133" s="440">
        <f>SUM(S134:S142)</f>
        <v>0</v>
      </c>
      <c r="T133" s="440">
        <f>SUM(T134:T142)</f>
        <v>0</v>
      </c>
      <c r="U133" s="497"/>
      <c r="V133" s="497">
        <f>+S134*1.7</f>
        <v>0</v>
      </c>
    </row>
    <row r="134" spans="1:22" s="461" customFormat="1" ht="15" hidden="1" customHeight="1">
      <c r="A134" s="397"/>
      <c r="B134" s="398"/>
      <c r="C134" s="697" t="s">
        <v>300</v>
      </c>
      <c r="D134" s="698" t="s">
        <v>301</v>
      </c>
      <c r="E134" s="699" t="s">
        <v>301</v>
      </c>
      <c r="F134" s="399" t="s">
        <v>302</v>
      </c>
      <c r="G134" s="400"/>
      <c r="H134" s="401"/>
      <c r="I134" s="401"/>
      <c r="J134" s="401"/>
      <c r="K134" s="401"/>
      <c r="L134" s="401"/>
      <c r="M134" s="402"/>
      <c r="N134" s="413"/>
      <c r="O134" s="262">
        <v>30</v>
      </c>
      <c r="P134" s="262"/>
      <c r="Q134" s="262"/>
      <c r="R134" s="262"/>
      <c r="S134" s="441">
        <v>0</v>
      </c>
      <c r="T134" s="439">
        <v>0</v>
      </c>
      <c r="U134" s="497"/>
    </row>
    <row r="135" spans="1:22" s="461" customFormat="1" ht="15" hidden="1" customHeight="1">
      <c r="A135" s="397"/>
      <c r="B135" s="398"/>
      <c r="C135" s="697" t="s">
        <v>303</v>
      </c>
      <c r="D135" s="698" t="s">
        <v>304</v>
      </c>
      <c r="E135" s="699" t="s">
        <v>304</v>
      </c>
      <c r="F135" s="399" t="s">
        <v>305</v>
      </c>
      <c r="G135" s="400"/>
      <c r="H135" s="401"/>
      <c r="I135" s="401"/>
      <c r="J135" s="401"/>
      <c r="K135" s="401"/>
      <c r="L135" s="401"/>
      <c r="M135" s="402"/>
      <c r="N135" s="413"/>
      <c r="O135" s="262">
        <v>30</v>
      </c>
      <c r="P135" s="262"/>
      <c r="Q135" s="262"/>
      <c r="R135" s="262"/>
      <c r="S135" s="441">
        <v>0</v>
      </c>
      <c r="T135" s="439">
        <v>0</v>
      </c>
      <c r="U135" s="497"/>
    </row>
    <row r="136" spans="1:22" s="461" customFormat="1" ht="15" hidden="1" customHeight="1">
      <c r="A136" s="397"/>
      <c r="B136" s="398"/>
      <c r="C136" s="697" t="s">
        <v>306</v>
      </c>
      <c r="D136" s="698" t="s">
        <v>304</v>
      </c>
      <c r="E136" s="699" t="s">
        <v>304</v>
      </c>
      <c r="F136" s="399" t="s">
        <v>307</v>
      </c>
      <c r="G136" s="400"/>
      <c r="H136" s="401"/>
      <c r="I136" s="401"/>
      <c r="J136" s="401"/>
      <c r="K136" s="401"/>
      <c r="L136" s="401"/>
      <c r="M136" s="402"/>
      <c r="N136" s="413"/>
      <c r="O136" s="262">
        <v>30</v>
      </c>
      <c r="P136" s="262"/>
      <c r="Q136" s="262"/>
      <c r="R136" s="262"/>
      <c r="S136" s="441">
        <v>0</v>
      </c>
      <c r="T136" s="439">
        <v>0</v>
      </c>
      <c r="U136" s="497"/>
    </row>
    <row r="137" spans="1:22" s="461" customFormat="1" ht="15" hidden="1" customHeight="1">
      <c r="A137" s="397"/>
      <c r="B137" s="398"/>
      <c r="C137" s="697" t="s">
        <v>308</v>
      </c>
      <c r="D137" s="698" t="s">
        <v>304</v>
      </c>
      <c r="E137" s="699" t="s">
        <v>304</v>
      </c>
      <c r="F137" s="399" t="s">
        <v>309</v>
      </c>
      <c r="G137" s="400"/>
      <c r="H137" s="401"/>
      <c r="I137" s="401"/>
      <c r="J137" s="401"/>
      <c r="K137" s="401"/>
      <c r="L137" s="401"/>
      <c r="M137" s="402"/>
      <c r="N137" s="413"/>
      <c r="O137" s="262">
        <v>30</v>
      </c>
      <c r="P137" s="262"/>
      <c r="Q137" s="262"/>
      <c r="R137" s="262"/>
      <c r="S137" s="441">
        <v>0</v>
      </c>
      <c r="T137" s="439">
        <v>0</v>
      </c>
      <c r="U137" s="497"/>
    </row>
    <row r="138" spans="1:22" s="461" customFormat="1" ht="15" hidden="1" customHeight="1">
      <c r="A138" s="397"/>
      <c r="B138" s="398"/>
      <c r="C138" s="697" t="s">
        <v>310</v>
      </c>
      <c r="D138" s="698" t="s">
        <v>304</v>
      </c>
      <c r="E138" s="699" t="s">
        <v>304</v>
      </c>
      <c r="F138" s="399" t="s">
        <v>311</v>
      </c>
      <c r="G138" s="400"/>
      <c r="H138" s="401"/>
      <c r="I138" s="401"/>
      <c r="J138" s="401"/>
      <c r="K138" s="401"/>
      <c r="L138" s="401"/>
      <c r="M138" s="402"/>
      <c r="N138" s="413"/>
      <c r="O138" s="262">
        <v>30</v>
      </c>
      <c r="P138" s="262"/>
      <c r="Q138" s="262"/>
      <c r="R138" s="262"/>
      <c r="S138" s="441">
        <v>0</v>
      </c>
      <c r="T138" s="439">
        <v>0</v>
      </c>
      <c r="U138" s="497"/>
    </row>
    <row r="139" spans="1:22" s="461" customFormat="1" ht="15" hidden="1" customHeight="1">
      <c r="A139" s="397"/>
      <c r="B139" s="398"/>
      <c r="C139" s="697" t="s">
        <v>312</v>
      </c>
      <c r="D139" s="698" t="s">
        <v>313</v>
      </c>
      <c r="E139" s="699" t="s">
        <v>313</v>
      </c>
      <c r="F139" s="399" t="s">
        <v>314</v>
      </c>
      <c r="G139" s="400"/>
      <c r="H139" s="401"/>
      <c r="I139" s="401"/>
      <c r="J139" s="401"/>
      <c r="K139" s="401"/>
      <c r="L139" s="401"/>
      <c r="M139" s="402"/>
      <c r="N139" s="413"/>
      <c r="O139" s="262">
        <v>30</v>
      </c>
      <c r="P139" s="262"/>
      <c r="Q139" s="262"/>
      <c r="R139" s="262"/>
      <c r="S139" s="441">
        <v>0</v>
      </c>
      <c r="T139" s="439">
        <v>0</v>
      </c>
      <c r="U139" s="497"/>
    </row>
    <row r="140" spans="1:22" s="461" customFormat="1" ht="15" hidden="1" customHeight="1">
      <c r="A140" s="397"/>
      <c r="B140" s="398"/>
      <c r="C140" s="697" t="s">
        <v>315</v>
      </c>
      <c r="D140" s="698" t="s">
        <v>316</v>
      </c>
      <c r="E140" s="699" t="s">
        <v>316</v>
      </c>
      <c r="F140" s="399" t="s">
        <v>317</v>
      </c>
      <c r="G140" s="400"/>
      <c r="H140" s="401"/>
      <c r="I140" s="401"/>
      <c r="J140" s="401"/>
      <c r="K140" s="401"/>
      <c r="L140" s="401"/>
      <c r="M140" s="402"/>
      <c r="N140" s="413"/>
      <c r="O140" s="262">
        <v>30</v>
      </c>
      <c r="P140" s="262"/>
      <c r="Q140" s="262"/>
      <c r="R140" s="262"/>
      <c r="S140" s="441">
        <v>0</v>
      </c>
      <c r="T140" s="439">
        <v>0</v>
      </c>
      <c r="U140" s="497"/>
    </row>
    <row r="141" spans="1:22" s="461" customFormat="1" ht="15" hidden="1" customHeight="1">
      <c r="A141" s="397"/>
      <c r="B141" s="398"/>
      <c r="C141" s="410"/>
      <c r="D141" s="411" t="s">
        <v>542</v>
      </c>
      <c r="E141" s="412"/>
      <c r="F141" s="399" t="s">
        <v>543</v>
      </c>
      <c r="G141" s="400"/>
      <c r="H141" s="401"/>
      <c r="I141" s="401"/>
      <c r="J141" s="401"/>
      <c r="K141" s="401"/>
      <c r="L141" s="401"/>
      <c r="M141" s="402"/>
      <c r="N141" s="413"/>
      <c r="O141" s="262">
        <v>30</v>
      </c>
      <c r="P141" s="262"/>
      <c r="Q141" s="262"/>
      <c r="R141" s="262"/>
      <c r="S141" s="441">
        <v>0</v>
      </c>
      <c r="T141" s="439">
        <v>0</v>
      </c>
      <c r="U141" s="500"/>
    </row>
    <row r="142" spans="1:22" s="461" customFormat="1" ht="15" hidden="1" customHeight="1">
      <c r="A142" s="397"/>
      <c r="B142" s="398"/>
      <c r="C142" s="697" t="s">
        <v>318</v>
      </c>
      <c r="D142" s="698" t="s">
        <v>319</v>
      </c>
      <c r="E142" s="699" t="s">
        <v>319</v>
      </c>
      <c r="F142" s="399" t="s">
        <v>320</v>
      </c>
      <c r="G142" s="400"/>
      <c r="H142" s="401"/>
      <c r="I142" s="401"/>
      <c r="J142" s="401"/>
      <c r="K142" s="401"/>
      <c r="L142" s="401"/>
      <c r="M142" s="402"/>
      <c r="N142" s="413"/>
      <c r="O142" s="262">
        <v>30</v>
      </c>
      <c r="P142" s="262"/>
      <c r="Q142" s="262"/>
      <c r="R142" s="262"/>
      <c r="S142" s="441">
        <v>0</v>
      </c>
      <c r="T142" s="439">
        <v>0</v>
      </c>
      <c r="U142" s="497"/>
    </row>
    <row r="143" spans="1:22" s="478" customFormat="1" ht="15" hidden="1" customHeight="1">
      <c r="A143" s="397" t="s">
        <v>321</v>
      </c>
      <c r="B143" s="397"/>
      <c r="C143" s="704"/>
      <c r="D143" s="705"/>
      <c r="E143" s="706"/>
      <c r="F143" s="415" t="s">
        <v>322</v>
      </c>
      <c r="G143" s="416"/>
      <c r="H143" s="417"/>
      <c r="I143" s="417"/>
      <c r="J143" s="417"/>
      <c r="K143" s="417"/>
      <c r="L143" s="417"/>
      <c r="M143" s="418"/>
      <c r="N143" s="419"/>
      <c r="O143" s="420">
        <v>40</v>
      </c>
      <c r="P143" s="420"/>
      <c r="Q143" s="420"/>
      <c r="R143" s="420"/>
      <c r="S143" s="442">
        <f>+S144+S147</f>
        <v>0</v>
      </c>
      <c r="T143" s="442">
        <f>+T144+T147</f>
        <v>0</v>
      </c>
      <c r="U143" s="506"/>
    </row>
    <row r="144" spans="1:22" s="461" customFormat="1" ht="15" hidden="1" customHeight="1">
      <c r="A144" s="397"/>
      <c r="B144" s="398" t="s">
        <v>323</v>
      </c>
      <c r="C144" s="697"/>
      <c r="D144" s="698"/>
      <c r="E144" s="699"/>
      <c r="F144" s="403" t="s">
        <v>324</v>
      </c>
      <c r="G144" s="400"/>
      <c r="H144" s="404"/>
      <c r="I144" s="404"/>
      <c r="J144" s="404"/>
      <c r="K144" s="404"/>
      <c r="L144" s="404"/>
      <c r="M144" s="405"/>
      <c r="N144" s="413"/>
      <c r="O144" s="262"/>
      <c r="P144" s="262"/>
      <c r="Q144" s="262"/>
      <c r="R144" s="262"/>
      <c r="S144" s="440">
        <f>SUM(S145:S146)</f>
        <v>0</v>
      </c>
      <c r="T144" s="440">
        <f>SUM(T145:T146)</f>
        <v>0</v>
      </c>
      <c r="U144" s="497"/>
    </row>
    <row r="145" spans="1:21" s="461" customFormat="1" ht="15" hidden="1" customHeight="1">
      <c r="A145" s="397"/>
      <c r="B145" s="398"/>
      <c r="C145" s="697" t="s">
        <v>325</v>
      </c>
      <c r="D145" s="698" t="s">
        <v>326</v>
      </c>
      <c r="E145" s="699" t="s">
        <v>326</v>
      </c>
      <c r="F145" s="399" t="s">
        <v>327</v>
      </c>
      <c r="G145" s="400"/>
      <c r="H145" s="401"/>
      <c r="I145" s="401"/>
      <c r="J145" s="401"/>
      <c r="K145" s="401"/>
      <c r="L145" s="401"/>
      <c r="M145" s="402"/>
      <c r="N145" s="413"/>
      <c r="O145" s="262"/>
      <c r="P145" s="262"/>
      <c r="Q145" s="262"/>
      <c r="R145" s="262"/>
      <c r="S145" s="441">
        <v>0</v>
      </c>
      <c r="T145" s="441">
        <v>0</v>
      </c>
      <c r="U145" s="497"/>
    </row>
    <row r="146" spans="1:21" s="461" customFormat="1" ht="15" hidden="1" customHeight="1">
      <c r="A146" s="397"/>
      <c r="B146" s="398"/>
      <c r="C146" s="697" t="s">
        <v>328</v>
      </c>
      <c r="D146" s="698" t="s">
        <v>329</v>
      </c>
      <c r="E146" s="699" t="s">
        <v>329</v>
      </c>
      <c r="F146" s="399" t="s">
        <v>330</v>
      </c>
      <c r="G146" s="400"/>
      <c r="H146" s="401"/>
      <c r="I146" s="401"/>
      <c r="J146" s="401"/>
      <c r="K146" s="401"/>
      <c r="L146" s="401"/>
      <c r="M146" s="402"/>
      <c r="N146" s="413"/>
      <c r="O146" s="262"/>
      <c r="P146" s="262"/>
      <c r="Q146" s="262"/>
      <c r="R146" s="262"/>
      <c r="S146" s="441">
        <v>0</v>
      </c>
      <c r="T146" s="441">
        <v>0</v>
      </c>
      <c r="U146" s="497"/>
    </row>
    <row r="147" spans="1:21" s="461" customFormat="1" ht="15" hidden="1" customHeight="1">
      <c r="A147" s="397"/>
      <c r="B147" s="398" t="s">
        <v>331</v>
      </c>
      <c r="C147" s="697"/>
      <c r="D147" s="698"/>
      <c r="E147" s="699"/>
      <c r="F147" s="403" t="s">
        <v>332</v>
      </c>
      <c r="G147" s="400"/>
      <c r="H147" s="404"/>
      <c r="I147" s="404"/>
      <c r="J147" s="404"/>
      <c r="K147" s="404"/>
      <c r="L147" s="404"/>
      <c r="M147" s="405"/>
      <c r="N147" s="413"/>
      <c r="O147" s="262"/>
      <c r="P147" s="262"/>
      <c r="Q147" s="262"/>
      <c r="R147" s="262"/>
      <c r="S147" s="440">
        <f>SUM(S148:S149)</f>
        <v>0</v>
      </c>
      <c r="T147" s="440">
        <f>SUM(T148:T149)</f>
        <v>0</v>
      </c>
      <c r="U147" s="497"/>
    </row>
    <row r="148" spans="1:21" s="461" customFormat="1" ht="15" hidden="1" customHeight="1">
      <c r="A148" s="397"/>
      <c r="B148" s="398"/>
      <c r="C148" s="697" t="s">
        <v>333</v>
      </c>
      <c r="D148" s="698" t="s">
        <v>334</v>
      </c>
      <c r="E148" s="699" t="s">
        <v>334</v>
      </c>
      <c r="F148" s="399" t="s">
        <v>335</v>
      </c>
      <c r="G148" s="400"/>
      <c r="H148" s="401"/>
      <c r="I148" s="401"/>
      <c r="J148" s="401"/>
      <c r="K148" s="401"/>
      <c r="L148" s="401"/>
      <c r="M148" s="402"/>
      <c r="N148" s="413"/>
      <c r="O148" s="262"/>
      <c r="P148" s="262"/>
      <c r="Q148" s="262"/>
      <c r="R148" s="262"/>
      <c r="S148" s="441">
        <v>0</v>
      </c>
      <c r="T148" s="441">
        <v>0</v>
      </c>
      <c r="U148" s="497"/>
    </row>
    <row r="149" spans="1:21" s="461" customFormat="1" ht="15" hidden="1" customHeight="1">
      <c r="A149" s="397"/>
      <c r="B149" s="398"/>
      <c r="C149" s="697" t="s">
        <v>336</v>
      </c>
      <c r="D149" s="698" t="s">
        <v>337</v>
      </c>
      <c r="E149" s="699" t="s">
        <v>337</v>
      </c>
      <c r="F149" s="399" t="s">
        <v>338</v>
      </c>
      <c r="G149" s="400"/>
      <c r="H149" s="401"/>
      <c r="I149" s="401"/>
      <c r="J149" s="401"/>
      <c r="K149" s="401"/>
      <c r="L149" s="401"/>
      <c r="M149" s="402"/>
      <c r="N149" s="413"/>
      <c r="O149" s="262"/>
      <c r="P149" s="262"/>
      <c r="Q149" s="262"/>
      <c r="R149" s="262"/>
      <c r="S149" s="441">
        <v>0</v>
      </c>
      <c r="T149" s="439">
        <v>0</v>
      </c>
      <c r="U149" s="497"/>
    </row>
    <row r="150" spans="1:21" s="461" customFormat="1" ht="15" hidden="1" customHeight="1">
      <c r="A150" s="397"/>
      <c r="B150" s="398"/>
      <c r="C150" s="410"/>
      <c r="D150" s="411" t="s">
        <v>544</v>
      </c>
      <c r="E150" s="412"/>
      <c r="F150" s="399" t="s">
        <v>546</v>
      </c>
      <c r="G150" s="400"/>
      <c r="H150" s="401"/>
      <c r="I150" s="401"/>
      <c r="J150" s="401"/>
      <c r="K150" s="401"/>
      <c r="L150" s="401"/>
      <c r="M150" s="402"/>
      <c r="N150" s="413"/>
      <c r="O150" s="262"/>
      <c r="P150" s="262"/>
      <c r="Q150" s="262"/>
      <c r="R150" s="262"/>
      <c r="S150" s="439">
        <v>0</v>
      </c>
      <c r="T150" s="439">
        <v>0</v>
      </c>
      <c r="U150" s="500"/>
    </row>
    <row r="151" spans="1:21" s="461" customFormat="1" ht="15" hidden="1" customHeight="1">
      <c r="A151" s="397"/>
      <c r="B151" s="398"/>
      <c r="C151" s="410"/>
      <c r="D151" s="411" t="s">
        <v>545</v>
      </c>
      <c r="E151" s="412"/>
      <c r="F151" s="399" t="s">
        <v>547</v>
      </c>
      <c r="G151" s="400"/>
      <c r="H151" s="401"/>
      <c r="I151" s="401"/>
      <c r="J151" s="401"/>
      <c r="K151" s="401"/>
      <c r="L151" s="401"/>
      <c r="M151" s="402"/>
      <c r="N151" s="413"/>
      <c r="O151" s="262"/>
      <c r="P151" s="262"/>
      <c r="Q151" s="262"/>
      <c r="R151" s="262"/>
      <c r="S151" s="439">
        <v>0</v>
      </c>
      <c r="T151" s="439">
        <v>0</v>
      </c>
      <c r="U151" s="500"/>
    </row>
    <row r="152" spans="1:21" s="461" customFormat="1" ht="15" customHeight="1">
      <c r="A152" s="397" t="s">
        <v>339</v>
      </c>
      <c r="B152" s="398"/>
      <c r="C152" s="697"/>
      <c r="D152" s="698"/>
      <c r="E152" s="699"/>
      <c r="F152" s="415" t="s">
        <v>340</v>
      </c>
      <c r="G152" s="509"/>
      <c r="H152" s="417"/>
      <c r="I152" s="417"/>
      <c r="J152" s="417"/>
      <c r="K152" s="417"/>
      <c r="L152" s="417"/>
      <c r="M152" s="418"/>
      <c r="N152" s="413"/>
      <c r="O152" s="572">
        <v>10</v>
      </c>
      <c r="P152" s="262"/>
      <c r="Q152" s="262"/>
      <c r="R152" s="262"/>
      <c r="S152" s="442">
        <f>+S153+S165+S174+S163</f>
        <v>0</v>
      </c>
      <c r="T152" s="442">
        <f>+T153+T165+T174+T163</f>
        <v>0</v>
      </c>
      <c r="U152" s="497"/>
    </row>
    <row r="153" spans="1:21" s="461" customFormat="1" ht="15" customHeight="1">
      <c r="A153" s="462"/>
      <c r="B153" s="264" t="s">
        <v>341</v>
      </c>
      <c r="C153" s="701"/>
      <c r="D153" s="702"/>
      <c r="E153" s="703"/>
      <c r="F153" s="467" t="s">
        <v>342</v>
      </c>
      <c r="G153" s="464"/>
      <c r="H153" s="468"/>
      <c r="I153" s="468"/>
      <c r="J153" s="468"/>
      <c r="K153" s="468"/>
      <c r="L153" s="468"/>
      <c r="M153" s="469"/>
      <c r="N153" s="472"/>
      <c r="O153" s="572">
        <v>10</v>
      </c>
      <c r="P153" s="267"/>
      <c r="Q153" s="267"/>
      <c r="R153" s="267"/>
      <c r="S153" s="440">
        <f>SUM(S154:S162)</f>
        <v>0</v>
      </c>
      <c r="T153" s="440">
        <f>SUM(T154:T162)</f>
        <v>0</v>
      </c>
      <c r="U153" s="497"/>
    </row>
    <row r="154" spans="1:21" s="461" customFormat="1" ht="15" hidden="1" customHeight="1">
      <c r="A154" s="462"/>
      <c r="B154" s="264"/>
      <c r="C154" s="701" t="s">
        <v>343</v>
      </c>
      <c r="D154" s="702" t="s">
        <v>344</v>
      </c>
      <c r="E154" s="703" t="s">
        <v>344</v>
      </c>
      <c r="F154" s="463" t="s">
        <v>345</v>
      </c>
      <c r="G154" s="464"/>
      <c r="H154" s="465"/>
      <c r="I154" s="465"/>
      <c r="J154" s="465"/>
      <c r="K154" s="465"/>
      <c r="L154" s="465"/>
      <c r="M154" s="466"/>
      <c r="N154" s="472"/>
      <c r="O154" s="572">
        <v>10</v>
      </c>
      <c r="P154" s="267"/>
      <c r="Q154" s="267"/>
      <c r="R154" s="267"/>
      <c r="S154" s="441">
        <v>0</v>
      </c>
      <c r="T154" s="441">
        <v>0</v>
      </c>
      <c r="U154" s="497"/>
    </row>
    <row r="155" spans="1:21" s="461" customFormat="1" ht="15" hidden="1" customHeight="1">
      <c r="A155" s="462"/>
      <c r="B155" s="264"/>
      <c r="C155" s="701" t="s">
        <v>346</v>
      </c>
      <c r="D155" s="702" t="s">
        <v>344</v>
      </c>
      <c r="E155" s="703" t="s">
        <v>344</v>
      </c>
      <c r="F155" s="463" t="s">
        <v>347</v>
      </c>
      <c r="G155" s="464"/>
      <c r="H155" s="465"/>
      <c r="I155" s="465"/>
      <c r="J155" s="465"/>
      <c r="K155" s="465"/>
      <c r="L155" s="465"/>
      <c r="M155" s="466"/>
      <c r="N155" s="472"/>
      <c r="O155" s="572">
        <v>10</v>
      </c>
      <c r="P155" s="267"/>
      <c r="Q155" s="267"/>
      <c r="R155" s="267"/>
      <c r="S155" s="441">
        <v>0</v>
      </c>
      <c r="T155" s="441">
        <v>0</v>
      </c>
      <c r="U155" s="497"/>
    </row>
    <row r="156" spans="1:21" s="461" customFormat="1" ht="15" hidden="1" customHeight="1">
      <c r="A156" s="462"/>
      <c r="B156" s="264"/>
      <c r="C156" s="701" t="s">
        <v>348</v>
      </c>
      <c r="D156" s="702" t="s">
        <v>349</v>
      </c>
      <c r="E156" s="703" t="s">
        <v>349</v>
      </c>
      <c r="F156" s="463" t="s">
        <v>350</v>
      </c>
      <c r="G156" s="464"/>
      <c r="H156" s="465"/>
      <c r="I156" s="465"/>
      <c r="J156" s="465"/>
      <c r="K156" s="465"/>
      <c r="L156" s="465"/>
      <c r="M156" s="466"/>
      <c r="N156" s="472"/>
      <c r="O156" s="572">
        <v>10</v>
      </c>
      <c r="P156" s="267"/>
      <c r="Q156" s="267"/>
      <c r="R156" s="267"/>
      <c r="S156" s="441">
        <v>0</v>
      </c>
      <c r="T156" s="441">
        <v>0</v>
      </c>
      <c r="U156" s="497"/>
    </row>
    <row r="157" spans="1:21" s="461" customFormat="1" ht="15" customHeight="1">
      <c r="A157" s="462"/>
      <c r="B157" s="264"/>
      <c r="C157" s="701" t="s">
        <v>351</v>
      </c>
      <c r="D157" s="702" t="s">
        <v>352</v>
      </c>
      <c r="E157" s="703" t="s">
        <v>352</v>
      </c>
      <c r="F157" s="463" t="s">
        <v>353</v>
      </c>
      <c r="G157" s="464"/>
      <c r="H157" s="465"/>
      <c r="I157" s="465"/>
      <c r="J157" s="465"/>
      <c r="K157" s="465"/>
      <c r="L157" s="465"/>
      <c r="M157" s="466"/>
      <c r="N157" s="472"/>
      <c r="O157" s="572">
        <v>10</v>
      </c>
      <c r="P157" s="267"/>
      <c r="Q157" s="267"/>
      <c r="R157" s="267"/>
      <c r="S157" s="441">
        <v>0</v>
      </c>
      <c r="T157" s="441"/>
      <c r="U157" s="497"/>
    </row>
    <row r="158" spans="1:21" s="461" customFormat="1" ht="15" hidden="1" customHeight="1">
      <c r="A158" s="462"/>
      <c r="B158" s="264"/>
      <c r="C158" s="701" t="s">
        <v>354</v>
      </c>
      <c r="D158" s="702" t="s">
        <v>352</v>
      </c>
      <c r="E158" s="703" t="s">
        <v>352</v>
      </c>
      <c r="F158" s="463" t="s">
        <v>355</v>
      </c>
      <c r="G158" s="464"/>
      <c r="H158" s="465"/>
      <c r="I158" s="465"/>
      <c r="J158" s="465"/>
      <c r="K158" s="465"/>
      <c r="L158" s="465"/>
      <c r="M158" s="466"/>
      <c r="N158" s="472"/>
      <c r="O158" s="572">
        <v>10</v>
      </c>
      <c r="P158" s="267"/>
      <c r="Q158" s="267"/>
      <c r="R158" s="267"/>
      <c r="S158" s="441">
        <v>0</v>
      </c>
      <c r="T158" s="441"/>
      <c r="U158" s="497"/>
    </row>
    <row r="159" spans="1:21" s="461" customFormat="1" ht="15" hidden="1" customHeight="1">
      <c r="A159" s="462"/>
      <c r="B159" s="264"/>
      <c r="C159" s="701" t="s">
        <v>356</v>
      </c>
      <c r="D159" s="702" t="s">
        <v>352</v>
      </c>
      <c r="E159" s="703" t="s">
        <v>352</v>
      </c>
      <c r="F159" s="463" t="s">
        <v>357</v>
      </c>
      <c r="G159" s="464"/>
      <c r="H159" s="465"/>
      <c r="I159" s="465"/>
      <c r="J159" s="465"/>
      <c r="K159" s="465"/>
      <c r="L159" s="465"/>
      <c r="M159" s="466"/>
      <c r="N159" s="472"/>
      <c r="O159" s="572">
        <v>10</v>
      </c>
      <c r="P159" s="267"/>
      <c r="Q159" s="267"/>
      <c r="R159" s="267"/>
      <c r="S159" s="441">
        <v>0</v>
      </c>
      <c r="T159" s="441"/>
      <c r="U159" s="497"/>
    </row>
    <row r="160" spans="1:21" s="461" customFormat="1" ht="15" customHeight="1">
      <c r="A160" s="462"/>
      <c r="B160" s="264"/>
      <c r="C160" s="701" t="s">
        <v>358</v>
      </c>
      <c r="D160" s="702"/>
      <c r="E160" s="703"/>
      <c r="F160" s="463" t="s">
        <v>359</v>
      </c>
      <c r="G160" s="464"/>
      <c r="H160" s="465"/>
      <c r="I160" s="465"/>
      <c r="J160" s="465"/>
      <c r="K160" s="465"/>
      <c r="L160" s="465"/>
      <c r="M160" s="466"/>
      <c r="N160" s="472"/>
      <c r="O160" s="572">
        <v>10</v>
      </c>
      <c r="P160" s="267"/>
      <c r="Q160" s="267"/>
      <c r="R160" s="267"/>
      <c r="S160" s="441">
        <v>0</v>
      </c>
      <c r="T160" s="441"/>
      <c r="U160" s="497"/>
    </row>
    <row r="161" spans="1:21" s="461" customFormat="1" ht="15" hidden="1" customHeight="1">
      <c r="A161" s="462"/>
      <c r="B161" s="264"/>
      <c r="C161" s="701" t="s">
        <v>360</v>
      </c>
      <c r="D161" s="702"/>
      <c r="E161" s="703"/>
      <c r="F161" s="463" t="s">
        <v>361</v>
      </c>
      <c r="G161" s="464"/>
      <c r="H161" s="465"/>
      <c r="I161" s="465"/>
      <c r="J161" s="465"/>
      <c r="K161" s="465"/>
      <c r="L161" s="465"/>
      <c r="M161" s="466"/>
      <c r="N161" s="472"/>
      <c r="O161" s="572">
        <v>10</v>
      </c>
      <c r="P161" s="267"/>
      <c r="Q161" s="267"/>
      <c r="R161" s="267"/>
      <c r="S161" s="441">
        <v>0</v>
      </c>
      <c r="T161" s="441"/>
      <c r="U161" s="497"/>
    </row>
    <row r="162" spans="1:21" s="461" customFormat="1" ht="15" customHeight="1">
      <c r="A162" s="462"/>
      <c r="B162" s="264"/>
      <c r="C162" s="701" t="s">
        <v>362</v>
      </c>
      <c r="D162" s="702"/>
      <c r="E162" s="703"/>
      <c r="F162" s="463" t="s">
        <v>363</v>
      </c>
      <c r="G162" s="464"/>
      <c r="H162" s="465"/>
      <c r="I162" s="465"/>
      <c r="J162" s="465"/>
      <c r="K162" s="465"/>
      <c r="L162" s="465"/>
      <c r="M162" s="466"/>
      <c r="N162" s="472"/>
      <c r="O162" s="572">
        <v>10</v>
      </c>
      <c r="P162" s="267"/>
      <c r="Q162" s="267"/>
      <c r="R162" s="267"/>
      <c r="S162" s="441">
        <v>0</v>
      </c>
      <c r="T162" s="441"/>
      <c r="U162" s="497"/>
    </row>
    <row r="163" spans="1:21" s="461" customFormat="1" ht="15" hidden="1" customHeight="1">
      <c r="A163" s="462"/>
      <c r="B163" s="462" t="s">
        <v>364</v>
      </c>
      <c r="C163" s="701"/>
      <c r="D163" s="702"/>
      <c r="E163" s="703"/>
      <c r="F163" s="467" t="s">
        <v>365</v>
      </c>
      <c r="G163" s="474"/>
      <c r="H163" s="468"/>
      <c r="I163" s="468"/>
      <c r="J163" s="468"/>
      <c r="K163" s="468"/>
      <c r="L163" s="468"/>
      <c r="M163" s="469"/>
      <c r="N163" s="472"/>
      <c r="O163" s="572">
        <v>10</v>
      </c>
      <c r="P163" s="267"/>
      <c r="Q163" s="267"/>
      <c r="R163" s="267"/>
      <c r="S163" s="440">
        <v>0</v>
      </c>
      <c r="T163" s="440">
        <v>0</v>
      </c>
      <c r="U163" s="497"/>
    </row>
    <row r="164" spans="1:21" s="461" customFormat="1" ht="15" hidden="1" customHeight="1">
      <c r="A164" s="462"/>
      <c r="B164" s="264"/>
      <c r="C164" s="701" t="s">
        <v>366</v>
      </c>
      <c r="D164" s="702" t="s">
        <v>344</v>
      </c>
      <c r="E164" s="703" t="s">
        <v>344</v>
      </c>
      <c r="F164" s="463" t="s">
        <v>479</v>
      </c>
      <c r="G164" s="464"/>
      <c r="H164" s="465"/>
      <c r="I164" s="465"/>
      <c r="J164" s="465"/>
      <c r="K164" s="465"/>
      <c r="L164" s="465"/>
      <c r="M164" s="466"/>
      <c r="N164" s="472"/>
      <c r="O164" s="572">
        <v>10</v>
      </c>
      <c r="P164" s="267"/>
      <c r="Q164" s="267"/>
      <c r="R164" s="267"/>
      <c r="S164" s="441">
        <v>0</v>
      </c>
      <c r="T164" s="441">
        <v>0</v>
      </c>
      <c r="U164" s="497"/>
    </row>
    <row r="165" spans="1:21" s="461" customFormat="1" ht="15" customHeight="1">
      <c r="A165" s="462"/>
      <c r="B165" s="264" t="s">
        <v>368</v>
      </c>
      <c r="C165" s="701"/>
      <c r="D165" s="702"/>
      <c r="E165" s="703"/>
      <c r="F165" s="467" t="s">
        <v>369</v>
      </c>
      <c r="G165" s="464"/>
      <c r="H165" s="465"/>
      <c r="I165" s="465"/>
      <c r="J165" s="465"/>
      <c r="K165" s="465"/>
      <c r="L165" s="465"/>
      <c r="M165" s="466"/>
      <c r="N165" s="472"/>
      <c r="O165" s="572">
        <v>10</v>
      </c>
      <c r="P165" s="267"/>
      <c r="Q165" s="267"/>
      <c r="R165" s="267"/>
      <c r="S165" s="440">
        <f>SUM(S166:S173)</f>
        <v>0</v>
      </c>
      <c r="T165" s="440">
        <f>SUM(T166:T173)</f>
        <v>0</v>
      </c>
      <c r="U165" s="497"/>
    </row>
    <row r="166" spans="1:21" s="461" customFormat="1" ht="15" hidden="1" customHeight="1">
      <c r="A166" s="462"/>
      <c r="B166" s="264"/>
      <c r="C166" s="701" t="s">
        <v>486</v>
      </c>
      <c r="D166" s="702" t="s">
        <v>344</v>
      </c>
      <c r="E166" s="703" t="s">
        <v>344</v>
      </c>
      <c r="F166" s="463" t="s">
        <v>485</v>
      </c>
      <c r="G166" s="464"/>
      <c r="H166" s="465"/>
      <c r="I166" s="465"/>
      <c r="J166" s="465"/>
      <c r="K166" s="465"/>
      <c r="L166" s="465"/>
      <c r="M166" s="466"/>
      <c r="N166" s="472"/>
      <c r="O166" s="572">
        <v>10</v>
      </c>
      <c r="P166" s="267"/>
      <c r="Q166" s="267"/>
      <c r="R166" s="267"/>
      <c r="S166" s="441">
        <v>0</v>
      </c>
      <c r="T166" s="440">
        <v>0</v>
      </c>
      <c r="U166" s="497"/>
    </row>
    <row r="167" spans="1:21" s="461" customFormat="1" ht="15" hidden="1" customHeight="1">
      <c r="A167" s="462"/>
      <c r="B167" s="264"/>
      <c r="C167" s="701" t="s">
        <v>487</v>
      </c>
      <c r="D167" s="702" t="s">
        <v>344</v>
      </c>
      <c r="E167" s="703" t="s">
        <v>344</v>
      </c>
      <c r="F167" s="463" t="s">
        <v>490</v>
      </c>
      <c r="G167" s="464"/>
      <c r="H167" s="465"/>
      <c r="I167" s="465"/>
      <c r="J167" s="465"/>
      <c r="K167" s="465"/>
      <c r="L167" s="465"/>
      <c r="M167" s="466"/>
      <c r="N167" s="472"/>
      <c r="O167" s="572">
        <v>10</v>
      </c>
      <c r="P167" s="267"/>
      <c r="Q167" s="267"/>
      <c r="R167" s="267"/>
      <c r="S167" s="441">
        <v>0</v>
      </c>
      <c r="T167" s="440">
        <v>0</v>
      </c>
      <c r="U167" s="497"/>
    </row>
    <row r="168" spans="1:21" s="461" customFormat="1" ht="15" hidden="1" customHeight="1">
      <c r="A168" s="462"/>
      <c r="B168" s="264"/>
      <c r="C168" s="265"/>
      <c r="D168" s="470" t="s">
        <v>488</v>
      </c>
      <c r="E168" s="471"/>
      <c r="F168" s="463" t="s">
        <v>491</v>
      </c>
      <c r="G168" s="464"/>
      <c r="H168" s="465"/>
      <c r="I168" s="465"/>
      <c r="J168" s="465"/>
      <c r="K168" s="465"/>
      <c r="L168" s="465"/>
      <c r="M168" s="466"/>
      <c r="N168" s="472"/>
      <c r="O168" s="572">
        <v>10</v>
      </c>
      <c r="P168" s="267"/>
      <c r="Q168" s="267"/>
      <c r="R168" s="267"/>
      <c r="S168" s="441">
        <v>0</v>
      </c>
      <c r="T168" s="440">
        <v>0</v>
      </c>
      <c r="U168" s="497"/>
    </row>
    <row r="169" spans="1:21" s="461" customFormat="1" ht="15" hidden="1" customHeight="1">
      <c r="A169" s="462"/>
      <c r="B169" s="264"/>
      <c r="C169" s="265"/>
      <c r="D169" s="470" t="s">
        <v>489</v>
      </c>
      <c r="E169" s="471"/>
      <c r="F169" s="463" t="s">
        <v>492</v>
      </c>
      <c r="G169" s="464"/>
      <c r="H169" s="465"/>
      <c r="I169" s="465"/>
      <c r="J169" s="465"/>
      <c r="K169" s="465"/>
      <c r="L169" s="465"/>
      <c r="M169" s="466"/>
      <c r="N169" s="472"/>
      <c r="O169" s="572">
        <v>10</v>
      </c>
      <c r="P169" s="267"/>
      <c r="Q169" s="267"/>
      <c r="R169" s="267"/>
      <c r="S169" s="441">
        <v>0</v>
      </c>
      <c r="T169" s="440">
        <v>0</v>
      </c>
      <c r="U169" s="497"/>
    </row>
    <row r="170" spans="1:21" s="461" customFormat="1" ht="15" customHeight="1">
      <c r="A170" s="462"/>
      <c r="B170" s="264"/>
      <c r="C170" s="701" t="s">
        <v>370</v>
      </c>
      <c r="D170" s="702" t="s">
        <v>344</v>
      </c>
      <c r="E170" s="703" t="s">
        <v>344</v>
      </c>
      <c r="F170" s="463" t="s">
        <v>371</v>
      </c>
      <c r="G170" s="464"/>
      <c r="H170" s="465"/>
      <c r="I170" s="465"/>
      <c r="J170" s="465"/>
      <c r="K170" s="465"/>
      <c r="L170" s="465"/>
      <c r="M170" s="466"/>
      <c r="N170" s="472"/>
      <c r="O170" s="572">
        <v>10</v>
      </c>
      <c r="P170" s="267"/>
      <c r="Q170" s="267"/>
      <c r="R170" s="267"/>
      <c r="S170" s="441">
        <v>0</v>
      </c>
      <c r="T170" s="439"/>
      <c r="U170" s="497"/>
    </row>
    <row r="171" spans="1:21" s="461" customFormat="1" ht="15" hidden="1" customHeight="1">
      <c r="A171" s="462"/>
      <c r="B171" s="264"/>
      <c r="C171" s="701" t="s">
        <v>372</v>
      </c>
      <c r="D171" s="702" t="s">
        <v>344</v>
      </c>
      <c r="E171" s="703" t="s">
        <v>344</v>
      </c>
      <c r="F171" s="463" t="s">
        <v>373</v>
      </c>
      <c r="G171" s="464"/>
      <c r="H171" s="465"/>
      <c r="I171" s="465"/>
      <c r="J171" s="465"/>
      <c r="K171" s="465"/>
      <c r="L171" s="465"/>
      <c r="M171" s="466"/>
      <c r="N171" s="472"/>
      <c r="O171" s="262">
        <v>30</v>
      </c>
      <c r="P171" s="267"/>
      <c r="Q171" s="267"/>
      <c r="R171" s="267"/>
      <c r="S171" s="441">
        <v>0</v>
      </c>
      <c r="T171" s="441">
        <v>0</v>
      </c>
      <c r="U171" s="497"/>
    </row>
    <row r="172" spans="1:21" s="461" customFormat="1" ht="15" hidden="1" customHeight="1">
      <c r="A172" s="462"/>
      <c r="B172" s="264"/>
      <c r="C172" s="265"/>
      <c r="D172" s="470" t="s">
        <v>483</v>
      </c>
      <c r="E172" s="471"/>
      <c r="F172" s="463" t="s">
        <v>484</v>
      </c>
      <c r="G172" s="464"/>
      <c r="H172" s="465"/>
      <c r="I172" s="465"/>
      <c r="J172" s="465"/>
      <c r="K172" s="465"/>
      <c r="L172" s="465"/>
      <c r="M172" s="466"/>
      <c r="N172" s="472"/>
      <c r="O172" s="262">
        <v>30</v>
      </c>
      <c r="P172" s="267"/>
      <c r="Q172" s="267"/>
      <c r="R172" s="267"/>
      <c r="S172" s="441">
        <v>0</v>
      </c>
      <c r="T172" s="441">
        <v>0</v>
      </c>
      <c r="U172" s="497"/>
    </row>
    <row r="173" spans="1:21" s="461" customFormat="1" ht="15" hidden="1" customHeight="1">
      <c r="A173" s="462"/>
      <c r="B173" s="264"/>
      <c r="C173" s="701" t="s">
        <v>374</v>
      </c>
      <c r="D173" s="702" t="s">
        <v>349</v>
      </c>
      <c r="E173" s="703" t="s">
        <v>349</v>
      </c>
      <c r="F173" s="463" t="s">
        <v>375</v>
      </c>
      <c r="G173" s="464"/>
      <c r="H173" s="465"/>
      <c r="I173" s="465"/>
      <c r="J173" s="465"/>
      <c r="K173" s="465"/>
      <c r="L173" s="465"/>
      <c r="M173" s="466"/>
      <c r="N173" s="472"/>
      <c r="O173" s="262">
        <v>30</v>
      </c>
      <c r="P173" s="267"/>
      <c r="Q173" s="267"/>
      <c r="R173" s="267"/>
      <c r="S173" s="441">
        <v>0</v>
      </c>
      <c r="T173" s="441">
        <v>0</v>
      </c>
      <c r="U173" s="497"/>
    </row>
    <row r="174" spans="1:21" s="461" customFormat="1" ht="15" hidden="1" customHeight="1">
      <c r="A174" s="462"/>
      <c r="B174" s="264" t="s">
        <v>376</v>
      </c>
      <c r="C174" s="701"/>
      <c r="D174" s="702"/>
      <c r="E174" s="703"/>
      <c r="F174" s="467" t="s">
        <v>377</v>
      </c>
      <c r="G174" s="464"/>
      <c r="H174" s="465"/>
      <c r="I174" s="465"/>
      <c r="J174" s="465"/>
      <c r="K174" s="465"/>
      <c r="L174" s="465"/>
      <c r="M174" s="466"/>
      <c r="N174" s="472"/>
      <c r="O174" s="262">
        <v>30</v>
      </c>
      <c r="P174" s="267"/>
      <c r="Q174" s="267"/>
      <c r="R174" s="267"/>
      <c r="S174" s="440">
        <f>SUM(S175:S179)</f>
        <v>0</v>
      </c>
      <c r="T174" s="440">
        <f>SUM(T175:T179)</f>
        <v>0</v>
      </c>
      <c r="U174" s="497"/>
    </row>
    <row r="175" spans="1:21" s="461" customFormat="1" ht="15" hidden="1" customHeight="1">
      <c r="A175" s="462"/>
      <c r="B175" s="264"/>
      <c r="C175" s="265"/>
      <c r="D175" s="470" t="s">
        <v>550</v>
      </c>
      <c r="E175" s="471"/>
      <c r="F175" s="463" t="s">
        <v>551</v>
      </c>
      <c r="G175" s="464"/>
      <c r="H175" s="465"/>
      <c r="I175" s="465"/>
      <c r="J175" s="465"/>
      <c r="K175" s="465"/>
      <c r="L175" s="465"/>
      <c r="M175" s="466"/>
      <c r="N175" s="472"/>
      <c r="O175" s="262">
        <v>30</v>
      </c>
      <c r="P175" s="267"/>
      <c r="Q175" s="267"/>
      <c r="R175" s="267"/>
      <c r="S175" s="440">
        <v>0</v>
      </c>
      <c r="T175" s="440">
        <v>0</v>
      </c>
      <c r="U175" s="500"/>
    </row>
    <row r="176" spans="1:21" s="461" customFormat="1" ht="15" hidden="1" customHeight="1">
      <c r="A176" s="462"/>
      <c r="B176" s="264"/>
      <c r="C176" s="265"/>
      <c r="D176" s="470" t="s">
        <v>549</v>
      </c>
      <c r="E176" s="471"/>
      <c r="F176" s="463" t="s">
        <v>552</v>
      </c>
      <c r="G176" s="464"/>
      <c r="H176" s="465"/>
      <c r="I176" s="465"/>
      <c r="J176" s="465"/>
      <c r="K176" s="465"/>
      <c r="L176" s="465"/>
      <c r="M176" s="466"/>
      <c r="N176" s="472"/>
      <c r="O176" s="262">
        <v>30</v>
      </c>
      <c r="P176" s="267"/>
      <c r="Q176" s="267"/>
      <c r="R176" s="267"/>
      <c r="S176" s="440">
        <v>0</v>
      </c>
      <c r="T176" s="440">
        <v>0</v>
      </c>
      <c r="U176" s="500"/>
    </row>
    <row r="177" spans="1:21" s="461" customFormat="1" ht="15" hidden="1" customHeight="1">
      <c r="A177" s="462"/>
      <c r="B177" s="264"/>
      <c r="C177" s="265"/>
      <c r="D177" s="470" t="s">
        <v>548</v>
      </c>
      <c r="E177" s="471"/>
      <c r="F177" s="463" t="s">
        <v>553</v>
      </c>
      <c r="G177" s="464"/>
      <c r="H177" s="465"/>
      <c r="I177" s="465"/>
      <c r="J177" s="465"/>
      <c r="K177" s="465"/>
      <c r="L177" s="465"/>
      <c r="M177" s="466"/>
      <c r="N177" s="472"/>
      <c r="O177" s="262">
        <v>30</v>
      </c>
      <c r="P177" s="267"/>
      <c r="Q177" s="267"/>
      <c r="R177" s="267"/>
      <c r="S177" s="440">
        <v>0</v>
      </c>
      <c r="T177" s="440">
        <v>0</v>
      </c>
      <c r="U177" s="500"/>
    </row>
    <row r="178" spans="1:21" s="461" customFormat="1" ht="15" hidden="1" customHeight="1">
      <c r="A178" s="462"/>
      <c r="B178" s="264"/>
      <c r="C178" s="701" t="s">
        <v>378</v>
      </c>
      <c r="D178" s="702" t="s">
        <v>344</v>
      </c>
      <c r="E178" s="703" t="s">
        <v>344</v>
      </c>
      <c r="F178" s="463" t="s">
        <v>379</v>
      </c>
      <c r="G178" s="464"/>
      <c r="H178" s="465"/>
      <c r="I178" s="465"/>
      <c r="J178" s="465"/>
      <c r="K178" s="465"/>
      <c r="L178" s="465"/>
      <c r="M178" s="466"/>
      <c r="N178" s="472"/>
      <c r="O178" s="262">
        <v>30</v>
      </c>
      <c r="P178" s="267"/>
      <c r="Q178" s="267"/>
      <c r="R178" s="267"/>
      <c r="S178" s="441">
        <v>0</v>
      </c>
      <c r="T178" s="441">
        <v>0</v>
      </c>
      <c r="U178" s="497"/>
    </row>
    <row r="179" spans="1:21" s="461" customFormat="1" ht="15" hidden="1" customHeight="1">
      <c r="A179" s="462"/>
      <c r="B179" s="264"/>
      <c r="C179" s="701" t="s">
        <v>380</v>
      </c>
      <c r="D179" s="702"/>
      <c r="E179" s="703"/>
      <c r="F179" s="463" t="s">
        <v>381</v>
      </c>
      <c r="G179" s="464"/>
      <c r="H179" s="465"/>
      <c r="I179" s="465"/>
      <c r="J179" s="465"/>
      <c r="K179" s="465"/>
      <c r="L179" s="465"/>
      <c r="M179" s="466"/>
      <c r="N179" s="472"/>
      <c r="O179" s="262"/>
      <c r="P179" s="267"/>
      <c r="Q179" s="267"/>
      <c r="R179" s="267"/>
      <c r="S179" s="441">
        <v>0</v>
      </c>
      <c r="T179" s="441">
        <v>0</v>
      </c>
      <c r="U179" s="497"/>
    </row>
    <row r="180" spans="1:21" s="461" customFormat="1" ht="15" hidden="1" customHeight="1">
      <c r="A180" s="462" t="s">
        <v>382</v>
      </c>
      <c r="B180" s="264"/>
      <c r="C180" s="701"/>
      <c r="D180" s="702"/>
      <c r="E180" s="703"/>
      <c r="F180" s="473" t="s">
        <v>383</v>
      </c>
      <c r="G180" s="464"/>
      <c r="H180" s="475"/>
      <c r="I180" s="475"/>
      <c r="J180" s="475"/>
      <c r="K180" s="475"/>
      <c r="L180" s="475"/>
      <c r="M180" s="476"/>
      <c r="N180" s="472"/>
      <c r="O180" s="267">
        <v>30</v>
      </c>
      <c r="P180" s="267"/>
      <c r="Q180" s="267"/>
      <c r="R180" s="267"/>
      <c r="S180" s="442">
        <f>+S181+S184</f>
        <v>0</v>
      </c>
      <c r="T180" s="442">
        <f>+T181+T184</f>
        <v>0</v>
      </c>
      <c r="U180" s="497"/>
    </row>
    <row r="181" spans="1:21" s="461" customFormat="1" ht="15" hidden="1" customHeight="1">
      <c r="A181" s="462"/>
      <c r="B181" s="264" t="s">
        <v>384</v>
      </c>
      <c r="C181" s="701"/>
      <c r="D181" s="702"/>
      <c r="E181" s="703"/>
      <c r="F181" s="467" t="s">
        <v>385</v>
      </c>
      <c r="G181" s="464"/>
      <c r="H181" s="468"/>
      <c r="I181" s="468"/>
      <c r="J181" s="468"/>
      <c r="K181" s="468"/>
      <c r="L181" s="468"/>
      <c r="M181" s="469"/>
      <c r="N181" s="472"/>
      <c r="O181" s="267"/>
      <c r="P181" s="267"/>
      <c r="Q181" s="267"/>
      <c r="R181" s="267"/>
      <c r="S181" s="440">
        <f>+SUM(S182:S183)</f>
        <v>0</v>
      </c>
      <c r="T181" s="440">
        <f>+SUM(T182:T183)</f>
        <v>0</v>
      </c>
      <c r="U181" s="497"/>
    </row>
    <row r="182" spans="1:21" s="461" customFormat="1" ht="15" hidden="1" customHeight="1">
      <c r="A182" s="462"/>
      <c r="B182" s="264"/>
      <c r="C182" s="701" t="s">
        <v>386</v>
      </c>
      <c r="D182" s="702"/>
      <c r="E182" s="703"/>
      <c r="F182" s="463" t="s">
        <v>387</v>
      </c>
      <c r="G182" s="464"/>
      <c r="H182" s="465"/>
      <c r="I182" s="465"/>
      <c r="J182" s="465"/>
      <c r="K182" s="465"/>
      <c r="L182" s="465"/>
      <c r="M182" s="466"/>
      <c r="N182" s="472"/>
      <c r="O182" s="267"/>
      <c r="P182" s="267"/>
      <c r="Q182" s="267"/>
      <c r="R182" s="267"/>
      <c r="S182" s="441">
        <v>0</v>
      </c>
      <c r="T182" s="441">
        <v>0</v>
      </c>
      <c r="U182" s="497"/>
    </row>
    <row r="183" spans="1:21" s="461" customFormat="1" ht="15" hidden="1" customHeight="1">
      <c r="A183" s="462"/>
      <c r="B183" s="264"/>
      <c r="C183" s="701" t="s">
        <v>558</v>
      </c>
      <c r="D183" s="702"/>
      <c r="E183" s="703"/>
      <c r="F183" s="463" t="s">
        <v>575</v>
      </c>
      <c r="G183" s="464"/>
      <c r="H183" s="465"/>
      <c r="I183" s="465"/>
      <c r="J183" s="465"/>
      <c r="K183" s="465"/>
      <c r="L183" s="465"/>
      <c r="M183" s="466"/>
      <c r="N183" s="472"/>
      <c r="O183" s="267"/>
      <c r="P183" s="267"/>
      <c r="Q183" s="267"/>
      <c r="R183" s="267"/>
      <c r="S183" s="441">
        <v>0</v>
      </c>
      <c r="T183" s="441">
        <v>0</v>
      </c>
      <c r="U183" s="497"/>
    </row>
    <row r="184" spans="1:21" s="461" customFormat="1" ht="15" hidden="1" customHeight="1">
      <c r="A184" s="462"/>
      <c r="B184" s="264" t="s">
        <v>388</v>
      </c>
      <c r="C184" s="701"/>
      <c r="D184" s="702"/>
      <c r="E184" s="703"/>
      <c r="F184" s="467" t="s">
        <v>389</v>
      </c>
      <c r="G184" s="464"/>
      <c r="H184" s="468"/>
      <c r="I184" s="468"/>
      <c r="J184" s="468"/>
      <c r="K184" s="468"/>
      <c r="L184" s="468"/>
      <c r="M184" s="469"/>
      <c r="N184" s="472"/>
      <c r="O184" s="262"/>
      <c r="P184" s="267"/>
      <c r="Q184" s="267"/>
      <c r="R184" s="267"/>
      <c r="S184" s="440">
        <f>SUM(S185:S185)</f>
        <v>0</v>
      </c>
      <c r="T184" s="440">
        <f>SUM(T185:T185)</f>
        <v>0</v>
      </c>
      <c r="U184" s="497"/>
    </row>
    <row r="185" spans="1:21" s="461" customFormat="1" ht="15" hidden="1" customHeight="1">
      <c r="A185" s="462"/>
      <c r="B185" s="264"/>
      <c r="C185" s="701" t="s">
        <v>390</v>
      </c>
      <c r="D185" s="702" t="s">
        <v>391</v>
      </c>
      <c r="E185" s="703" t="s">
        <v>391</v>
      </c>
      <c r="F185" s="463" t="s">
        <v>392</v>
      </c>
      <c r="G185" s="464"/>
      <c r="H185" s="465"/>
      <c r="I185" s="465"/>
      <c r="J185" s="465"/>
      <c r="K185" s="465"/>
      <c r="L185" s="465"/>
      <c r="M185" s="466"/>
      <c r="N185" s="472"/>
      <c r="O185" s="262"/>
      <c r="P185" s="267"/>
      <c r="Q185" s="267"/>
      <c r="R185" s="267"/>
      <c r="S185" s="441">
        <v>0</v>
      </c>
      <c r="T185" s="441">
        <v>0</v>
      </c>
      <c r="U185" s="497"/>
    </row>
    <row r="186" spans="1:21" s="461" customFormat="1" ht="15" hidden="1" customHeight="1">
      <c r="A186" s="462"/>
      <c r="B186" s="264"/>
      <c r="C186" s="701" t="s">
        <v>438</v>
      </c>
      <c r="D186" s="702" t="s">
        <v>391</v>
      </c>
      <c r="E186" s="703" t="s">
        <v>391</v>
      </c>
      <c r="F186" s="463" t="s">
        <v>552</v>
      </c>
      <c r="G186" s="464"/>
      <c r="H186" s="465"/>
      <c r="I186" s="465"/>
      <c r="J186" s="465"/>
      <c r="K186" s="465"/>
      <c r="L186" s="465"/>
      <c r="M186" s="466"/>
      <c r="N186" s="472"/>
      <c r="O186" s="262"/>
      <c r="P186" s="267"/>
      <c r="Q186" s="267"/>
      <c r="R186" s="267"/>
      <c r="S186" s="441">
        <v>0</v>
      </c>
      <c r="T186" s="441">
        <v>0</v>
      </c>
      <c r="U186" s="497"/>
    </row>
    <row r="187" spans="1:21" s="461" customFormat="1" ht="15" hidden="1" customHeight="1">
      <c r="A187" s="462" t="s">
        <v>393</v>
      </c>
      <c r="B187" s="264"/>
      <c r="C187" s="701"/>
      <c r="D187" s="702"/>
      <c r="E187" s="703"/>
      <c r="F187" s="473" t="s">
        <v>394</v>
      </c>
      <c r="G187" s="464"/>
      <c r="H187" s="475"/>
      <c r="I187" s="475"/>
      <c r="J187" s="475"/>
      <c r="K187" s="475"/>
      <c r="L187" s="475"/>
      <c r="M187" s="476"/>
      <c r="N187" s="472"/>
      <c r="O187" s="262"/>
      <c r="P187" s="267"/>
      <c r="Q187" s="267"/>
      <c r="R187" s="267"/>
      <c r="S187" s="441">
        <f>+S188</f>
        <v>0</v>
      </c>
      <c r="T187" s="441">
        <f>+T188</f>
        <v>0</v>
      </c>
      <c r="U187" s="497"/>
    </row>
    <row r="188" spans="1:21" s="461" customFormat="1" ht="15" hidden="1" customHeight="1">
      <c r="A188" s="462"/>
      <c r="B188" s="264" t="s">
        <v>395</v>
      </c>
      <c r="C188" s="701"/>
      <c r="D188" s="702"/>
      <c r="E188" s="703"/>
      <c r="F188" s="467" t="s">
        <v>396</v>
      </c>
      <c r="G188" s="464"/>
      <c r="H188" s="468"/>
      <c r="I188" s="468"/>
      <c r="J188" s="468"/>
      <c r="K188" s="468"/>
      <c r="L188" s="468"/>
      <c r="M188" s="469"/>
      <c r="N188" s="472"/>
      <c r="O188" s="262"/>
      <c r="P188" s="267"/>
      <c r="Q188" s="267"/>
      <c r="R188" s="267"/>
      <c r="S188" s="440">
        <f>SUM(S189:S189)</f>
        <v>0</v>
      </c>
      <c r="T188" s="440">
        <f>SUM(T189:T189)</f>
        <v>0</v>
      </c>
      <c r="U188" s="497"/>
    </row>
    <row r="189" spans="1:21" s="461" customFormat="1" ht="15" hidden="1" customHeight="1">
      <c r="A189" s="462"/>
      <c r="B189" s="264"/>
      <c r="C189" s="701" t="s">
        <v>397</v>
      </c>
      <c r="D189" s="702" t="s">
        <v>398</v>
      </c>
      <c r="E189" s="703" t="s">
        <v>398</v>
      </c>
      <c r="F189" s="463" t="s">
        <v>399</v>
      </c>
      <c r="G189" s="464"/>
      <c r="H189" s="465"/>
      <c r="I189" s="465"/>
      <c r="J189" s="465"/>
      <c r="K189" s="465"/>
      <c r="L189" s="465"/>
      <c r="M189" s="466"/>
      <c r="N189" s="472"/>
      <c r="O189" s="262"/>
      <c r="P189" s="267"/>
      <c r="Q189" s="267"/>
      <c r="R189" s="267"/>
      <c r="S189" s="441">
        <v>0</v>
      </c>
      <c r="T189" s="441">
        <v>0</v>
      </c>
      <c r="U189" s="497"/>
    </row>
    <row r="190" spans="1:21" s="461" customFormat="1" ht="15.75">
      <c r="A190" s="479"/>
      <c r="B190" s="480"/>
      <c r="C190" s="737"/>
      <c r="D190" s="737"/>
      <c r="E190" s="737"/>
      <c r="F190" s="481"/>
      <c r="G190" s="482"/>
      <c r="H190" s="483" t="s">
        <v>400</v>
      </c>
      <c r="I190" s="483"/>
      <c r="J190" s="483"/>
      <c r="K190" s="483"/>
      <c r="L190" s="483"/>
      <c r="M190" s="484"/>
      <c r="N190" s="485"/>
      <c r="O190" s="486"/>
      <c r="P190" s="486"/>
      <c r="Q190" s="487"/>
      <c r="R190" s="487"/>
      <c r="S190" s="443">
        <f>+S187+S180+S152+S143+S99+S51+S18</f>
        <v>0</v>
      </c>
      <c r="T190" s="443">
        <f>+T187+T180+T152+T143+T99+T51+T18</f>
        <v>0</v>
      </c>
      <c r="U190" s="497"/>
    </row>
    <row r="191" spans="1:21" ht="15.75">
      <c r="A191" s="307"/>
      <c r="S191" s="510"/>
      <c r="T191" s="511"/>
    </row>
    <row r="192" spans="1:21" ht="15.75">
      <c r="A192" s="307"/>
      <c r="S192" s="434"/>
      <c r="T192" s="437"/>
    </row>
    <row r="193" spans="1:22" ht="15.75">
      <c r="A193" s="307"/>
      <c r="S193" s="434"/>
      <c r="T193" s="437"/>
    </row>
    <row r="194" spans="1:22" ht="15.75">
      <c r="A194" s="307"/>
      <c r="S194" s="434"/>
      <c r="T194" s="437"/>
    </row>
    <row r="195" spans="1:22" ht="15.75">
      <c r="A195" s="307"/>
      <c r="S195" s="434"/>
      <c r="T195" s="437"/>
    </row>
    <row r="196" spans="1:22" ht="15.75">
      <c r="A196" s="307"/>
      <c r="B196" s="700" t="s">
        <v>598</v>
      </c>
      <c r="C196" s="700"/>
      <c r="D196" s="700"/>
      <c r="E196" s="700"/>
      <c r="F196" s="700"/>
      <c r="G196" s="700"/>
      <c r="H196" s="700"/>
      <c r="Q196" s="700" t="s">
        <v>569</v>
      </c>
      <c r="R196" s="700"/>
      <c r="S196" s="700"/>
      <c r="T196" s="437"/>
    </row>
    <row r="197" spans="1:22" ht="11.25" customHeight="1">
      <c r="A197" s="448"/>
      <c r="B197" s="660" t="s">
        <v>510</v>
      </c>
      <c r="C197" s="660"/>
      <c r="D197" s="660"/>
      <c r="E197" s="660"/>
      <c r="F197" s="660"/>
      <c r="G197" s="660"/>
      <c r="H197" s="660"/>
      <c r="Q197" s="660" t="s">
        <v>600</v>
      </c>
      <c r="R197" s="660"/>
      <c r="S197" s="660"/>
      <c r="T197" s="437"/>
    </row>
    <row r="198" spans="1:22" ht="15.75">
      <c r="A198" s="307"/>
      <c r="B198" s="659" t="s">
        <v>508</v>
      </c>
      <c r="C198" s="659"/>
      <c r="D198" s="659"/>
      <c r="E198" s="659"/>
      <c r="F198" s="659"/>
      <c r="G198" s="659"/>
      <c r="H198" s="659"/>
      <c r="Q198" s="659" t="s">
        <v>508</v>
      </c>
      <c r="R198" s="659"/>
      <c r="S198" s="659"/>
      <c r="T198" s="437"/>
      <c r="V198" s="210"/>
    </row>
    <row r="199" spans="1:22" ht="15.75">
      <c r="A199" s="307"/>
      <c r="S199" s="434"/>
      <c r="T199" s="437"/>
    </row>
    <row r="200" spans="1:22" ht="15.75">
      <c r="A200" s="307"/>
      <c r="S200" s="434"/>
      <c r="T200" s="437"/>
    </row>
    <row r="201" spans="1:22" ht="15.75">
      <c r="A201" s="307"/>
      <c r="S201" s="434"/>
      <c r="T201" s="437"/>
    </row>
    <row r="202" spans="1:22" ht="15.75">
      <c r="A202" s="307"/>
      <c r="S202" s="434"/>
      <c r="T202" s="437"/>
    </row>
    <row r="203" spans="1:22" ht="15.75">
      <c r="A203" s="307"/>
      <c r="S203" s="434"/>
      <c r="T203" s="437"/>
    </row>
    <row r="204" spans="1:22" ht="15.75">
      <c r="A204" s="307"/>
      <c r="S204" s="434"/>
      <c r="T204" s="437"/>
    </row>
    <row r="205" spans="1:22" ht="15.75">
      <c r="A205" s="307"/>
      <c r="S205" s="434"/>
      <c r="T205" s="437"/>
    </row>
    <row r="206" spans="1:22" ht="15.75">
      <c r="A206" s="307"/>
      <c r="S206" s="434"/>
      <c r="T206" s="437"/>
    </row>
    <row r="207" spans="1:22" ht="15.75">
      <c r="A207" s="307"/>
      <c r="S207" s="434"/>
      <c r="T207" s="437"/>
    </row>
    <row r="208" spans="1:22" ht="15.75">
      <c r="A208" s="307"/>
      <c r="S208" s="434"/>
      <c r="T208" s="437"/>
    </row>
    <row r="209" spans="1:20" ht="15.75">
      <c r="A209" s="307"/>
      <c r="S209" s="434"/>
      <c r="T209" s="437"/>
    </row>
    <row r="210" spans="1:20" ht="15.75">
      <c r="A210" s="307"/>
      <c r="S210" s="434"/>
      <c r="T210" s="437"/>
    </row>
    <row r="211" spans="1:20" ht="15.75">
      <c r="A211" s="307"/>
      <c r="S211" s="434"/>
      <c r="T211" s="437"/>
    </row>
    <row r="212" spans="1:20" ht="15.75">
      <c r="A212" s="307"/>
      <c r="S212" s="434"/>
      <c r="T212" s="437"/>
    </row>
    <row r="213" spans="1:20" ht="15.75">
      <c r="A213" s="307"/>
      <c r="S213" s="434"/>
      <c r="T213" s="437"/>
    </row>
    <row r="214" spans="1:20" ht="15.75">
      <c r="A214" s="307"/>
      <c r="S214" s="434"/>
      <c r="T214" s="437"/>
    </row>
    <row r="215" spans="1:20" ht="15.75">
      <c r="A215" s="307"/>
      <c r="S215" s="434"/>
      <c r="T215" s="437"/>
    </row>
    <row r="216" spans="1:20" ht="15.75">
      <c r="A216" s="307"/>
      <c r="S216" s="434"/>
      <c r="T216" s="437"/>
    </row>
    <row r="217" spans="1:20" ht="15.75">
      <c r="A217" s="307"/>
      <c r="S217" s="434"/>
      <c r="T217" s="437"/>
    </row>
    <row r="218" spans="1:20" ht="15.75">
      <c r="A218" s="307"/>
      <c r="S218" s="434"/>
      <c r="T218" s="437"/>
    </row>
    <row r="219" spans="1:20" ht="15.75">
      <c r="A219" s="307"/>
      <c r="S219" s="434"/>
      <c r="T219" s="437"/>
    </row>
    <row r="220" spans="1:20" ht="15.75">
      <c r="A220" s="307"/>
      <c r="S220" s="434"/>
      <c r="T220" s="437"/>
    </row>
    <row r="221" spans="1:20" ht="15.75">
      <c r="A221" s="307"/>
      <c r="S221" s="434"/>
      <c r="T221" s="437"/>
    </row>
    <row r="222" spans="1:20" ht="15.75">
      <c r="A222" s="307"/>
      <c r="S222" s="434"/>
      <c r="T222" s="437"/>
    </row>
    <row r="223" spans="1:20" ht="15.75">
      <c r="A223" s="307"/>
      <c r="S223" s="434"/>
      <c r="T223" s="437"/>
    </row>
    <row r="224" spans="1:20" ht="15.75">
      <c r="A224" s="307"/>
    </row>
    <row r="225" spans="1:1" ht="15.75">
      <c r="A225" s="307"/>
    </row>
    <row r="226" spans="1:1" ht="15.75">
      <c r="A226" s="307"/>
    </row>
    <row r="227" spans="1:1" ht="15.75">
      <c r="A227" s="307"/>
    </row>
    <row r="228" spans="1:1" ht="15.75">
      <c r="A228" s="307"/>
    </row>
    <row r="229" spans="1:1" ht="15.75">
      <c r="A229" s="307"/>
    </row>
    <row r="230" spans="1:1" ht="15.75">
      <c r="A230" s="307"/>
    </row>
    <row r="231" spans="1:1" ht="15.75">
      <c r="A231" s="307"/>
    </row>
    <row r="232" spans="1:1" ht="15.75">
      <c r="A232" s="307"/>
    </row>
    <row r="233" spans="1:1" ht="15.75">
      <c r="A233" s="307"/>
    </row>
    <row r="234" spans="1:1" ht="15.75">
      <c r="A234" s="307"/>
    </row>
    <row r="235" spans="1:1" ht="15.75">
      <c r="A235" s="307"/>
    </row>
    <row r="236" spans="1:1" ht="15.75">
      <c r="A236" s="307"/>
    </row>
    <row r="237" spans="1:1" ht="15.75">
      <c r="A237" s="307"/>
    </row>
    <row r="238" spans="1:1" ht="15.75">
      <c r="A238" s="307"/>
    </row>
    <row r="239" spans="1:1" ht="15.75">
      <c r="A239" s="307"/>
    </row>
    <row r="240" spans="1:1" ht="15.75">
      <c r="A240" s="307"/>
    </row>
    <row r="241" spans="1:1" ht="15.75">
      <c r="A241" s="307"/>
    </row>
    <row r="242" spans="1:1" ht="15.75">
      <c r="A242" s="307"/>
    </row>
    <row r="243" spans="1:1" ht="15.75">
      <c r="A243" s="307"/>
    </row>
    <row r="244" spans="1:1" ht="15.75">
      <c r="A244" s="307"/>
    </row>
    <row r="245" spans="1:1" ht="15.75">
      <c r="A245" s="307"/>
    </row>
    <row r="246" spans="1:1" ht="15.75">
      <c r="A246" s="307"/>
    </row>
    <row r="247" spans="1:1" ht="15.75">
      <c r="A247" s="307"/>
    </row>
    <row r="248" spans="1:1" ht="15.75">
      <c r="A248" s="307"/>
    </row>
    <row r="249" spans="1:1" ht="15.75">
      <c r="A249" s="307"/>
    </row>
    <row r="250" spans="1:1" ht="15.75">
      <c r="A250" s="307"/>
    </row>
    <row r="251" spans="1:1" ht="15.75">
      <c r="A251" s="307"/>
    </row>
    <row r="252" spans="1:1" ht="15.75">
      <c r="A252" s="307"/>
    </row>
    <row r="253" spans="1:1" ht="15.75">
      <c r="A253" s="307"/>
    </row>
    <row r="254" spans="1:1" ht="15.75">
      <c r="A254" s="307"/>
    </row>
    <row r="255" spans="1:1" ht="15.75">
      <c r="A255" s="307"/>
    </row>
    <row r="256" spans="1:1" ht="15.75">
      <c r="A256" s="307"/>
    </row>
    <row r="257" spans="1:1" ht="15.75">
      <c r="A257" s="307"/>
    </row>
    <row r="258" spans="1:1" ht="15.75">
      <c r="A258" s="307"/>
    </row>
    <row r="259" spans="1:1" ht="15.75">
      <c r="A259" s="307"/>
    </row>
    <row r="260" spans="1:1" ht="15.75">
      <c r="A260" s="307"/>
    </row>
    <row r="261" spans="1:1" ht="15.75">
      <c r="A261" s="307"/>
    </row>
    <row r="262" spans="1:1" ht="15.75">
      <c r="A262" s="307"/>
    </row>
    <row r="263" spans="1:1" ht="15.75">
      <c r="A263" s="307"/>
    </row>
    <row r="264" spans="1:1" ht="15.75">
      <c r="A264" s="307"/>
    </row>
    <row r="265" spans="1:1" ht="15.75">
      <c r="A265" s="307"/>
    </row>
    <row r="266" spans="1:1" ht="15.75">
      <c r="A266" s="307"/>
    </row>
    <row r="267" spans="1:1" ht="15.75">
      <c r="A267" s="307"/>
    </row>
    <row r="268" spans="1:1" ht="15.75">
      <c r="A268" s="307"/>
    </row>
    <row r="269" spans="1:1" ht="15.75">
      <c r="A269" s="307"/>
    </row>
    <row r="270" spans="1:1" ht="15.75">
      <c r="A270" s="307"/>
    </row>
  </sheetData>
  <mergeCells count="180">
    <mergeCell ref="F1:R1"/>
    <mergeCell ref="J12:K12"/>
    <mergeCell ref="A15:E15"/>
    <mergeCell ref="F15:M16"/>
    <mergeCell ref="N15:N16"/>
    <mergeCell ref="O15:O16"/>
    <mergeCell ref="P15:P16"/>
    <mergeCell ref="Q15:Q16"/>
    <mergeCell ref="R15:R16"/>
    <mergeCell ref="C16:E16"/>
    <mergeCell ref="A17:E17"/>
    <mergeCell ref="F17:M17"/>
    <mergeCell ref="C18:E18"/>
    <mergeCell ref="N19:N35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4:E34"/>
    <mergeCell ref="C35:E35"/>
    <mergeCell ref="C36:E36"/>
    <mergeCell ref="C37:E37"/>
    <mergeCell ref="C38:E38"/>
    <mergeCell ref="C40:E40"/>
    <mergeCell ref="C41:E41"/>
    <mergeCell ref="C42:E42"/>
    <mergeCell ref="C43:E43"/>
    <mergeCell ref="C44:E44"/>
    <mergeCell ref="C45:E45"/>
    <mergeCell ref="C46:E46"/>
    <mergeCell ref="C47:E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58:E58"/>
    <mergeCell ref="C59:E59"/>
    <mergeCell ref="C60:E60"/>
    <mergeCell ref="C61:E61"/>
    <mergeCell ref="C62:E62"/>
    <mergeCell ref="C63:E63"/>
    <mergeCell ref="C64:E64"/>
    <mergeCell ref="C65:E65"/>
    <mergeCell ref="C66:E66"/>
    <mergeCell ref="C67:E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78:E78"/>
    <mergeCell ref="C79:E79"/>
    <mergeCell ref="C80:E80"/>
    <mergeCell ref="C81:E81"/>
    <mergeCell ref="C82:E82"/>
    <mergeCell ref="C83:E83"/>
    <mergeCell ref="C84:E84"/>
    <mergeCell ref="C85:E85"/>
    <mergeCell ref="C86:E86"/>
    <mergeCell ref="C87:E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98:E98"/>
    <mergeCell ref="C99:E99"/>
    <mergeCell ref="C100:E100"/>
    <mergeCell ref="C101:E101"/>
    <mergeCell ref="C102:E102"/>
    <mergeCell ref="C103:E103"/>
    <mergeCell ref="C104:E104"/>
    <mergeCell ref="C105:E105"/>
    <mergeCell ref="C106:E106"/>
    <mergeCell ref="C107:E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18:E118"/>
    <mergeCell ref="C119:E119"/>
    <mergeCell ref="C120:E120"/>
    <mergeCell ref="C121:E121"/>
    <mergeCell ref="C122:E122"/>
    <mergeCell ref="C123:E123"/>
    <mergeCell ref="C124:E124"/>
    <mergeCell ref="C125:E125"/>
    <mergeCell ref="C127:E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38:E138"/>
    <mergeCell ref="C139:E139"/>
    <mergeCell ref="C140:E140"/>
    <mergeCell ref="C142:E142"/>
    <mergeCell ref="C143:E143"/>
    <mergeCell ref="C144:E144"/>
    <mergeCell ref="C145:E145"/>
    <mergeCell ref="C146:E146"/>
    <mergeCell ref="C147:E147"/>
    <mergeCell ref="C148:E148"/>
    <mergeCell ref="C149:E149"/>
    <mergeCell ref="C152:E152"/>
    <mergeCell ref="C153:E153"/>
    <mergeCell ref="C154:E154"/>
    <mergeCell ref="C155:E155"/>
    <mergeCell ref="C156:E156"/>
    <mergeCell ref="C157:E157"/>
    <mergeCell ref="C158:E158"/>
    <mergeCell ref="C159:E159"/>
    <mergeCell ref="C160:E160"/>
    <mergeCell ref="C161:E161"/>
    <mergeCell ref="C162:E162"/>
    <mergeCell ref="C163:E163"/>
    <mergeCell ref="C164:E164"/>
    <mergeCell ref="C165:E165"/>
    <mergeCell ref="C166:E166"/>
    <mergeCell ref="C167:E167"/>
    <mergeCell ref="C170:E170"/>
    <mergeCell ref="C171:E171"/>
    <mergeCell ref="C173:E173"/>
    <mergeCell ref="C174:E174"/>
    <mergeCell ref="C178:E178"/>
    <mergeCell ref="C179:E179"/>
    <mergeCell ref="C180:E180"/>
    <mergeCell ref="C181:E181"/>
    <mergeCell ref="Q198:S198"/>
    <mergeCell ref="C190:E190"/>
    <mergeCell ref="B196:H196"/>
    <mergeCell ref="Q196:S196"/>
    <mergeCell ref="B197:H197"/>
    <mergeCell ref="Q197:S197"/>
    <mergeCell ref="C182:E182"/>
    <mergeCell ref="C184:E184"/>
    <mergeCell ref="C185:E185"/>
    <mergeCell ref="C186:E186"/>
    <mergeCell ref="C183:E183"/>
    <mergeCell ref="C187:E187"/>
    <mergeCell ref="C188:E188"/>
    <mergeCell ref="C189:E189"/>
    <mergeCell ref="B198:H198"/>
  </mergeCells>
  <printOptions horizontalCentered="1"/>
  <pageMargins left="0.31496062992125984" right="0.23622047244094491" top="0.39370078740157483" bottom="0.51181102362204722" header="0" footer="1.4960629921259843"/>
  <pageSetup scale="65" firstPageNumber="24" fitToHeight="5" orientation="portrait" useFirstPageNumber="1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V270"/>
  <sheetViews>
    <sheetView showGridLines="0" topLeftCell="A5" workbookViewId="0">
      <selection activeCell="T170" sqref="T170"/>
    </sheetView>
  </sheetViews>
  <sheetFormatPr baseColWidth="10" defaultColWidth="11.42578125" defaultRowHeight="12.75"/>
  <cols>
    <col min="1" max="1" width="6.140625" style="211" customWidth="1"/>
    <col min="2" max="2" width="6.7109375" style="211" customWidth="1"/>
    <col min="3" max="3" width="1.5703125" style="211" customWidth="1"/>
    <col min="4" max="4" width="3.5703125" style="208" customWidth="1"/>
    <col min="5" max="5" width="1.5703125" style="208" customWidth="1"/>
    <col min="6" max="6" width="6.85546875" style="208" customWidth="1"/>
    <col min="7" max="10" width="4.42578125" style="208" customWidth="1"/>
    <col min="11" max="11" width="3.85546875" style="208" customWidth="1"/>
    <col min="12" max="12" width="16" style="208" customWidth="1"/>
    <col min="13" max="13" width="4.5703125" style="208" customWidth="1"/>
    <col min="14" max="14" width="8.5703125" style="368" customWidth="1"/>
    <col min="15" max="15" width="7.7109375" style="208" customWidth="1"/>
    <col min="16" max="16" width="12" style="208" customWidth="1"/>
    <col min="17" max="17" width="12.85546875" style="208" customWidth="1"/>
    <col min="18" max="18" width="14.5703125" style="208" customWidth="1"/>
    <col min="19" max="19" width="16.85546875" style="213" customWidth="1"/>
    <col min="20" max="20" width="18" style="214" customWidth="1"/>
    <col min="21" max="21" width="7.28515625" style="210" customWidth="1"/>
    <col min="22" max="22" width="15.7109375" style="208" bestFit="1" customWidth="1"/>
    <col min="23" max="16384" width="11.42578125" style="208"/>
  </cols>
  <sheetData>
    <row r="1" spans="1:21" ht="21">
      <c r="F1" s="708" t="s">
        <v>528</v>
      </c>
      <c r="G1" s="708"/>
      <c r="H1" s="708"/>
      <c r="I1" s="708"/>
      <c r="J1" s="708"/>
      <c r="K1" s="708"/>
      <c r="L1" s="708"/>
      <c r="M1" s="708"/>
      <c r="N1" s="708"/>
      <c r="O1" s="708"/>
      <c r="P1" s="708"/>
      <c r="Q1" s="708"/>
      <c r="R1" s="708"/>
      <c r="T1" s="444" t="s">
        <v>526</v>
      </c>
    </row>
    <row r="2" spans="1:21" s="359" customFormat="1" ht="21">
      <c r="A2" s="355"/>
      <c r="B2" s="356"/>
      <c r="C2" s="356"/>
      <c r="D2" s="356"/>
      <c r="E2" s="356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522" t="s">
        <v>594</v>
      </c>
      <c r="T2" s="358"/>
      <c r="U2" s="360"/>
    </row>
    <row r="3" spans="1:21" ht="15.75">
      <c r="A3" s="361" t="s">
        <v>498</v>
      </c>
      <c r="F3" s="299" t="s">
        <v>521</v>
      </c>
      <c r="G3" s="362">
        <v>6</v>
      </c>
      <c r="H3" s="362">
        <v>1</v>
      </c>
      <c r="I3" s="362">
        <v>1</v>
      </c>
      <c r="J3" s="362">
        <v>1</v>
      </c>
      <c r="K3" s="363"/>
      <c r="L3" s="307" t="s">
        <v>522</v>
      </c>
      <c r="N3" s="307" t="s">
        <v>434</v>
      </c>
      <c r="S3" s="395" t="s">
        <v>623</v>
      </c>
    </row>
    <row r="4" spans="1:21" s="299" customFormat="1" ht="15.75">
      <c r="A4" s="295"/>
      <c r="C4" s="211"/>
      <c r="N4" s="365"/>
      <c r="S4" s="364"/>
      <c r="T4" s="366"/>
      <c r="U4" s="270"/>
    </row>
    <row r="5" spans="1:21" ht="15.75">
      <c r="A5" s="361" t="s">
        <v>499</v>
      </c>
      <c r="F5" s="299" t="s">
        <v>521</v>
      </c>
      <c r="G5" s="362">
        <v>0</v>
      </c>
      <c r="H5" s="362">
        <v>0</v>
      </c>
      <c r="I5" s="367"/>
      <c r="J5" s="239"/>
      <c r="L5" s="307" t="s">
        <v>522</v>
      </c>
    </row>
    <row r="6" spans="1:21" s="299" customFormat="1" ht="15.75">
      <c r="A6" s="295"/>
      <c r="C6" s="211"/>
      <c r="N6" s="365"/>
      <c r="T6" s="366"/>
      <c r="U6" s="270"/>
    </row>
    <row r="7" spans="1:21" ht="15.75">
      <c r="A7" s="240" t="s">
        <v>517</v>
      </c>
      <c r="F7" s="299" t="s">
        <v>521</v>
      </c>
      <c r="G7" s="362">
        <v>1</v>
      </c>
      <c r="H7" s="362">
        <v>1</v>
      </c>
      <c r="I7" s="367"/>
      <c r="L7" s="491" t="s">
        <v>522</v>
      </c>
      <c r="N7" s="492" t="s">
        <v>535</v>
      </c>
      <c r="O7" s="492"/>
      <c r="P7" s="492"/>
      <c r="Q7" s="492"/>
      <c r="R7" s="492"/>
      <c r="S7" s="493" t="s">
        <v>525</v>
      </c>
    </row>
    <row r="8" spans="1:21" s="299" customFormat="1" ht="18.75">
      <c r="A8" s="295"/>
      <c r="C8" s="211"/>
      <c r="L8" s="370"/>
      <c r="N8" s="492" t="s">
        <v>536</v>
      </c>
      <c r="O8" s="492"/>
      <c r="P8" s="448"/>
      <c r="Q8" s="448"/>
      <c r="R8" s="448"/>
      <c r="S8" s="493"/>
      <c r="T8" s="366"/>
      <c r="U8" s="270"/>
    </row>
    <row r="9" spans="1:21" ht="15.75">
      <c r="A9" s="361" t="s">
        <v>518</v>
      </c>
      <c r="F9" s="299" t="s">
        <v>521</v>
      </c>
      <c r="G9" s="362">
        <v>0</v>
      </c>
      <c r="H9" s="362">
        <v>0</v>
      </c>
      <c r="I9" s="367"/>
      <c r="J9" s="239"/>
      <c r="L9" s="307" t="s">
        <v>522</v>
      </c>
      <c r="S9" s="493"/>
    </row>
    <row r="10" spans="1:21" s="299" customFormat="1" ht="10.5" customHeight="1">
      <c r="A10" s="295"/>
      <c r="C10" s="211"/>
      <c r="L10" s="370"/>
      <c r="N10" s="365"/>
      <c r="S10" s="493"/>
      <c r="T10" s="366"/>
      <c r="U10" s="270"/>
    </row>
    <row r="11" spans="1:21" ht="15.75">
      <c r="A11" s="361" t="s">
        <v>519</v>
      </c>
      <c r="F11" s="299" t="s">
        <v>521</v>
      </c>
      <c r="G11" s="362">
        <v>1</v>
      </c>
      <c r="H11" s="362">
        <v>1</v>
      </c>
      <c r="I11" s="367"/>
      <c r="J11" s="239"/>
      <c r="K11" s="223"/>
      <c r="L11" s="307" t="s">
        <v>522</v>
      </c>
      <c r="N11" s="508" t="s">
        <v>561</v>
      </c>
      <c r="S11" s="493" t="s">
        <v>525</v>
      </c>
      <c r="T11" s="371"/>
    </row>
    <row r="12" spans="1:21" s="299" customFormat="1" ht="15.75">
      <c r="A12" s="295"/>
      <c r="C12" s="211"/>
      <c r="G12" s="372"/>
      <c r="H12" s="372"/>
      <c r="I12" s="372"/>
      <c r="J12" s="725"/>
      <c r="K12" s="725"/>
      <c r="N12" s="508" t="s">
        <v>562</v>
      </c>
      <c r="S12" s="494"/>
      <c r="T12" s="371"/>
      <c r="U12" s="270"/>
    </row>
    <row r="13" spans="1:21" ht="15.75">
      <c r="A13" s="361" t="s">
        <v>520</v>
      </c>
      <c r="C13" s="253"/>
      <c r="D13" s="253"/>
      <c r="E13" s="253"/>
      <c r="F13" s="253"/>
      <c r="G13" s="374" t="s">
        <v>440</v>
      </c>
      <c r="H13" s="374" t="s">
        <v>440</v>
      </c>
      <c r="I13" s="374" t="s">
        <v>424</v>
      </c>
      <c r="J13" s="374" t="s">
        <v>461</v>
      </c>
      <c r="K13" s="239"/>
      <c r="L13" s="307" t="s">
        <v>522</v>
      </c>
      <c r="M13" s="253"/>
      <c r="N13" s="512" t="s">
        <v>583</v>
      </c>
      <c r="O13" s="213"/>
      <c r="P13" s="213"/>
      <c r="Q13" s="213"/>
      <c r="S13" s="493" t="s">
        <v>525</v>
      </c>
      <c r="T13" s="375"/>
    </row>
    <row r="14" spans="1:21" ht="15.75">
      <c r="A14" s="361"/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513"/>
      <c r="O14" s="213"/>
      <c r="P14" s="213"/>
      <c r="Q14" s="213"/>
      <c r="T14" s="504"/>
    </row>
    <row r="15" spans="1:21" ht="12.75" customHeight="1">
      <c r="A15" s="748" t="s">
        <v>523</v>
      </c>
      <c r="B15" s="749"/>
      <c r="C15" s="749"/>
      <c r="D15" s="749"/>
      <c r="E15" s="749"/>
      <c r="F15" s="750" t="s">
        <v>513</v>
      </c>
      <c r="G15" s="751"/>
      <c r="H15" s="751"/>
      <c r="I15" s="751"/>
      <c r="J15" s="751"/>
      <c r="K15" s="751"/>
      <c r="L15" s="751"/>
      <c r="M15" s="752"/>
      <c r="N15" s="763" t="s">
        <v>475</v>
      </c>
      <c r="O15" s="741" t="s">
        <v>495</v>
      </c>
      <c r="P15" s="743" t="s">
        <v>416</v>
      </c>
      <c r="Q15" s="743" t="s">
        <v>515</v>
      </c>
      <c r="R15" s="743" t="s">
        <v>417</v>
      </c>
      <c r="S15" s="376" t="s">
        <v>516</v>
      </c>
      <c r="T15" s="495" t="s">
        <v>524</v>
      </c>
    </row>
    <row r="16" spans="1:21">
      <c r="A16" s="450" t="s">
        <v>411</v>
      </c>
      <c r="B16" s="450" t="s">
        <v>445</v>
      </c>
      <c r="C16" s="760" t="s">
        <v>514</v>
      </c>
      <c r="D16" s="761" t="s">
        <v>3</v>
      </c>
      <c r="E16" s="762" t="s">
        <v>3</v>
      </c>
      <c r="F16" s="753"/>
      <c r="G16" s="754"/>
      <c r="H16" s="754"/>
      <c r="I16" s="754"/>
      <c r="J16" s="754"/>
      <c r="K16" s="754"/>
      <c r="L16" s="754"/>
      <c r="M16" s="755"/>
      <c r="N16" s="764"/>
      <c r="O16" s="742"/>
      <c r="P16" s="744"/>
      <c r="Q16" s="744"/>
      <c r="R16" s="744"/>
      <c r="S16" s="380" t="s">
        <v>589</v>
      </c>
      <c r="T16" s="380" t="s">
        <v>590</v>
      </c>
    </row>
    <row r="17" spans="1:21" s="452" customFormat="1" ht="12.75" customHeight="1">
      <c r="A17" s="745" t="s">
        <v>409</v>
      </c>
      <c r="B17" s="746"/>
      <c r="C17" s="746"/>
      <c r="D17" s="746"/>
      <c r="E17" s="747"/>
      <c r="F17" s="756" t="s">
        <v>412</v>
      </c>
      <c r="G17" s="757"/>
      <c r="H17" s="757"/>
      <c r="I17" s="757"/>
      <c r="J17" s="757"/>
      <c r="K17" s="757"/>
      <c r="L17" s="757"/>
      <c r="M17" s="758"/>
      <c r="N17" s="451">
        <v>3</v>
      </c>
      <c r="O17" s="451" t="s">
        <v>321</v>
      </c>
      <c r="P17" s="451" t="s">
        <v>424</v>
      </c>
      <c r="Q17" s="451" t="s">
        <v>339</v>
      </c>
      <c r="R17" s="451" t="s">
        <v>425</v>
      </c>
      <c r="S17" s="382" t="s">
        <v>382</v>
      </c>
      <c r="T17" s="383" t="s">
        <v>393</v>
      </c>
      <c r="U17" s="505"/>
    </row>
    <row r="18" spans="1:21" s="461" customFormat="1" ht="15" hidden="1" customHeight="1">
      <c r="A18" s="453">
        <v>1</v>
      </c>
      <c r="B18" s="454"/>
      <c r="C18" s="734"/>
      <c r="D18" s="735"/>
      <c r="E18" s="736"/>
      <c r="F18" s="455" t="s">
        <v>4</v>
      </c>
      <c r="G18" s="456"/>
      <c r="H18" s="457"/>
      <c r="I18" s="457"/>
      <c r="J18" s="457"/>
      <c r="K18" s="457"/>
      <c r="L18" s="457"/>
      <c r="M18" s="458"/>
      <c r="N18" s="459">
        <v>331</v>
      </c>
      <c r="O18" s="393" t="s">
        <v>567</v>
      </c>
      <c r="P18" s="460"/>
      <c r="Q18" s="460"/>
      <c r="R18" s="460"/>
      <c r="S18" s="438">
        <f>+S19+S27+S34+S37+S40+S43+S48+S22</f>
        <v>0</v>
      </c>
      <c r="T18" s="438">
        <f>+T19+T27+T34+T37+T40+T43+T48+T22</f>
        <v>0</v>
      </c>
      <c r="U18" s="497"/>
    </row>
    <row r="19" spans="1:21" s="461" customFormat="1" ht="15" hidden="1" customHeight="1">
      <c r="A19" s="462"/>
      <c r="B19" s="264" t="s">
        <v>5</v>
      </c>
      <c r="C19" s="701"/>
      <c r="D19" s="702"/>
      <c r="E19" s="703"/>
      <c r="F19" s="467" t="s">
        <v>6</v>
      </c>
      <c r="G19" s="464"/>
      <c r="H19" s="468"/>
      <c r="I19" s="468"/>
      <c r="J19" s="468"/>
      <c r="K19" s="468"/>
      <c r="L19" s="468"/>
      <c r="M19" s="469"/>
      <c r="N19" s="771"/>
      <c r="O19" s="406" t="s">
        <v>567</v>
      </c>
      <c r="P19" s="267"/>
      <c r="Q19" s="267"/>
      <c r="R19" s="267"/>
      <c r="S19" s="440">
        <f>SUM(S20:S21)</f>
        <v>0</v>
      </c>
      <c r="T19" s="440">
        <f>SUM(T20:T21)</f>
        <v>0</v>
      </c>
      <c r="U19" s="497"/>
    </row>
    <row r="20" spans="1:21" s="461" customFormat="1" ht="15" hidden="1" customHeight="1">
      <c r="A20" s="462"/>
      <c r="B20" s="264"/>
      <c r="C20" s="701" t="s">
        <v>7</v>
      </c>
      <c r="D20" s="702" t="s">
        <v>8</v>
      </c>
      <c r="E20" s="703" t="s">
        <v>8</v>
      </c>
      <c r="F20" s="463" t="s">
        <v>9</v>
      </c>
      <c r="G20" s="464"/>
      <c r="H20" s="465"/>
      <c r="I20" s="465"/>
      <c r="J20" s="465"/>
      <c r="K20" s="465"/>
      <c r="L20" s="465"/>
      <c r="M20" s="466"/>
      <c r="N20" s="771"/>
      <c r="O20" s="262">
        <v>40</v>
      </c>
      <c r="P20" s="267"/>
      <c r="Q20" s="267"/>
      <c r="R20" s="267"/>
      <c r="S20" s="439">
        <v>0</v>
      </c>
      <c r="T20" s="439">
        <v>0</v>
      </c>
      <c r="U20" s="497"/>
    </row>
    <row r="21" spans="1:21" s="461" customFormat="1" ht="15" hidden="1" customHeight="1">
      <c r="A21" s="462"/>
      <c r="B21" s="264"/>
      <c r="C21" s="701" t="s">
        <v>10</v>
      </c>
      <c r="D21" s="702" t="s">
        <v>8</v>
      </c>
      <c r="E21" s="703" t="s">
        <v>8</v>
      </c>
      <c r="F21" s="463" t="s">
        <v>11</v>
      </c>
      <c r="G21" s="464"/>
      <c r="H21" s="465"/>
      <c r="I21" s="465"/>
      <c r="J21" s="465"/>
      <c r="K21" s="465"/>
      <c r="L21" s="465"/>
      <c r="M21" s="466"/>
      <c r="N21" s="771"/>
      <c r="O21" s="262">
        <v>30</v>
      </c>
      <c r="P21" s="267"/>
      <c r="Q21" s="267"/>
      <c r="R21" s="267"/>
      <c r="S21" s="439">
        <v>0</v>
      </c>
      <c r="T21" s="439">
        <v>0</v>
      </c>
      <c r="U21" s="497"/>
    </row>
    <row r="22" spans="1:21" s="461" customFormat="1" ht="15" hidden="1" customHeight="1">
      <c r="A22" s="462"/>
      <c r="B22" s="264" t="s">
        <v>12</v>
      </c>
      <c r="C22" s="701"/>
      <c r="D22" s="702"/>
      <c r="E22" s="703"/>
      <c r="F22" s="467" t="s">
        <v>13</v>
      </c>
      <c r="G22" s="464"/>
      <c r="H22" s="468"/>
      <c r="I22" s="468"/>
      <c r="J22" s="468"/>
      <c r="K22" s="468"/>
      <c r="L22" s="468"/>
      <c r="M22" s="469"/>
      <c r="N22" s="771"/>
      <c r="O22" s="262">
        <v>30</v>
      </c>
      <c r="P22" s="267"/>
      <c r="Q22" s="267"/>
      <c r="R22" s="267"/>
      <c r="S22" s="440">
        <f>SUM(S23:S26)</f>
        <v>0</v>
      </c>
      <c r="T22" s="440">
        <f>SUM(T23:T26)</f>
        <v>0</v>
      </c>
      <c r="U22" s="497"/>
    </row>
    <row r="23" spans="1:21" s="461" customFormat="1" ht="15" hidden="1" customHeight="1">
      <c r="A23" s="462"/>
      <c r="B23" s="264"/>
      <c r="C23" s="701" t="s">
        <v>14</v>
      </c>
      <c r="D23" s="702" t="s">
        <v>15</v>
      </c>
      <c r="E23" s="703" t="s">
        <v>15</v>
      </c>
      <c r="F23" s="463" t="s">
        <v>16</v>
      </c>
      <c r="G23" s="464"/>
      <c r="H23" s="465"/>
      <c r="I23" s="465"/>
      <c r="J23" s="465"/>
      <c r="K23" s="465"/>
      <c r="L23" s="465"/>
      <c r="M23" s="466"/>
      <c r="N23" s="771"/>
      <c r="O23" s="262">
        <v>30</v>
      </c>
      <c r="P23" s="267"/>
      <c r="Q23" s="267"/>
      <c r="R23" s="267"/>
      <c r="S23" s="439">
        <v>0</v>
      </c>
      <c r="T23" s="439">
        <v>0</v>
      </c>
      <c r="U23" s="497"/>
    </row>
    <row r="24" spans="1:21" s="461" customFormat="1" ht="15" hidden="1" customHeight="1">
      <c r="A24" s="462"/>
      <c r="B24" s="264"/>
      <c r="C24" s="701" t="s">
        <v>17</v>
      </c>
      <c r="D24" s="702" t="s">
        <v>18</v>
      </c>
      <c r="E24" s="703" t="s">
        <v>18</v>
      </c>
      <c r="F24" s="463" t="s">
        <v>19</v>
      </c>
      <c r="G24" s="464"/>
      <c r="H24" s="465"/>
      <c r="I24" s="465"/>
      <c r="J24" s="465"/>
      <c r="K24" s="465"/>
      <c r="L24" s="465"/>
      <c r="M24" s="466"/>
      <c r="N24" s="771"/>
      <c r="O24" s="262">
        <v>30</v>
      </c>
      <c r="P24" s="267"/>
      <c r="Q24" s="267"/>
      <c r="R24" s="267"/>
      <c r="S24" s="439">
        <v>0</v>
      </c>
      <c r="T24" s="514">
        <v>0</v>
      </c>
      <c r="U24" s="497"/>
    </row>
    <row r="25" spans="1:21" s="461" customFormat="1" ht="15" hidden="1" customHeight="1">
      <c r="A25" s="462"/>
      <c r="B25" s="264"/>
      <c r="C25" s="701" t="s">
        <v>20</v>
      </c>
      <c r="D25" s="702" t="s">
        <v>21</v>
      </c>
      <c r="E25" s="703" t="s">
        <v>21</v>
      </c>
      <c r="F25" s="463" t="s">
        <v>22</v>
      </c>
      <c r="G25" s="464"/>
      <c r="H25" s="465"/>
      <c r="I25" s="465"/>
      <c r="J25" s="465"/>
      <c r="K25" s="465"/>
      <c r="L25" s="465"/>
      <c r="M25" s="466"/>
      <c r="N25" s="771"/>
      <c r="O25" s="262">
        <v>30</v>
      </c>
      <c r="P25" s="267"/>
      <c r="Q25" s="267"/>
      <c r="R25" s="267"/>
      <c r="S25" s="439">
        <v>0</v>
      </c>
      <c r="T25" s="514">
        <v>0</v>
      </c>
      <c r="U25" s="497"/>
    </row>
    <row r="26" spans="1:21" s="461" customFormat="1" ht="15" hidden="1" customHeight="1">
      <c r="A26" s="462"/>
      <c r="B26" s="264"/>
      <c r="C26" s="701" t="s">
        <v>23</v>
      </c>
      <c r="D26" s="702" t="s">
        <v>21</v>
      </c>
      <c r="E26" s="703" t="s">
        <v>21</v>
      </c>
      <c r="F26" s="463" t="s">
        <v>24</v>
      </c>
      <c r="G26" s="464"/>
      <c r="H26" s="465"/>
      <c r="I26" s="465"/>
      <c r="J26" s="465"/>
      <c r="K26" s="465"/>
      <c r="L26" s="465"/>
      <c r="M26" s="466"/>
      <c r="N26" s="771"/>
      <c r="O26" s="262">
        <v>30</v>
      </c>
      <c r="P26" s="267"/>
      <c r="Q26" s="267"/>
      <c r="R26" s="267"/>
      <c r="S26" s="439">
        <v>0</v>
      </c>
      <c r="T26" s="439">
        <v>0</v>
      </c>
      <c r="U26" s="497"/>
    </row>
    <row r="27" spans="1:21" s="461" customFormat="1" ht="15" hidden="1" customHeight="1">
      <c r="A27" s="462"/>
      <c r="B27" s="264" t="s">
        <v>25</v>
      </c>
      <c r="C27" s="701"/>
      <c r="D27" s="702"/>
      <c r="E27" s="703"/>
      <c r="F27" s="467" t="s">
        <v>26</v>
      </c>
      <c r="G27" s="464"/>
      <c r="H27" s="468"/>
      <c r="I27" s="468"/>
      <c r="J27" s="468"/>
      <c r="K27" s="468"/>
      <c r="L27" s="468"/>
      <c r="M27" s="469"/>
      <c r="N27" s="771"/>
      <c r="O27" s="262">
        <v>30</v>
      </c>
      <c r="P27" s="267"/>
      <c r="Q27" s="267"/>
      <c r="R27" s="267"/>
      <c r="S27" s="440">
        <f>SUM(S28:S32)</f>
        <v>0</v>
      </c>
      <c r="T27" s="440">
        <f>SUM(T28:T32)</f>
        <v>0</v>
      </c>
      <c r="U27" s="497"/>
    </row>
    <row r="28" spans="1:21" s="461" customFormat="1" ht="15" hidden="1" customHeight="1">
      <c r="A28" s="462"/>
      <c r="B28" s="264"/>
      <c r="C28" s="701" t="s">
        <v>27</v>
      </c>
      <c r="D28" s="702" t="s">
        <v>28</v>
      </c>
      <c r="E28" s="703" t="s">
        <v>28</v>
      </c>
      <c r="F28" s="463" t="s">
        <v>29</v>
      </c>
      <c r="G28" s="464"/>
      <c r="H28" s="465"/>
      <c r="I28" s="465"/>
      <c r="J28" s="465"/>
      <c r="K28" s="465"/>
      <c r="L28" s="465"/>
      <c r="M28" s="466"/>
      <c r="N28" s="771"/>
      <c r="O28" s="262">
        <v>30</v>
      </c>
      <c r="P28" s="267"/>
      <c r="Q28" s="267"/>
      <c r="R28" s="267"/>
      <c r="S28" s="439">
        <v>0</v>
      </c>
      <c r="T28" s="439">
        <v>0</v>
      </c>
      <c r="U28" s="497"/>
    </row>
    <row r="29" spans="1:21" s="461" customFormat="1" ht="15" hidden="1" customHeight="1">
      <c r="A29" s="462"/>
      <c r="B29" s="264"/>
      <c r="C29" s="701" t="s">
        <v>30</v>
      </c>
      <c r="D29" s="702" t="s">
        <v>31</v>
      </c>
      <c r="E29" s="703" t="s">
        <v>31</v>
      </c>
      <c r="F29" s="463" t="s">
        <v>32</v>
      </c>
      <c r="G29" s="464"/>
      <c r="H29" s="465"/>
      <c r="I29" s="465"/>
      <c r="J29" s="465"/>
      <c r="K29" s="465"/>
      <c r="L29" s="465"/>
      <c r="M29" s="466"/>
      <c r="N29" s="771"/>
      <c r="O29" s="262">
        <v>30</v>
      </c>
      <c r="P29" s="267"/>
      <c r="Q29" s="267"/>
      <c r="R29" s="267"/>
      <c r="S29" s="439">
        <v>0</v>
      </c>
      <c r="T29" s="439">
        <v>0</v>
      </c>
      <c r="U29" s="497"/>
    </row>
    <row r="30" spans="1:21" s="461" customFormat="1" ht="15" hidden="1" customHeight="1">
      <c r="A30" s="462"/>
      <c r="B30" s="264"/>
      <c r="C30" s="701" t="s">
        <v>33</v>
      </c>
      <c r="D30" s="702" t="s">
        <v>34</v>
      </c>
      <c r="E30" s="703" t="s">
        <v>34</v>
      </c>
      <c r="F30" s="463" t="s">
        <v>35</v>
      </c>
      <c r="G30" s="464"/>
      <c r="H30" s="465"/>
      <c r="I30" s="465"/>
      <c r="J30" s="465"/>
      <c r="K30" s="465"/>
      <c r="L30" s="465"/>
      <c r="M30" s="466"/>
      <c r="N30" s="771"/>
      <c r="O30" s="262">
        <v>30</v>
      </c>
      <c r="P30" s="267"/>
      <c r="Q30" s="267"/>
      <c r="R30" s="267"/>
      <c r="S30" s="439">
        <v>0</v>
      </c>
      <c r="T30" s="439">
        <v>0</v>
      </c>
      <c r="U30" s="497"/>
    </row>
    <row r="31" spans="1:21" s="461" customFormat="1" ht="15" hidden="1" customHeight="1">
      <c r="A31" s="462"/>
      <c r="B31" s="264"/>
      <c r="C31" s="701" t="s">
        <v>36</v>
      </c>
      <c r="D31" s="702" t="s">
        <v>37</v>
      </c>
      <c r="E31" s="703" t="s">
        <v>37</v>
      </c>
      <c r="F31" s="463" t="s">
        <v>38</v>
      </c>
      <c r="G31" s="464"/>
      <c r="H31" s="465"/>
      <c r="I31" s="465"/>
      <c r="J31" s="465"/>
      <c r="K31" s="465"/>
      <c r="L31" s="465"/>
      <c r="M31" s="466"/>
      <c r="N31" s="771"/>
      <c r="O31" s="262">
        <v>30</v>
      </c>
      <c r="P31" s="267"/>
      <c r="Q31" s="267"/>
      <c r="R31" s="267"/>
      <c r="S31" s="439">
        <v>0</v>
      </c>
      <c r="T31" s="439">
        <v>0</v>
      </c>
      <c r="U31" s="497"/>
    </row>
    <row r="32" spans="1:21" s="461" customFormat="1" ht="15" hidden="1" customHeight="1">
      <c r="A32" s="462"/>
      <c r="B32" s="264"/>
      <c r="C32" s="701" t="s">
        <v>39</v>
      </c>
      <c r="D32" s="702" t="s">
        <v>40</v>
      </c>
      <c r="E32" s="703" t="s">
        <v>40</v>
      </c>
      <c r="F32" s="463" t="s">
        <v>41</v>
      </c>
      <c r="G32" s="464"/>
      <c r="H32" s="465"/>
      <c r="I32" s="465"/>
      <c r="J32" s="465"/>
      <c r="K32" s="465"/>
      <c r="L32" s="465"/>
      <c r="M32" s="466"/>
      <c r="N32" s="771"/>
      <c r="O32" s="262">
        <v>30</v>
      </c>
      <c r="P32" s="267"/>
      <c r="Q32" s="267"/>
      <c r="R32" s="267"/>
      <c r="S32" s="439">
        <v>0</v>
      </c>
      <c r="T32" s="439">
        <v>0</v>
      </c>
      <c r="U32" s="497"/>
    </row>
    <row r="33" spans="1:21" s="461" customFormat="1" ht="15" hidden="1" customHeight="1">
      <c r="A33" s="462"/>
      <c r="B33" s="264"/>
      <c r="C33" s="265"/>
      <c r="D33" s="470" t="s">
        <v>554</v>
      </c>
      <c r="E33" s="471"/>
      <c r="F33" s="463" t="s">
        <v>555</v>
      </c>
      <c r="G33" s="464"/>
      <c r="H33" s="465"/>
      <c r="I33" s="465"/>
      <c r="J33" s="465"/>
      <c r="K33" s="465"/>
      <c r="L33" s="465"/>
      <c r="M33" s="466"/>
      <c r="N33" s="771"/>
      <c r="O33" s="262">
        <v>30</v>
      </c>
      <c r="P33" s="267"/>
      <c r="Q33" s="267"/>
      <c r="R33" s="267"/>
      <c r="S33" s="439">
        <v>0</v>
      </c>
      <c r="T33" s="439">
        <v>0</v>
      </c>
      <c r="U33" s="497"/>
    </row>
    <row r="34" spans="1:21" s="461" customFormat="1" ht="15" hidden="1" customHeight="1">
      <c r="A34" s="462"/>
      <c r="B34" s="264" t="s">
        <v>42</v>
      </c>
      <c r="C34" s="701"/>
      <c r="D34" s="702"/>
      <c r="E34" s="703"/>
      <c r="F34" s="467" t="s">
        <v>43</v>
      </c>
      <c r="G34" s="464"/>
      <c r="H34" s="468"/>
      <c r="I34" s="468"/>
      <c r="J34" s="468"/>
      <c r="K34" s="468"/>
      <c r="L34" s="468"/>
      <c r="M34" s="469"/>
      <c r="N34" s="771"/>
      <c r="O34" s="262">
        <v>30</v>
      </c>
      <c r="P34" s="267"/>
      <c r="Q34" s="267"/>
      <c r="R34" s="267"/>
      <c r="S34" s="440">
        <f>SUM(S35:S36)</f>
        <v>0</v>
      </c>
      <c r="T34" s="440">
        <f>SUM(T35:T36)</f>
        <v>0</v>
      </c>
      <c r="U34" s="497"/>
    </row>
    <row r="35" spans="1:21" s="461" customFormat="1" ht="15" hidden="1" customHeight="1">
      <c r="A35" s="462"/>
      <c r="B35" s="264"/>
      <c r="C35" s="701" t="s">
        <v>44</v>
      </c>
      <c r="D35" s="702" t="s">
        <v>45</v>
      </c>
      <c r="E35" s="703" t="s">
        <v>45</v>
      </c>
      <c r="F35" s="463" t="s">
        <v>46</v>
      </c>
      <c r="G35" s="464"/>
      <c r="H35" s="465"/>
      <c r="I35" s="465"/>
      <c r="J35" s="465"/>
      <c r="K35" s="465"/>
      <c r="L35" s="465"/>
      <c r="M35" s="466"/>
      <c r="N35" s="771"/>
      <c r="O35" s="262">
        <v>30</v>
      </c>
      <c r="P35" s="267"/>
      <c r="Q35" s="267"/>
      <c r="R35" s="267"/>
      <c r="S35" s="439">
        <v>0</v>
      </c>
      <c r="T35" s="439">
        <v>0</v>
      </c>
      <c r="U35" s="497"/>
    </row>
    <row r="36" spans="1:21" s="461" customFormat="1" ht="15" hidden="1" customHeight="1">
      <c r="A36" s="462"/>
      <c r="B36" s="264"/>
      <c r="C36" s="701" t="s">
        <v>47</v>
      </c>
      <c r="D36" s="702" t="s">
        <v>48</v>
      </c>
      <c r="E36" s="703" t="s">
        <v>48</v>
      </c>
      <c r="F36" s="463" t="s">
        <v>49</v>
      </c>
      <c r="G36" s="464"/>
      <c r="H36" s="465"/>
      <c r="I36" s="465"/>
      <c r="J36" s="465"/>
      <c r="K36" s="465"/>
      <c r="L36" s="465"/>
      <c r="M36" s="466"/>
      <c r="N36" s="472"/>
      <c r="O36" s="262">
        <v>30</v>
      </c>
      <c r="P36" s="267"/>
      <c r="Q36" s="267"/>
      <c r="R36" s="267"/>
      <c r="S36" s="439">
        <v>0</v>
      </c>
      <c r="T36" s="439">
        <v>0</v>
      </c>
      <c r="U36" s="497"/>
    </row>
    <row r="37" spans="1:21" s="461" customFormat="1" ht="15" hidden="1" customHeight="1">
      <c r="A37" s="462"/>
      <c r="B37" s="264" t="s">
        <v>50</v>
      </c>
      <c r="C37" s="701"/>
      <c r="D37" s="702"/>
      <c r="E37" s="703"/>
      <c r="F37" s="467" t="s">
        <v>51</v>
      </c>
      <c r="G37" s="464"/>
      <c r="H37" s="468"/>
      <c r="I37" s="468"/>
      <c r="J37" s="468"/>
      <c r="K37" s="468"/>
      <c r="L37" s="468"/>
      <c r="M37" s="469"/>
      <c r="N37" s="472"/>
      <c r="O37" s="262">
        <v>30</v>
      </c>
      <c r="P37" s="267"/>
      <c r="Q37" s="267"/>
      <c r="R37" s="267"/>
      <c r="S37" s="440">
        <f>SUM(S38:S39)</f>
        <v>0</v>
      </c>
      <c r="T37" s="440">
        <f>SUM(T38:T39)</f>
        <v>0</v>
      </c>
      <c r="U37" s="497"/>
    </row>
    <row r="38" spans="1:21" s="461" customFormat="1" ht="15" hidden="1" customHeight="1">
      <c r="A38" s="462"/>
      <c r="B38" s="264"/>
      <c r="C38" s="701" t="s">
        <v>52</v>
      </c>
      <c r="D38" s="702" t="s">
        <v>53</v>
      </c>
      <c r="E38" s="703" t="s">
        <v>53</v>
      </c>
      <c r="F38" s="463" t="s">
        <v>54</v>
      </c>
      <c r="G38" s="464"/>
      <c r="H38" s="465"/>
      <c r="I38" s="465"/>
      <c r="J38" s="465"/>
      <c r="K38" s="465"/>
      <c r="L38" s="465"/>
      <c r="M38" s="466"/>
      <c r="N38" s="472"/>
      <c r="O38" s="262">
        <v>30</v>
      </c>
      <c r="P38" s="267"/>
      <c r="Q38" s="267"/>
      <c r="R38" s="267"/>
      <c r="S38" s="439">
        <v>0</v>
      </c>
      <c r="T38" s="439">
        <v>0</v>
      </c>
      <c r="U38" s="497"/>
    </row>
    <row r="39" spans="1:21" s="461" customFormat="1" ht="15" hidden="1" customHeight="1">
      <c r="A39" s="462"/>
      <c r="B39" s="264"/>
      <c r="C39" s="265"/>
      <c r="D39" s="470" t="s">
        <v>541</v>
      </c>
      <c r="E39" s="471"/>
      <c r="F39" s="463" t="s">
        <v>540</v>
      </c>
      <c r="G39" s="464"/>
      <c r="H39" s="465"/>
      <c r="I39" s="465"/>
      <c r="J39" s="465"/>
      <c r="K39" s="465"/>
      <c r="L39" s="465"/>
      <c r="M39" s="466"/>
      <c r="N39" s="472"/>
      <c r="O39" s="262">
        <v>30</v>
      </c>
      <c r="P39" s="267"/>
      <c r="Q39" s="267"/>
      <c r="R39" s="267"/>
      <c r="S39" s="439">
        <v>0</v>
      </c>
      <c r="T39" s="439">
        <v>0</v>
      </c>
      <c r="U39" s="497"/>
    </row>
    <row r="40" spans="1:21" s="461" customFormat="1" ht="15" hidden="1" customHeight="1">
      <c r="A40" s="462"/>
      <c r="B40" s="264" t="s">
        <v>55</v>
      </c>
      <c r="C40" s="701"/>
      <c r="D40" s="702"/>
      <c r="E40" s="703"/>
      <c r="F40" s="467" t="s">
        <v>56</v>
      </c>
      <c r="G40" s="464"/>
      <c r="H40" s="468"/>
      <c r="I40" s="468"/>
      <c r="J40" s="468"/>
      <c r="K40" s="468"/>
      <c r="L40" s="468"/>
      <c r="M40" s="469"/>
      <c r="N40" s="472"/>
      <c r="O40" s="262">
        <v>30</v>
      </c>
      <c r="P40" s="267"/>
      <c r="Q40" s="267"/>
      <c r="R40" s="267"/>
      <c r="S40" s="440">
        <f>SUM(S41:S42)</f>
        <v>0</v>
      </c>
      <c r="T40" s="440">
        <f>SUM(T41:T42)</f>
        <v>0</v>
      </c>
      <c r="U40" s="497"/>
    </row>
    <row r="41" spans="1:21" s="461" customFormat="1" ht="15" hidden="1" customHeight="1">
      <c r="A41" s="462"/>
      <c r="B41" s="264"/>
      <c r="C41" s="701" t="s">
        <v>57</v>
      </c>
      <c r="D41" s="702" t="s">
        <v>58</v>
      </c>
      <c r="E41" s="703" t="s">
        <v>58</v>
      </c>
      <c r="F41" s="463" t="s">
        <v>59</v>
      </c>
      <c r="G41" s="464"/>
      <c r="H41" s="465"/>
      <c r="I41" s="465"/>
      <c r="J41" s="465"/>
      <c r="K41" s="465"/>
      <c r="L41" s="465"/>
      <c r="M41" s="466"/>
      <c r="N41" s="472"/>
      <c r="O41" s="262">
        <v>30</v>
      </c>
      <c r="P41" s="267"/>
      <c r="Q41" s="267"/>
      <c r="R41" s="267"/>
      <c r="S41" s="439">
        <v>0</v>
      </c>
      <c r="T41" s="439">
        <v>0</v>
      </c>
      <c r="U41" s="497"/>
    </row>
    <row r="42" spans="1:21" s="461" customFormat="1" ht="15" hidden="1" customHeight="1">
      <c r="A42" s="462"/>
      <c r="B42" s="264"/>
      <c r="C42" s="701" t="s">
        <v>60</v>
      </c>
      <c r="D42" s="702" t="s">
        <v>61</v>
      </c>
      <c r="E42" s="703" t="s">
        <v>61</v>
      </c>
      <c r="F42" s="463" t="s">
        <v>62</v>
      </c>
      <c r="G42" s="464"/>
      <c r="H42" s="465"/>
      <c r="I42" s="465"/>
      <c r="J42" s="465"/>
      <c r="K42" s="465"/>
      <c r="L42" s="465"/>
      <c r="M42" s="466"/>
      <c r="N42" s="472"/>
      <c r="O42" s="262">
        <v>30</v>
      </c>
      <c r="P42" s="267"/>
      <c r="Q42" s="267"/>
      <c r="R42" s="267"/>
      <c r="S42" s="439">
        <v>0</v>
      </c>
      <c r="T42" s="439">
        <v>0</v>
      </c>
      <c r="U42" s="497"/>
    </row>
    <row r="43" spans="1:21" s="461" customFormat="1" ht="15" hidden="1" customHeight="1">
      <c r="A43" s="462"/>
      <c r="B43" s="264" t="s">
        <v>63</v>
      </c>
      <c r="C43" s="701"/>
      <c r="D43" s="702"/>
      <c r="E43" s="703"/>
      <c r="F43" s="467" t="s">
        <v>64</v>
      </c>
      <c r="G43" s="464"/>
      <c r="H43" s="468"/>
      <c r="I43" s="468"/>
      <c r="J43" s="468"/>
      <c r="K43" s="468"/>
      <c r="L43" s="468"/>
      <c r="M43" s="469"/>
      <c r="N43" s="472"/>
      <c r="O43" s="262">
        <v>30</v>
      </c>
      <c r="P43" s="267"/>
      <c r="Q43" s="267"/>
      <c r="R43" s="267"/>
      <c r="S43" s="440">
        <f>SUM(S44:S47)</f>
        <v>0</v>
      </c>
      <c r="T43" s="440">
        <f>SUM(T44:T47)</f>
        <v>0</v>
      </c>
      <c r="U43" s="497"/>
    </row>
    <row r="44" spans="1:21" s="461" customFormat="1" ht="15" hidden="1" customHeight="1">
      <c r="A44" s="462"/>
      <c r="B44" s="264"/>
      <c r="C44" s="701" t="s">
        <v>65</v>
      </c>
      <c r="D44" s="702" t="s">
        <v>66</v>
      </c>
      <c r="E44" s="703" t="s">
        <v>66</v>
      </c>
      <c r="F44" s="463" t="s">
        <v>67</v>
      </c>
      <c r="G44" s="464"/>
      <c r="H44" s="465"/>
      <c r="I44" s="465"/>
      <c r="J44" s="465"/>
      <c r="K44" s="465"/>
      <c r="L44" s="465"/>
      <c r="M44" s="466"/>
      <c r="N44" s="472"/>
      <c r="O44" s="262">
        <v>40</v>
      </c>
      <c r="P44" s="267"/>
      <c r="Q44" s="267"/>
      <c r="R44" s="267"/>
      <c r="S44" s="441">
        <v>0</v>
      </c>
      <c r="T44" s="502">
        <v>0</v>
      </c>
      <c r="U44" s="497"/>
    </row>
    <row r="45" spans="1:21" s="461" customFormat="1" ht="15" hidden="1" customHeight="1">
      <c r="A45" s="462"/>
      <c r="B45" s="264"/>
      <c r="C45" s="701" t="s">
        <v>68</v>
      </c>
      <c r="D45" s="702" t="s">
        <v>69</v>
      </c>
      <c r="E45" s="703" t="s">
        <v>69</v>
      </c>
      <c r="F45" s="463" t="s">
        <v>70</v>
      </c>
      <c r="G45" s="464"/>
      <c r="H45" s="465"/>
      <c r="I45" s="465"/>
      <c r="J45" s="465"/>
      <c r="K45" s="465"/>
      <c r="L45" s="465"/>
      <c r="M45" s="466"/>
      <c r="N45" s="472"/>
      <c r="O45" s="262">
        <v>30</v>
      </c>
      <c r="P45" s="267"/>
      <c r="Q45" s="267"/>
      <c r="R45" s="267"/>
      <c r="S45" s="441">
        <v>0</v>
      </c>
      <c r="T45" s="439">
        <v>0</v>
      </c>
      <c r="U45" s="497"/>
    </row>
    <row r="46" spans="1:21" s="461" customFormat="1" ht="15" hidden="1" customHeight="1">
      <c r="A46" s="462"/>
      <c r="B46" s="264"/>
      <c r="C46" s="701" t="s">
        <v>71</v>
      </c>
      <c r="D46" s="702" t="s">
        <v>72</v>
      </c>
      <c r="E46" s="703" t="s">
        <v>72</v>
      </c>
      <c r="F46" s="463" t="s">
        <v>73</v>
      </c>
      <c r="G46" s="464"/>
      <c r="H46" s="465"/>
      <c r="I46" s="465"/>
      <c r="J46" s="465"/>
      <c r="K46" s="465"/>
      <c r="L46" s="465"/>
      <c r="M46" s="466"/>
      <c r="N46" s="472"/>
      <c r="O46" s="262">
        <v>30</v>
      </c>
      <c r="P46" s="267"/>
      <c r="Q46" s="267"/>
      <c r="R46" s="267"/>
      <c r="S46" s="441">
        <v>0</v>
      </c>
      <c r="T46" s="439">
        <v>0</v>
      </c>
      <c r="U46" s="497"/>
    </row>
    <row r="47" spans="1:21" s="461" customFormat="1" ht="15" hidden="1" customHeight="1">
      <c r="A47" s="462"/>
      <c r="B47" s="264"/>
      <c r="C47" s="701" t="s">
        <v>74</v>
      </c>
      <c r="D47" s="702" t="s">
        <v>75</v>
      </c>
      <c r="E47" s="703" t="s">
        <v>75</v>
      </c>
      <c r="F47" s="463" t="s">
        <v>76</v>
      </c>
      <c r="G47" s="464"/>
      <c r="H47" s="465"/>
      <c r="I47" s="465"/>
      <c r="J47" s="465"/>
      <c r="K47" s="465"/>
      <c r="L47" s="465"/>
      <c r="M47" s="466"/>
      <c r="N47" s="472"/>
      <c r="O47" s="262">
        <v>30</v>
      </c>
      <c r="P47" s="267"/>
      <c r="Q47" s="267"/>
      <c r="R47" s="267"/>
      <c r="S47" s="441">
        <v>0</v>
      </c>
      <c r="T47" s="502">
        <v>0</v>
      </c>
      <c r="U47" s="497"/>
    </row>
    <row r="48" spans="1:21" s="461" customFormat="1" ht="15" hidden="1" customHeight="1">
      <c r="A48" s="462"/>
      <c r="B48" s="264" t="s">
        <v>77</v>
      </c>
      <c r="C48" s="701"/>
      <c r="D48" s="702"/>
      <c r="E48" s="703"/>
      <c r="F48" s="467" t="s">
        <v>78</v>
      </c>
      <c r="G48" s="464"/>
      <c r="H48" s="468"/>
      <c r="I48" s="468"/>
      <c r="J48" s="468"/>
      <c r="K48" s="468"/>
      <c r="L48" s="468"/>
      <c r="M48" s="469"/>
      <c r="N48" s="472"/>
      <c r="O48" s="262">
        <v>30</v>
      </c>
      <c r="P48" s="267"/>
      <c r="Q48" s="267"/>
      <c r="R48" s="267"/>
      <c r="S48" s="440">
        <f>SUM(S49:S50)</f>
        <v>0</v>
      </c>
      <c r="T48" s="440">
        <f>SUM(T49:T50)</f>
        <v>0</v>
      </c>
      <c r="U48" s="497"/>
    </row>
    <row r="49" spans="1:21" s="461" customFormat="1" ht="15" hidden="1" customHeight="1">
      <c r="A49" s="462"/>
      <c r="B49" s="264"/>
      <c r="C49" s="701" t="s">
        <v>79</v>
      </c>
      <c r="D49" s="702" t="s">
        <v>80</v>
      </c>
      <c r="E49" s="703" t="s">
        <v>80</v>
      </c>
      <c r="F49" s="463" t="s">
        <v>81</v>
      </c>
      <c r="G49" s="464"/>
      <c r="H49" s="465"/>
      <c r="I49" s="465"/>
      <c r="J49" s="465"/>
      <c r="K49" s="465"/>
      <c r="L49" s="465"/>
      <c r="M49" s="466"/>
      <c r="N49" s="472"/>
      <c r="O49" s="262">
        <v>30</v>
      </c>
      <c r="P49" s="267"/>
      <c r="Q49" s="267"/>
      <c r="R49" s="267"/>
      <c r="S49" s="441">
        <v>0</v>
      </c>
      <c r="T49" s="503">
        <v>0</v>
      </c>
      <c r="U49" s="497"/>
    </row>
    <row r="50" spans="1:21" s="461" customFormat="1" ht="15" hidden="1" customHeight="1">
      <c r="A50" s="462"/>
      <c r="B50" s="264"/>
      <c r="C50" s="701" t="s">
        <v>82</v>
      </c>
      <c r="D50" s="702" t="s">
        <v>83</v>
      </c>
      <c r="E50" s="703" t="s">
        <v>83</v>
      </c>
      <c r="F50" s="463" t="s">
        <v>84</v>
      </c>
      <c r="G50" s="464"/>
      <c r="H50" s="465"/>
      <c r="I50" s="465"/>
      <c r="J50" s="465"/>
      <c r="K50" s="465"/>
      <c r="L50" s="465"/>
      <c r="M50" s="466"/>
      <c r="N50" s="472"/>
      <c r="O50" s="262">
        <v>30</v>
      </c>
      <c r="P50" s="267"/>
      <c r="Q50" s="267"/>
      <c r="R50" s="267"/>
      <c r="S50" s="441">
        <v>0</v>
      </c>
      <c r="T50" s="503">
        <v>0</v>
      </c>
      <c r="U50" s="497"/>
    </row>
    <row r="51" spans="1:21" s="461" customFormat="1" ht="15" hidden="1" customHeight="1">
      <c r="A51" s="462">
        <v>2</v>
      </c>
      <c r="B51" s="462"/>
      <c r="C51" s="738"/>
      <c r="D51" s="739"/>
      <c r="E51" s="740"/>
      <c r="F51" s="473" t="s">
        <v>85</v>
      </c>
      <c r="G51" s="474"/>
      <c r="H51" s="475"/>
      <c r="I51" s="475"/>
      <c r="J51" s="475"/>
      <c r="K51" s="475"/>
      <c r="L51" s="475"/>
      <c r="M51" s="476"/>
      <c r="N51" s="472"/>
      <c r="O51" s="262">
        <v>30</v>
      </c>
      <c r="P51" s="267"/>
      <c r="Q51" s="267"/>
      <c r="R51" s="267"/>
      <c r="S51" s="442">
        <f>+S52+S58+S63+S66+S69+S74+S81+S85+S89</f>
        <v>0</v>
      </c>
      <c r="T51" s="442">
        <f>+T52+T58+T63+T66+T69+T74+T81+T85+T89</f>
        <v>0</v>
      </c>
      <c r="U51" s="497"/>
    </row>
    <row r="52" spans="1:21" s="461" customFormat="1" ht="15" hidden="1" customHeight="1">
      <c r="A52" s="462"/>
      <c r="B52" s="264" t="s">
        <v>86</v>
      </c>
      <c r="C52" s="701"/>
      <c r="D52" s="702"/>
      <c r="E52" s="703"/>
      <c r="F52" s="467" t="s">
        <v>87</v>
      </c>
      <c r="G52" s="464"/>
      <c r="H52" s="468"/>
      <c r="I52" s="468"/>
      <c r="J52" s="468"/>
      <c r="K52" s="468"/>
      <c r="L52" s="468"/>
      <c r="M52" s="469"/>
      <c r="N52" s="472"/>
      <c r="O52" s="262">
        <v>30</v>
      </c>
      <c r="P52" s="267"/>
      <c r="Q52" s="267"/>
      <c r="R52" s="267"/>
      <c r="S52" s="440">
        <f>SUM(S53:S57)</f>
        <v>0</v>
      </c>
      <c r="T52" s="440">
        <f>SUM(T53:T57)</f>
        <v>0</v>
      </c>
      <c r="U52" s="497"/>
    </row>
    <row r="53" spans="1:21" s="461" customFormat="1" ht="15" hidden="1" customHeight="1">
      <c r="A53" s="462"/>
      <c r="B53" s="264"/>
      <c r="C53" s="701" t="s">
        <v>88</v>
      </c>
      <c r="D53" s="702" t="s">
        <v>89</v>
      </c>
      <c r="E53" s="703" t="s">
        <v>89</v>
      </c>
      <c r="F53" s="463" t="s">
        <v>90</v>
      </c>
      <c r="G53" s="464"/>
      <c r="H53" s="465"/>
      <c r="I53" s="465"/>
      <c r="J53" s="465"/>
      <c r="K53" s="465"/>
      <c r="L53" s="465"/>
      <c r="M53" s="466"/>
      <c r="N53" s="472"/>
      <c r="O53" s="262">
        <v>30</v>
      </c>
      <c r="P53" s="267"/>
      <c r="Q53" s="267"/>
      <c r="R53" s="267"/>
      <c r="S53" s="441">
        <v>0</v>
      </c>
      <c r="T53" s="439">
        <v>0</v>
      </c>
      <c r="U53" s="497"/>
    </row>
    <row r="54" spans="1:21" s="461" customFormat="1" ht="15" hidden="1" customHeight="1">
      <c r="A54" s="462"/>
      <c r="B54" s="264"/>
      <c r="C54" s="701" t="s">
        <v>91</v>
      </c>
      <c r="D54" s="702" t="s">
        <v>92</v>
      </c>
      <c r="E54" s="703" t="s">
        <v>92</v>
      </c>
      <c r="F54" s="463" t="s">
        <v>93</v>
      </c>
      <c r="G54" s="464"/>
      <c r="H54" s="465"/>
      <c r="I54" s="465"/>
      <c r="J54" s="465"/>
      <c r="K54" s="465"/>
      <c r="L54" s="465"/>
      <c r="M54" s="466"/>
      <c r="N54" s="472"/>
      <c r="O54" s="262">
        <v>30</v>
      </c>
      <c r="P54" s="267"/>
      <c r="Q54" s="267"/>
      <c r="R54" s="267"/>
      <c r="S54" s="441">
        <v>0</v>
      </c>
      <c r="T54" s="439">
        <v>0</v>
      </c>
      <c r="U54" s="497"/>
    </row>
    <row r="55" spans="1:21" s="461" customFormat="1" ht="15" hidden="1" customHeight="1">
      <c r="A55" s="462"/>
      <c r="B55" s="264"/>
      <c r="C55" s="701" t="s">
        <v>94</v>
      </c>
      <c r="D55" s="702" t="s">
        <v>95</v>
      </c>
      <c r="E55" s="703" t="s">
        <v>95</v>
      </c>
      <c r="F55" s="463" t="s">
        <v>96</v>
      </c>
      <c r="G55" s="464"/>
      <c r="H55" s="465"/>
      <c r="I55" s="465"/>
      <c r="J55" s="465"/>
      <c r="K55" s="465"/>
      <c r="L55" s="465"/>
      <c r="M55" s="466"/>
      <c r="N55" s="472"/>
      <c r="O55" s="262">
        <v>30</v>
      </c>
      <c r="P55" s="267"/>
      <c r="Q55" s="267"/>
      <c r="R55" s="267"/>
      <c r="S55" s="441">
        <v>0</v>
      </c>
      <c r="T55" s="439">
        <v>0</v>
      </c>
      <c r="U55" s="497"/>
    </row>
    <row r="56" spans="1:21" s="461" customFormat="1" ht="15" hidden="1" customHeight="1">
      <c r="A56" s="462"/>
      <c r="B56" s="264"/>
      <c r="C56" s="701" t="s">
        <v>97</v>
      </c>
      <c r="D56" s="702" t="s">
        <v>98</v>
      </c>
      <c r="E56" s="703" t="s">
        <v>98</v>
      </c>
      <c r="F56" s="463" t="s">
        <v>99</v>
      </c>
      <c r="G56" s="464"/>
      <c r="H56" s="465"/>
      <c r="I56" s="465"/>
      <c r="J56" s="465"/>
      <c r="K56" s="465"/>
      <c r="L56" s="465"/>
      <c r="M56" s="466"/>
      <c r="N56" s="472"/>
      <c r="O56" s="262">
        <v>30</v>
      </c>
      <c r="P56" s="267"/>
      <c r="Q56" s="267"/>
      <c r="R56" s="267"/>
      <c r="S56" s="441">
        <v>0</v>
      </c>
      <c r="T56" s="439">
        <v>0</v>
      </c>
      <c r="U56" s="497"/>
    </row>
    <row r="57" spans="1:21" s="461" customFormat="1" ht="15" hidden="1" customHeight="1">
      <c r="A57" s="462"/>
      <c r="B57" s="264"/>
      <c r="C57" s="701" t="s">
        <v>100</v>
      </c>
      <c r="D57" s="702" t="s">
        <v>101</v>
      </c>
      <c r="E57" s="703" t="s">
        <v>101</v>
      </c>
      <c r="F57" s="463" t="s">
        <v>102</v>
      </c>
      <c r="G57" s="464"/>
      <c r="H57" s="465"/>
      <c r="I57" s="465"/>
      <c r="J57" s="465"/>
      <c r="K57" s="465"/>
      <c r="L57" s="465"/>
      <c r="M57" s="466"/>
      <c r="N57" s="472"/>
      <c r="O57" s="262">
        <v>30</v>
      </c>
      <c r="P57" s="267"/>
      <c r="Q57" s="267"/>
      <c r="R57" s="267"/>
      <c r="S57" s="441">
        <v>0</v>
      </c>
      <c r="T57" s="439">
        <v>0</v>
      </c>
      <c r="U57" s="497"/>
    </row>
    <row r="58" spans="1:21" s="461" customFormat="1" ht="15" hidden="1" customHeight="1">
      <c r="A58" s="462"/>
      <c r="B58" s="264" t="s">
        <v>103</v>
      </c>
      <c r="C58" s="701"/>
      <c r="D58" s="702"/>
      <c r="E58" s="703"/>
      <c r="F58" s="467" t="s">
        <v>104</v>
      </c>
      <c r="G58" s="464"/>
      <c r="H58" s="468"/>
      <c r="I58" s="468"/>
      <c r="J58" s="468"/>
      <c r="K58" s="468"/>
      <c r="L58" s="468"/>
      <c r="M58" s="469"/>
      <c r="N58" s="472"/>
      <c r="O58" s="262">
        <v>30</v>
      </c>
      <c r="P58" s="267"/>
      <c r="Q58" s="267"/>
      <c r="R58" s="267"/>
      <c r="S58" s="440">
        <f>SUM(S59:S62)</f>
        <v>0</v>
      </c>
      <c r="T58" s="440">
        <f>SUM(T59:T62)</f>
        <v>0</v>
      </c>
      <c r="U58" s="497"/>
    </row>
    <row r="59" spans="1:21" s="461" customFormat="1" ht="15" hidden="1" customHeight="1">
      <c r="A59" s="462"/>
      <c r="B59" s="264"/>
      <c r="C59" s="701" t="s">
        <v>105</v>
      </c>
      <c r="D59" s="702" t="s">
        <v>106</v>
      </c>
      <c r="E59" s="703" t="s">
        <v>106</v>
      </c>
      <c r="F59" s="463" t="s">
        <v>107</v>
      </c>
      <c r="G59" s="464"/>
      <c r="H59" s="465"/>
      <c r="I59" s="465"/>
      <c r="J59" s="465"/>
      <c r="K59" s="465"/>
      <c r="L59" s="465"/>
      <c r="M59" s="466"/>
      <c r="N59" s="472"/>
      <c r="O59" s="262">
        <v>30</v>
      </c>
      <c r="P59" s="267"/>
      <c r="Q59" s="267"/>
      <c r="R59" s="267"/>
      <c r="S59" s="441">
        <v>0</v>
      </c>
      <c r="T59" s="439">
        <v>0</v>
      </c>
      <c r="U59" s="497"/>
    </row>
    <row r="60" spans="1:21" s="461" customFormat="1" ht="15" hidden="1" customHeight="1">
      <c r="A60" s="462"/>
      <c r="B60" s="264"/>
      <c r="C60" s="701" t="s">
        <v>108</v>
      </c>
      <c r="D60" s="702" t="s">
        <v>109</v>
      </c>
      <c r="E60" s="703" t="s">
        <v>109</v>
      </c>
      <c r="F60" s="463" t="s">
        <v>110</v>
      </c>
      <c r="G60" s="464"/>
      <c r="H60" s="465"/>
      <c r="I60" s="465"/>
      <c r="J60" s="465"/>
      <c r="K60" s="465"/>
      <c r="L60" s="465"/>
      <c r="M60" s="466"/>
      <c r="N60" s="472"/>
      <c r="O60" s="262">
        <v>30</v>
      </c>
      <c r="P60" s="267"/>
      <c r="Q60" s="267"/>
      <c r="R60" s="267"/>
      <c r="S60" s="441">
        <v>0</v>
      </c>
      <c r="T60" s="439">
        <v>0</v>
      </c>
      <c r="U60" s="497"/>
    </row>
    <row r="61" spans="1:21" s="461" customFormat="1" ht="15" hidden="1" customHeight="1">
      <c r="A61" s="462"/>
      <c r="B61" s="264"/>
      <c r="C61" s="701" t="s">
        <v>111</v>
      </c>
      <c r="D61" s="702" t="s">
        <v>112</v>
      </c>
      <c r="E61" s="703" t="s">
        <v>112</v>
      </c>
      <c r="F61" s="463" t="s">
        <v>113</v>
      </c>
      <c r="G61" s="464"/>
      <c r="H61" s="465"/>
      <c r="I61" s="465"/>
      <c r="J61" s="465"/>
      <c r="K61" s="465"/>
      <c r="L61" s="465"/>
      <c r="M61" s="466"/>
      <c r="N61" s="472"/>
      <c r="O61" s="262">
        <v>30</v>
      </c>
      <c r="P61" s="267"/>
      <c r="Q61" s="267"/>
      <c r="R61" s="267"/>
      <c r="S61" s="441">
        <v>0</v>
      </c>
      <c r="T61" s="439">
        <v>0</v>
      </c>
      <c r="U61" s="497"/>
    </row>
    <row r="62" spans="1:21" s="461" customFormat="1" ht="15" hidden="1" customHeight="1">
      <c r="A62" s="462"/>
      <c r="B62" s="264"/>
      <c r="C62" s="701" t="s">
        <v>114</v>
      </c>
      <c r="D62" s="702" t="s">
        <v>115</v>
      </c>
      <c r="E62" s="703" t="s">
        <v>115</v>
      </c>
      <c r="F62" s="463" t="s">
        <v>116</v>
      </c>
      <c r="G62" s="464"/>
      <c r="H62" s="465"/>
      <c r="I62" s="465"/>
      <c r="J62" s="465"/>
      <c r="K62" s="465"/>
      <c r="L62" s="465"/>
      <c r="M62" s="466"/>
      <c r="N62" s="472"/>
      <c r="O62" s="262">
        <v>30</v>
      </c>
      <c r="P62" s="267"/>
      <c r="Q62" s="267"/>
      <c r="R62" s="267"/>
      <c r="S62" s="441">
        <v>0</v>
      </c>
      <c r="T62" s="439">
        <v>0</v>
      </c>
      <c r="U62" s="497"/>
    </row>
    <row r="63" spans="1:21" s="461" customFormat="1" ht="15" hidden="1" customHeight="1">
      <c r="A63" s="462"/>
      <c r="B63" s="264" t="s">
        <v>117</v>
      </c>
      <c r="C63" s="701"/>
      <c r="D63" s="702"/>
      <c r="E63" s="703"/>
      <c r="F63" s="467" t="s">
        <v>118</v>
      </c>
      <c r="G63" s="464"/>
      <c r="H63" s="468"/>
      <c r="I63" s="468"/>
      <c r="J63" s="468"/>
      <c r="K63" s="468"/>
      <c r="L63" s="468"/>
      <c r="M63" s="469"/>
      <c r="N63" s="472"/>
      <c r="O63" s="262">
        <v>30</v>
      </c>
      <c r="P63" s="267"/>
      <c r="Q63" s="267"/>
      <c r="R63" s="267"/>
      <c r="S63" s="440">
        <f>SUM(S64:S65)</f>
        <v>0</v>
      </c>
      <c r="T63" s="440">
        <f>SUM(T64:T65)</f>
        <v>0</v>
      </c>
      <c r="U63" s="497"/>
    </row>
    <row r="64" spans="1:21" s="461" customFormat="1" ht="15" hidden="1" customHeight="1">
      <c r="A64" s="462"/>
      <c r="B64" s="264"/>
      <c r="C64" s="701" t="s">
        <v>119</v>
      </c>
      <c r="D64" s="702" t="s">
        <v>120</v>
      </c>
      <c r="E64" s="703" t="s">
        <v>120</v>
      </c>
      <c r="F64" s="463" t="s">
        <v>121</v>
      </c>
      <c r="G64" s="464"/>
      <c r="H64" s="465"/>
      <c r="I64" s="465"/>
      <c r="J64" s="465"/>
      <c r="K64" s="465"/>
      <c r="L64" s="465"/>
      <c r="M64" s="466"/>
      <c r="N64" s="472"/>
      <c r="O64" s="262">
        <v>30</v>
      </c>
      <c r="P64" s="267"/>
      <c r="Q64" s="267"/>
      <c r="R64" s="267"/>
      <c r="S64" s="441">
        <v>0</v>
      </c>
      <c r="T64" s="439">
        <v>0</v>
      </c>
      <c r="U64" s="497"/>
    </row>
    <row r="65" spans="1:21" s="461" customFormat="1" ht="15" hidden="1" customHeight="1">
      <c r="A65" s="462"/>
      <c r="B65" s="264"/>
      <c r="C65" s="701" t="s">
        <v>122</v>
      </c>
      <c r="D65" s="702" t="s">
        <v>123</v>
      </c>
      <c r="E65" s="703" t="s">
        <v>123</v>
      </c>
      <c r="F65" s="463" t="s">
        <v>124</v>
      </c>
      <c r="G65" s="464"/>
      <c r="H65" s="465"/>
      <c r="I65" s="465"/>
      <c r="J65" s="465"/>
      <c r="K65" s="465"/>
      <c r="L65" s="465"/>
      <c r="M65" s="466"/>
      <c r="N65" s="472"/>
      <c r="O65" s="262">
        <v>30</v>
      </c>
      <c r="P65" s="267"/>
      <c r="Q65" s="267"/>
      <c r="R65" s="267"/>
      <c r="S65" s="441">
        <v>0</v>
      </c>
      <c r="T65" s="439">
        <v>0</v>
      </c>
      <c r="U65" s="497"/>
    </row>
    <row r="66" spans="1:21" s="461" customFormat="1" ht="15" hidden="1" customHeight="1">
      <c r="A66" s="462"/>
      <c r="B66" s="264" t="s">
        <v>125</v>
      </c>
      <c r="C66" s="701"/>
      <c r="D66" s="702"/>
      <c r="E66" s="703"/>
      <c r="F66" s="467" t="s">
        <v>126</v>
      </c>
      <c r="G66" s="464"/>
      <c r="H66" s="468"/>
      <c r="I66" s="468"/>
      <c r="J66" s="468"/>
      <c r="K66" s="468"/>
      <c r="L66" s="468"/>
      <c r="M66" s="469"/>
      <c r="N66" s="472"/>
      <c r="O66" s="262">
        <v>30</v>
      </c>
      <c r="P66" s="267"/>
      <c r="Q66" s="267"/>
      <c r="R66" s="267"/>
      <c r="S66" s="440">
        <f>SUM(S67:S68)</f>
        <v>0</v>
      </c>
      <c r="T66" s="440">
        <f>SUM(T67:T68)</f>
        <v>0</v>
      </c>
      <c r="U66" s="497"/>
    </row>
    <row r="67" spans="1:21" s="461" customFormat="1" ht="15" hidden="1" customHeight="1">
      <c r="A67" s="462"/>
      <c r="B67" s="264"/>
      <c r="C67" s="701" t="s">
        <v>127</v>
      </c>
      <c r="D67" s="702" t="s">
        <v>128</v>
      </c>
      <c r="E67" s="703" t="s">
        <v>128</v>
      </c>
      <c r="F67" s="463" t="s">
        <v>129</v>
      </c>
      <c r="G67" s="464"/>
      <c r="H67" s="465"/>
      <c r="I67" s="465"/>
      <c r="J67" s="465"/>
      <c r="K67" s="465"/>
      <c r="L67" s="465"/>
      <c r="M67" s="466"/>
      <c r="N67" s="472"/>
      <c r="O67" s="262">
        <v>30</v>
      </c>
      <c r="P67" s="267"/>
      <c r="Q67" s="267"/>
      <c r="R67" s="267"/>
      <c r="S67" s="441">
        <v>0</v>
      </c>
      <c r="T67" s="439">
        <v>0</v>
      </c>
      <c r="U67" s="497"/>
    </row>
    <row r="68" spans="1:21" s="461" customFormat="1" ht="15" hidden="1" customHeight="1">
      <c r="A68" s="462"/>
      <c r="B68" s="264"/>
      <c r="C68" s="701" t="s">
        <v>130</v>
      </c>
      <c r="D68" s="702" t="s">
        <v>131</v>
      </c>
      <c r="E68" s="703" t="s">
        <v>131</v>
      </c>
      <c r="F68" s="463" t="s">
        <v>132</v>
      </c>
      <c r="G68" s="464"/>
      <c r="H68" s="465"/>
      <c r="I68" s="465"/>
      <c r="J68" s="465"/>
      <c r="K68" s="465"/>
      <c r="L68" s="465"/>
      <c r="M68" s="466"/>
      <c r="N68" s="472"/>
      <c r="O68" s="262">
        <v>30</v>
      </c>
      <c r="P68" s="267"/>
      <c r="Q68" s="267"/>
      <c r="R68" s="267"/>
      <c r="S68" s="441">
        <v>0</v>
      </c>
      <c r="T68" s="439">
        <v>0</v>
      </c>
      <c r="U68" s="497"/>
    </row>
    <row r="69" spans="1:21" s="461" customFormat="1" ht="15" hidden="1" customHeight="1">
      <c r="A69" s="462"/>
      <c r="B69" s="264" t="s">
        <v>133</v>
      </c>
      <c r="C69" s="701"/>
      <c r="D69" s="702"/>
      <c r="E69" s="703"/>
      <c r="F69" s="467" t="s">
        <v>134</v>
      </c>
      <c r="G69" s="464"/>
      <c r="H69" s="468"/>
      <c r="I69" s="468"/>
      <c r="J69" s="468"/>
      <c r="K69" s="468"/>
      <c r="L69" s="468"/>
      <c r="M69" s="469"/>
      <c r="N69" s="472"/>
      <c r="O69" s="262">
        <v>30</v>
      </c>
      <c r="P69" s="267"/>
      <c r="Q69" s="267"/>
      <c r="R69" s="267"/>
      <c r="S69" s="440">
        <f>SUM(S70:S73)</f>
        <v>0</v>
      </c>
      <c r="T69" s="440">
        <f>SUM(T70:T73)</f>
        <v>0</v>
      </c>
      <c r="U69" s="497"/>
    </row>
    <row r="70" spans="1:21" s="461" customFormat="1" ht="15" hidden="1" customHeight="1">
      <c r="A70" s="462"/>
      <c r="B70" s="264"/>
      <c r="C70" s="701" t="s">
        <v>135</v>
      </c>
      <c r="D70" s="702" t="s">
        <v>136</v>
      </c>
      <c r="E70" s="703" t="s">
        <v>136</v>
      </c>
      <c r="F70" s="463" t="s">
        <v>137</v>
      </c>
      <c r="G70" s="464"/>
      <c r="H70" s="465"/>
      <c r="I70" s="465"/>
      <c r="J70" s="465"/>
      <c r="K70" s="465"/>
      <c r="L70" s="465"/>
      <c r="M70" s="466"/>
      <c r="N70" s="472"/>
      <c r="O70" s="262">
        <v>30</v>
      </c>
      <c r="P70" s="267"/>
      <c r="Q70" s="267"/>
      <c r="R70" s="267"/>
      <c r="S70" s="441">
        <v>0</v>
      </c>
      <c r="T70" s="439">
        <v>0</v>
      </c>
      <c r="U70" s="497"/>
    </row>
    <row r="71" spans="1:21" s="461" customFormat="1" ht="15" hidden="1" customHeight="1">
      <c r="A71" s="462"/>
      <c r="B71" s="264"/>
      <c r="C71" s="701" t="s">
        <v>138</v>
      </c>
      <c r="D71" s="702" t="s">
        <v>139</v>
      </c>
      <c r="E71" s="703" t="s">
        <v>139</v>
      </c>
      <c r="F71" s="463" t="s">
        <v>140</v>
      </c>
      <c r="G71" s="464"/>
      <c r="H71" s="465"/>
      <c r="I71" s="465"/>
      <c r="J71" s="465"/>
      <c r="K71" s="465"/>
      <c r="L71" s="465"/>
      <c r="M71" s="466"/>
      <c r="N71" s="472"/>
      <c r="O71" s="262">
        <v>30</v>
      </c>
      <c r="P71" s="267"/>
      <c r="Q71" s="267"/>
      <c r="R71" s="267"/>
      <c r="S71" s="441">
        <v>0</v>
      </c>
      <c r="T71" s="439">
        <v>0</v>
      </c>
      <c r="U71" s="497"/>
    </row>
    <row r="72" spans="1:21" s="461" customFormat="1" ht="15" hidden="1" customHeight="1">
      <c r="A72" s="462"/>
      <c r="B72" s="264"/>
      <c r="C72" s="701" t="s">
        <v>141</v>
      </c>
      <c r="D72" s="702" t="s">
        <v>142</v>
      </c>
      <c r="E72" s="703" t="s">
        <v>142</v>
      </c>
      <c r="F72" s="463" t="s">
        <v>143</v>
      </c>
      <c r="G72" s="464"/>
      <c r="H72" s="465"/>
      <c r="I72" s="465"/>
      <c r="J72" s="465"/>
      <c r="K72" s="465"/>
      <c r="L72" s="465"/>
      <c r="M72" s="466"/>
      <c r="N72" s="472"/>
      <c r="O72" s="262">
        <v>30</v>
      </c>
      <c r="P72" s="267"/>
      <c r="Q72" s="267"/>
      <c r="R72" s="267"/>
      <c r="S72" s="441">
        <v>0</v>
      </c>
      <c r="T72" s="439">
        <v>0</v>
      </c>
      <c r="U72" s="497"/>
    </row>
    <row r="73" spans="1:21" s="461" customFormat="1" ht="15" hidden="1" customHeight="1">
      <c r="A73" s="462"/>
      <c r="B73" s="264"/>
      <c r="C73" s="701" t="s">
        <v>144</v>
      </c>
      <c r="D73" s="702" t="s">
        <v>145</v>
      </c>
      <c r="E73" s="703" t="s">
        <v>145</v>
      </c>
      <c r="F73" s="463" t="s">
        <v>146</v>
      </c>
      <c r="G73" s="464"/>
      <c r="H73" s="465"/>
      <c r="I73" s="465"/>
      <c r="J73" s="465"/>
      <c r="K73" s="465"/>
      <c r="L73" s="465"/>
      <c r="M73" s="466"/>
      <c r="N73" s="472"/>
      <c r="O73" s="262">
        <v>30</v>
      </c>
      <c r="P73" s="267"/>
      <c r="Q73" s="267"/>
      <c r="R73" s="267"/>
      <c r="S73" s="441">
        <v>0</v>
      </c>
      <c r="T73" s="439">
        <v>0</v>
      </c>
      <c r="U73" s="497"/>
    </row>
    <row r="74" spans="1:21" s="461" customFormat="1" ht="15" hidden="1" customHeight="1">
      <c r="A74" s="462"/>
      <c r="B74" s="264" t="s">
        <v>147</v>
      </c>
      <c r="C74" s="701"/>
      <c r="D74" s="702"/>
      <c r="E74" s="703"/>
      <c r="F74" s="467" t="s">
        <v>148</v>
      </c>
      <c r="G74" s="464"/>
      <c r="H74" s="468"/>
      <c r="I74" s="468"/>
      <c r="J74" s="468"/>
      <c r="K74" s="468"/>
      <c r="L74" s="468"/>
      <c r="M74" s="469"/>
      <c r="N74" s="472"/>
      <c r="O74" s="262">
        <v>30</v>
      </c>
      <c r="P74" s="267"/>
      <c r="Q74" s="267"/>
      <c r="R74" s="267"/>
      <c r="S74" s="440">
        <f>SUM(S75:S80)</f>
        <v>0</v>
      </c>
      <c r="T74" s="440">
        <f>SUM(T75:T80)</f>
        <v>0</v>
      </c>
      <c r="U74" s="497"/>
    </row>
    <row r="75" spans="1:21" s="461" customFormat="1" ht="15" hidden="1" customHeight="1">
      <c r="A75" s="462"/>
      <c r="B75" s="264"/>
      <c r="C75" s="701" t="s">
        <v>149</v>
      </c>
      <c r="D75" s="702" t="s">
        <v>150</v>
      </c>
      <c r="E75" s="703" t="s">
        <v>150</v>
      </c>
      <c r="F75" s="463" t="s">
        <v>151</v>
      </c>
      <c r="G75" s="464"/>
      <c r="H75" s="465"/>
      <c r="I75" s="465"/>
      <c r="J75" s="465"/>
      <c r="K75" s="465"/>
      <c r="L75" s="465"/>
      <c r="M75" s="466"/>
      <c r="N75" s="472"/>
      <c r="O75" s="262">
        <v>30</v>
      </c>
      <c r="P75" s="267"/>
      <c r="Q75" s="267"/>
      <c r="R75" s="267"/>
      <c r="S75" s="441">
        <v>0</v>
      </c>
      <c r="T75" s="439">
        <v>0</v>
      </c>
      <c r="U75" s="497"/>
    </row>
    <row r="76" spans="1:21" s="461" customFormat="1" ht="15" hidden="1" customHeight="1">
      <c r="A76" s="462"/>
      <c r="B76" s="264"/>
      <c r="C76" s="701" t="s">
        <v>152</v>
      </c>
      <c r="D76" s="702" t="s">
        <v>153</v>
      </c>
      <c r="E76" s="703" t="s">
        <v>153</v>
      </c>
      <c r="F76" s="463" t="s">
        <v>154</v>
      </c>
      <c r="G76" s="464"/>
      <c r="H76" s="465"/>
      <c r="I76" s="465"/>
      <c r="J76" s="465"/>
      <c r="K76" s="465"/>
      <c r="L76" s="465"/>
      <c r="M76" s="466"/>
      <c r="N76" s="472"/>
      <c r="O76" s="262">
        <v>30</v>
      </c>
      <c r="P76" s="267"/>
      <c r="Q76" s="267"/>
      <c r="R76" s="267"/>
      <c r="S76" s="441">
        <v>0</v>
      </c>
      <c r="T76" s="439">
        <v>0</v>
      </c>
      <c r="U76" s="497"/>
    </row>
    <row r="77" spans="1:21" s="461" customFormat="1" ht="15" hidden="1" customHeight="1">
      <c r="A77" s="462"/>
      <c r="B77" s="264"/>
      <c r="C77" s="701" t="s">
        <v>155</v>
      </c>
      <c r="D77" s="702" t="s">
        <v>156</v>
      </c>
      <c r="E77" s="703" t="s">
        <v>156</v>
      </c>
      <c r="F77" s="463" t="s">
        <v>157</v>
      </c>
      <c r="G77" s="464"/>
      <c r="H77" s="465"/>
      <c r="I77" s="465"/>
      <c r="J77" s="465"/>
      <c r="K77" s="465"/>
      <c r="L77" s="465"/>
      <c r="M77" s="466"/>
      <c r="N77" s="472"/>
      <c r="O77" s="262">
        <v>30</v>
      </c>
      <c r="P77" s="267"/>
      <c r="Q77" s="267"/>
      <c r="R77" s="267"/>
      <c r="S77" s="441">
        <v>0</v>
      </c>
      <c r="T77" s="439">
        <v>0</v>
      </c>
      <c r="U77" s="497"/>
    </row>
    <row r="78" spans="1:21" s="461" customFormat="1" ht="15" hidden="1" customHeight="1">
      <c r="A78" s="462"/>
      <c r="B78" s="264"/>
      <c r="C78" s="701" t="s">
        <v>158</v>
      </c>
      <c r="D78" s="702" t="s">
        <v>159</v>
      </c>
      <c r="E78" s="703" t="s">
        <v>159</v>
      </c>
      <c r="F78" s="463" t="s">
        <v>160</v>
      </c>
      <c r="G78" s="464"/>
      <c r="H78" s="465"/>
      <c r="I78" s="465"/>
      <c r="J78" s="465"/>
      <c r="K78" s="465"/>
      <c r="L78" s="465"/>
      <c r="M78" s="466"/>
      <c r="N78" s="472"/>
      <c r="O78" s="262">
        <v>30</v>
      </c>
      <c r="P78" s="267"/>
      <c r="Q78" s="267"/>
      <c r="R78" s="267"/>
      <c r="S78" s="441">
        <v>0</v>
      </c>
      <c r="T78" s="439">
        <v>0</v>
      </c>
      <c r="U78" s="497"/>
    </row>
    <row r="79" spans="1:21" s="461" customFormat="1" ht="15" hidden="1" customHeight="1">
      <c r="A79" s="462"/>
      <c r="B79" s="264"/>
      <c r="C79" s="701" t="s">
        <v>161</v>
      </c>
      <c r="D79" s="702" t="s">
        <v>162</v>
      </c>
      <c r="E79" s="703" t="s">
        <v>162</v>
      </c>
      <c r="F79" s="463" t="s">
        <v>163</v>
      </c>
      <c r="G79" s="464"/>
      <c r="H79" s="465"/>
      <c r="I79" s="465"/>
      <c r="J79" s="465"/>
      <c r="K79" s="465"/>
      <c r="L79" s="465"/>
      <c r="M79" s="466"/>
      <c r="N79" s="472"/>
      <c r="O79" s="262">
        <v>30</v>
      </c>
      <c r="P79" s="267"/>
      <c r="Q79" s="267"/>
      <c r="R79" s="267"/>
      <c r="S79" s="441">
        <v>0</v>
      </c>
      <c r="T79" s="439">
        <v>0</v>
      </c>
      <c r="U79" s="497"/>
    </row>
    <row r="80" spans="1:21" s="461" customFormat="1" ht="15" hidden="1" customHeight="1">
      <c r="A80" s="462"/>
      <c r="B80" s="264"/>
      <c r="C80" s="701" t="s">
        <v>164</v>
      </c>
      <c r="D80" s="702" t="s">
        <v>165</v>
      </c>
      <c r="E80" s="703" t="s">
        <v>165</v>
      </c>
      <c r="F80" s="463" t="s">
        <v>166</v>
      </c>
      <c r="G80" s="464"/>
      <c r="H80" s="465"/>
      <c r="I80" s="465"/>
      <c r="J80" s="465"/>
      <c r="K80" s="465"/>
      <c r="L80" s="465"/>
      <c r="M80" s="466"/>
      <c r="N80" s="472"/>
      <c r="O80" s="262">
        <v>30</v>
      </c>
      <c r="P80" s="267"/>
      <c r="Q80" s="267"/>
      <c r="R80" s="267"/>
      <c r="S80" s="441">
        <v>0</v>
      </c>
      <c r="T80" s="439">
        <v>0</v>
      </c>
      <c r="U80" s="497"/>
    </row>
    <row r="81" spans="1:21" s="461" customFormat="1" ht="15" hidden="1" customHeight="1">
      <c r="A81" s="462"/>
      <c r="B81" s="264" t="s">
        <v>167</v>
      </c>
      <c r="C81" s="701"/>
      <c r="D81" s="702"/>
      <c r="E81" s="703"/>
      <c r="F81" s="467" t="s">
        <v>168</v>
      </c>
      <c r="G81" s="464"/>
      <c r="H81" s="468"/>
      <c r="I81" s="468"/>
      <c r="J81" s="468"/>
      <c r="K81" s="468"/>
      <c r="L81" s="468"/>
      <c r="M81" s="469"/>
      <c r="N81" s="472"/>
      <c r="O81" s="262">
        <v>30</v>
      </c>
      <c r="P81" s="267"/>
      <c r="Q81" s="267"/>
      <c r="R81" s="267"/>
      <c r="S81" s="440">
        <v>0</v>
      </c>
      <c r="T81" s="440">
        <v>0</v>
      </c>
      <c r="U81" s="497"/>
    </row>
    <row r="82" spans="1:21" s="461" customFormat="1" ht="15" hidden="1" customHeight="1">
      <c r="A82" s="462"/>
      <c r="B82" s="264"/>
      <c r="C82" s="701" t="s">
        <v>169</v>
      </c>
      <c r="D82" s="702" t="s">
        <v>170</v>
      </c>
      <c r="E82" s="703" t="s">
        <v>170</v>
      </c>
      <c r="F82" s="463" t="s">
        <v>171</v>
      </c>
      <c r="G82" s="464"/>
      <c r="H82" s="465"/>
      <c r="I82" s="465"/>
      <c r="J82" s="465"/>
      <c r="K82" s="465"/>
      <c r="L82" s="465"/>
      <c r="M82" s="466"/>
      <c r="N82" s="472"/>
      <c r="O82" s="262">
        <v>30</v>
      </c>
      <c r="P82" s="267"/>
      <c r="Q82" s="267"/>
      <c r="R82" s="267"/>
      <c r="S82" s="441">
        <v>0</v>
      </c>
      <c r="T82" s="439">
        <v>0</v>
      </c>
      <c r="U82" s="497"/>
    </row>
    <row r="83" spans="1:21" s="461" customFormat="1" ht="15" hidden="1" customHeight="1">
      <c r="A83" s="462"/>
      <c r="B83" s="264"/>
      <c r="C83" s="701" t="s">
        <v>172</v>
      </c>
      <c r="D83" s="702" t="s">
        <v>173</v>
      </c>
      <c r="E83" s="703" t="s">
        <v>173</v>
      </c>
      <c r="F83" s="463" t="s">
        <v>174</v>
      </c>
      <c r="G83" s="464"/>
      <c r="H83" s="465"/>
      <c r="I83" s="465"/>
      <c r="J83" s="465"/>
      <c r="K83" s="465"/>
      <c r="L83" s="465"/>
      <c r="M83" s="466"/>
      <c r="N83" s="472"/>
      <c r="O83" s="262">
        <v>30</v>
      </c>
      <c r="P83" s="267"/>
      <c r="Q83" s="267"/>
      <c r="R83" s="267"/>
      <c r="S83" s="441">
        <v>0</v>
      </c>
      <c r="T83" s="439">
        <v>0</v>
      </c>
      <c r="U83" s="497"/>
    </row>
    <row r="84" spans="1:21" s="461" customFormat="1" ht="15" hidden="1" customHeight="1">
      <c r="A84" s="462"/>
      <c r="B84" s="264"/>
      <c r="C84" s="701" t="s">
        <v>175</v>
      </c>
      <c r="D84" s="702" t="s">
        <v>176</v>
      </c>
      <c r="E84" s="703" t="s">
        <v>176</v>
      </c>
      <c r="F84" s="463" t="s">
        <v>177</v>
      </c>
      <c r="G84" s="464"/>
      <c r="H84" s="465"/>
      <c r="I84" s="465"/>
      <c r="J84" s="465"/>
      <c r="K84" s="465"/>
      <c r="L84" s="465"/>
      <c r="M84" s="466"/>
      <c r="N84" s="472"/>
      <c r="O84" s="262">
        <v>30</v>
      </c>
      <c r="P84" s="267"/>
      <c r="Q84" s="267"/>
      <c r="R84" s="267"/>
      <c r="S84" s="441">
        <v>0</v>
      </c>
      <c r="T84" s="439">
        <v>0</v>
      </c>
      <c r="U84" s="497"/>
    </row>
    <row r="85" spans="1:21" s="461" customFormat="1" ht="15" hidden="1" customHeight="1">
      <c r="A85" s="462"/>
      <c r="B85" s="264" t="s">
        <v>178</v>
      </c>
      <c r="C85" s="701"/>
      <c r="D85" s="702"/>
      <c r="E85" s="703"/>
      <c r="F85" s="467" t="s">
        <v>179</v>
      </c>
      <c r="G85" s="464"/>
      <c r="H85" s="468"/>
      <c r="I85" s="468"/>
      <c r="J85" s="468"/>
      <c r="K85" s="468"/>
      <c r="L85" s="468"/>
      <c r="M85" s="469"/>
      <c r="N85" s="472"/>
      <c r="O85" s="262">
        <v>30</v>
      </c>
      <c r="P85" s="267"/>
      <c r="Q85" s="267"/>
      <c r="R85" s="267"/>
      <c r="S85" s="440">
        <f>SUM(S86:S88)</f>
        <v>0</v>
      </c>
      <c r="T85" s="440">
        <f>SUM(T86:T88)</f>
        <v>0</v>
      </c>
      <c r="U85" s="497"/>
    </row>
    <row r="86" spans="1:21" s="461" customFormat="1" ht="15" hidden="1" customHeight="1">
      <c r="A86" s="462"/>
      <c r="B86" s="264"/>
      <c r="C86" s="701" t="s">
        <v>180</v>
      </c>
      <c r="D86" s="702" t="s">
        <v>181</v>
      </c>
      <c r="E86" s="703" t="s">
        <v>181</v>
      </c>
      <c r="F86" s="463" t="s">
        <v>182</v>
      </c>
      <c r="G86" s="464"/>
      <c r="H86" s="465"/>
      <c r="I86" s="465"/>
      <c r="J86" s="465"/>
      <c r="K86" s="465"/>
      <c r="L86" s="465"/>
      <c r="M86" s="466"/>
      <c r="N86" s="472"/>
      <c r="O86" s="262">
        <v>30</v>
      </c>
      <c r="P86" s="267"/>
      <c r="Q86" s="267"/>
      <c r="R86" s="267"/>
      <c r="S86" s="441">
        <v>0</v>
      </c>
      <c r="T86" s="439">
        <v>0</v>
      </c>
      <c r="U86" s="497"/>
    </row>
    <row r="87" spans="1:21" s="461" customFormat="1" ht="15" hidden="1" customHeight="1">
      <c r="A87" s="462"/>
      <c r="B87" s="264"/>
      <c r="C87" s="701" t="s">
        <v>183</v>
      </c>
      <c r="D87" s="702" t="s">
        <v>184</v>
      </c>
      <c r="E87" s="703" t="s">
        <v>184</v>
      </c>
      <c r="F87" s="463" t="s">
        <v>185</v>
      </c>
      <c r="G87" s="464"/>
      <c r="H87" s="465"/>
      <c r="I87" s="465"/>
      <c r="J87" s="465"/>
      <c r="K87" s="465"/>
      <c r="L87" s="465"/>
      <c r="M87" s="466"/>
      <c r="N87" s="472"/>
      <c r="O87" s="262">
        <v>30</v>
      </c>
      <c r="P87" s="267"/>
      <c r="Q87" s="267"/>
      <c r="R87" s="267"/>
      <c r="S87" s="441">
        <v>0</v>
      </c>
      <c r="T87" s="439">
        <v>0</v>
      </c>
      <c r="U87" s="497"/>
    </row>
    <row r="88" spans="1:21" s="461" customFormat="1" ht="15" hidden="1" customHeight="1">
      <c r="A88" s="462"/>
      <c r="B88" s="264"/>
      <c r="C88" s="701" t="s">
        <v>186</v>
      </c>
      <c r="D88" s="702" t="s">
        <v>187</v>
      </c>
      <c r="E88" s="703" t="s">
        <v>187</v>
      </c>
      <c r="F88" s="463" t="s">
        <v>188</v>
      </c>
      <c r="G88" s="464"/>
      <c r="H88" s="465"/>
      <c r="I88" s="465"/>
      <c r="J88" s="465"/>
      <c r="K88" s="465"/>
      <c r="L88" s="465"/>
      <c r="M88" s="466"/>
      <c r="N88" s="472"/>
      <c r="O88" s="262">
        <v>30</v>
      </c>
      <c r="P88" s="267"/>
      <c r="Q88" s="267"/>
      <c r="R88" s="267"/>
      <c r="S88" s="441">
        <v>0</v>
      </c>
      <c r="T88" s="439">
        <v>0</v>
      </c>
      <c r="U88" s="497"/>
    </row>
    <row r="89" spans="1:21" s="461" customFormat="1" ht="15" hidden="1" customHeight="1">
      <c r="A89" s="462"/>
      <c r="B89" s="264" t="s">
        <v>189</v>
      </c>
      <c r="C89" s="701"/>
      <c r="D89" s="702"/>
      <c r="E89" s="703"/>
      <c r="F89" s="467" t="s">
        <v>190</v>
      </c>
      <c r="G89" s="464"/>
      <c r="H89" s="468"/>
      <c r="I89" s="468"/>
      <c r="J89" s="468"/>
      <c r="K89" s="468"/>
      <c r="L89" s="468"/>
      <c r="M89" s="469"/>
      <c r="N89" s="472"/>
      <c r="O89" s="262">
        <v>30</v>
      </c>
      <c r="P89" s="267"/>
      <c r="Q89" s="267"/>
      <c r="R89" s="267"/>
      <c r="S89" s="440">
        <f>SUM(S90:S98)</f>
        <v>0</v>
      </c>
      <c r="T89" s="440">
        <f>SUM(T90:T98)</f>
        <v>0</v>
      </c>
      <c r="U89" s="497"/>
    </row>
    <row r="90" spans="1:21" s="461" customFormat="1" ht="15" hidden="1" customHeight="1">
      <c r="A90" s="462"/>
      <c r="B90" s="264"/>
      <c r="C90" s="701" t="s">
        <v>191</v>
      </c>
      <c r="D90" s="702" t="s">
        <v>192</v>
      </c>
      <c r="E90" s="703" t="s">
        <v>192</v>
      </c>
      <c r="F90" s="463" t="s">
        <v>193</v>
      </c>
      <c r="G90" s="464"/>
      <c r="H90" s="465"/>
      <c r="I90" s="465"/>
      <c r="J90" s="465"/>
      <c r="K90" s="465"/>
      <c r="L90" s="465"/>
      <c r="M90" s="466"/>
      <c r="N90" s="472"/>
      <c r="O90" s="262">
        <v>30</v>
      </c>
      <c r="P90" s="267"/>
      <c r="Q90" s="267"/>
      <c r="R90" s="267"/>
      <c r="S90" s="441">
        <v>0</v>
      </c>
      <c r="T90" s="439">
        <v>0</v>
      </c>
      <c r="U90" s="497"/>
    </row>
    <row r="91" spans="1:21" s="461" customFormat="1" ht="15" hidden="1" customHeight="1">
      <c r="A91" s="462"/>
      <c r="B91" s="264"/>
      <c r="C91" s="701" t="s">
        <v>194</v>
      </c>
      <c r="D91" s="702" t="s">
        <v>195</v>
      </c>
      <c r="E91" s="703" t="s">
        <v>195</v>
      </c>
      <c r="F91" s="463" t="s">
        <v>196</v>
      </c>
      <c r="G91" s="464"/>
      <c r="H91" s="465"/>
      <c r="I91" s="465"/>
      <c r="J91" s="465"/>
      <c r="K91" s="465"/>
      <c r="L91" s="465"/>
      <c r="M91" s="466"/>
      <c r="N91" s="472"/>
      <c r="O91" s="262">
        <v>30</v>
      </c>
      <c r="P91" s="267"/>
      <c r="Q91" s="267"/>
      <c r="R91" s="267"/>
      <c r="S91" s="441">
        <v>0</v>
      </c>
      <c r="T91" s="439">
        <v>0</v>
      </c>
      <c r="U91" s="497"/>
    </row>
    <row r="92" spans="1:21" s="461" customFormat="1" ht="15" hidden="1" customHeight="1">
      <c r="A92" s="462"/>
      <c r="B92" s="264"/>
      <c r="C92" s="701" t="s">
        <v>197</v>
      </c>
      <c r="D92" s="702" t="s">
        <v>198</v>
      </c>
      <c r="E92" s="703" t="s">
        <v>198</v>
      </c>
      <c r="F92" s="463" t="s">
        <v>199</v>
      </c>
      <c r="G92" s="464"/>
      <c r="H92" s="465"/>
      <c r="I92" s="465"/>
      <c r="J92" s="465"/>
      <c r="K92" s="465"/>
      <c r="L92" s="465"/>
      <c r="M92" s="466"/>
      <c r="N92" s="472"/>
      <c r="O92" s="262">
        <v>30</v>
      </c>
      <c r="P92" s="267"/>
      <c r="Q92" s="267"/>
      <c r="R92" s="267"/>
      <c r="S92" s="441">
        <v>0</v>
      </c>
      <c r="T92" s="439">
        <v>0</v>
      </c>
      <c r="U92" s="497"/>
    </row>
    <row r="93" spans="1:21" s="461" customFormat="1" ht="15" hidden="1" customHeight="1">
      <c r="A93" s="462"/>
      <c r="B93" s="264"/>
      <c r="C93" s="701" t="s">
        <v>200</v>
      </c>
      <c r="D93" s="702" t="s">
        <v>201</v>
      </c>
      <c r="E93" s="703" t="s">
        <v>201</v>
      </c>
      <c r="F93" s="463" t="s">
        <v>202</v>
      </c>
      <c r="G93" s="464"/>
      <c r="H93" s="465"/>
      <c r="I93" s="465"/>
      <c r="J93" s="465"/>
      <c r="K93" s="465"/>
      <c r="L93" s="465"/>
      <c r="M93" s="466"/>
      <c r="N93" s="472"/>
      <c r="O93" s="262">
        <v>30</v>
      </c>
      <c r="P93" s="267"/>
      <c r="Q93" s="267"/>
      <c r="R93" s="267"/>
      <c r="S93" s="441">
        <v>0</v>
      </c>
      <c r="T93" s="439">
        <v>0</v>
      </c>
      <c r="U93" s="497"/>
    </row>
    <row r="94" spans="1:21" s="461" customFormat="1" ht="15" hidden="1" customHeight="1">
      <c r="A94" s="462"/>
      <c r="B94" s="264"/>
      <c r="C94" s="701" t="s">
        <v>203</v>
      </c>
      <c r="D94" s="702" t="s">
        <v>204</v>
      </c>
      <c r="E94" s="703" t="s">
        <v>204</v>
      </c>
      <c r="F94" s="463" t="s">
        <v>205</v>
      </c>
      <c r="G94" s="464"/>
      <c r="H94" s="465"/>
      <c r="I94" s="465"/>
      <c r="J94" s="465"/>
      <c r="K94" s="465"/>
      <c r="L94" s="465"/>
      <c r="M94" s="466"/>
      <c r="N94" s="472"/>
      <c r="O94" s="262">
        <v>30</v>
      </c>
      <c r="P94" s="267"/>
      <c r="Q94" s="267"/>
      <c r="R94" s="267"/>
      <c r="S94" s="441">
        <v>0</v>
      </c>
      <c r="T94" s="439">
        <v>0</v>
      </c>
      <c r="U94" s="497"/>
    </row>
    <row r="95" spans="1:21" s="461" customFormat="1" ht="15" hidden="1" customHeight="1">
      <c r="A95" s="462"/>
      <c r="B95" s="264"/>
      <c r="C95" s="701" t="s">
        <v>206</v>
      </c>
      <c r="D95" s="702" t="s">
        <v>207</v>
      </c>
      <c r="E95" s="703" t="s">
        <v>207</v>
      </c>
      <c r="F95" s="463" t="s">
        <v>208</v>
      </c>
      <c r="G95" s="464"/>
      <c r="H95" s="465"/>
      <c r="I95" s="465"/>
      <c r="J95" s="465"/>
      <c r="K95" s="465"/>
      <c r="L95" s="465"/>
      <c r="M95" s="466"/>
      <c r="N95" s="472"/>
      <c r="O95" s="262">
        <v>30</v>
      </c>
      <c r="P95" s="267"/>
      <c r="Q95" s="267"/>
      <c r="R95" s="267"/>
      <c r="S95" s="441">
        <v>0</v>
      </c>
      <c r="T95" s="439">
        <v>0</v>
      </c>
      <c r="U95" s="497"/>
    </row>
    <row r="96" spans="1:21" s="461" customFormat="1" ht="15" hidden="1" customHeight="1">
      <c r="A96" s="462"/>
      <c r="B96" s="264"/>
      <c r="C96" s="701" t="s">
        <v>209</v>
      </c>
      <c r="D96" s="702" t="s">
        <v>210</v>
      </c>
      <c r="E96" s="703" t="s">
        <v>210</v>
      </c>
      <c r="F96" s="463" t="s">
        <v>211</v>
      </c>
      <c r="G96" s="464"/>
      <c r="H96" s="465"/>
      <c r="I96" s="465"/>
      <c r="J96" s="465"/>
      <c r="K96" s="465"/>
      <c r="L96" s="465"/>
      <c r="M96" s="466"/>
      <c r="N96" s="472"/>
      <c r="O96" s="262">
        <v>30</v>
      </c>
      <c r="P96" s="267"/>
      <c r="Q96" s="267"/>
      <c r="R96" s="267"/>
      <c r="S96" s="441">
        <v>0</v>
      </c>
      <c r="T96" s="439">
        <v>0</v>
      </c>
      <c r="U96" s="497"/>
    </row>
    <row r="97" spans="1:21" s="461" customFormat="1" ht="15" hidden="1" customHeight="1">
      <c r="A97" s="462"/>
      <c r="B97" s="264"/>
      <c r="C97" s="701" t="s">
        <v>212</v>
      </c>
      <c r="D97" s="702" t="s">
        <v>213</v>
      </c>
      <c r="E97" s="703" t="s">
        <v>213</v>
      </c>
      <c r="F97" s="463" t="s">
        <v>214</v>
      </c>
      <c r="G97" s="464"/>
      <c r="H97" s="465"/>
      <c r="I97" s="465"/>
      <c r="J97" s="465"/>
      <c r="K97" s="465"/>
      <c r="L97" s="465"/>
      <c r="M97" s="466"/>
      <c r="N97" s="472"/>
      <c r="O97" s="262">
        <v>30</v>
      </c>
      <c r="P97" s="267"/>
      <c r="Q97" s="267"/>
      <c r="R97" s="267"/>
      <c r="S97" s="441">
        <v>0</v>
      </c>
      <c r="T97" s="439">
        <v>0</v>
      </c>
      <c r="U97" s="497"/>
    </row>
    <row r="98" spans="1:21" s="461" customFormat="1" ht="15" hidden="1" customHeight="1">
      <c r="A98" s="462"/>
      <c r="B98" s="264"/>
      <c r="C98" s="701" t="s">
        <v>215</v>
      </c>
      <c r="D98" s="702" t="s">
        <v>213</v>
      </c>
      <c r="E98" s="703" t="s">
        <v>213</v>
      </c>
      <c r="F98" s="463" t="s">
        <v>216</v>
      </c>
      <c r="G98" s="464"/>
      <c r="H98" s="465"/>
      <c r="I98" s="465"/>
      <c r="J98" s="465"/>
      <c r="K98" s="465"/>
      <c r="L98" s="465"/>
      <c r="M98" s="466"/>
      <c r="N98" s="472"/>
      <c r="O98" s="262">
        <v>30</v>
      </c>
      <c r="P98" s="267"/>
      <c r="Q98" s="267"/>
      <c r="R98" s="267"/>
      <c r="S98" s="441">
        <v>0</v>
      </c>
      <c r="T98" s="439">
        <v>0</v>
      </c>
      <c r="U98" s="497"/>
    </row>
    <row r="99" spans="1:21" s="461" customFormat="1" ht="15" hidden="1" customHeight="1">
      <c r="A99" s="462" t="s">
        <v>217</v>
      </c>
      <c r="B99" s="462"/>
      <c r="C99" s="738"/>
      <c r="D99" s="739"/>
      <c r="E99" s="740"/>
      <c r="F99" s="473" t="s">
        <v>218</v>
      </c>
      <c r="G99" s="474"/>
      <c r="H99" s="475"/>
      <c r="I99" s="475"/>
      <c r="J99" s="475"/>
      <c r="K99" s="475"/>
      <c r="L99" s="475"/>
      <c r="M99" s="476"/>
      <c r="N99" s="472"/>
      <c r="O99" s="262">
        <v>30</v>
      </c>
      <c r="P99" s="267"/>
      <c r="Q99" s="267"/>
      <c r="R99" s="267"/>
      <c r="S99" s="442">
        <f>+S100+S104+S109+S116+S133+S126+S120</f>
        <v>0</v>
      </c>
      <c r="T99" s="442">
        <f>+T100+T104+T109+T116+T133+T126+T120</f>
        <v>0</v>
      </c>
      <c r="U99" s="497"/>
    </row>
    <row r="100" spans="1:21" s="461" customFormat="1" ht="15" hidden="1" customHeight="1">
      <c r="A100" s="462"/>
      <c r="B100" s="264" t="s">
        <v>219</v>
      </c>
      <c r="C100" s="701"/>
      <c r="D100" s="702"/>
      <c r="E100" s="703"/>
      <c r="F100" s="467" t="s">
        <v>220</v>
      </c>
      <c r="G100" s="464"/>
      <c r="H100" s="468"/>
      <c r="I100" s="468"/>
      <c r="J100" s="468"/>
      <c r="K100" s="468"/>
      <c r="L100" s="468"/>
      <c r="M100" s="469"/>
      <c r="N100" s="472"/>
      <c r="O100" s="262">
        <v>30</v>
      </c>
      <c r="P100" s="267"/>
      <c r="Q100" s="267"/>
      <c r="R100" s="267"/>
      <c r="S100" s="440">
        <f>SUM(S101:S103)</f>
        <v>0</v>
      </c>
      <c r="T100" s="440">
        <f>SUM(T101:T103)</f>
        <v>0</v>
      </c>
      <c r="U100" s="497"/>
    </row>
    <row r="101" spans="1:21" s="461" customFormat="1" ht="15" hidden="1" customHeight="1">
      <c r="A101" s="462"/>
      <c r="B101" s="264"/>
      <c r="C101" s="701" t="s">
        <v>221</v>
      </c>
      <c r="D101" s="702" t="s">
        <v>222</v>
      </c>
      <c r="E101" s="703" t="s">
        <v>222</v>
      </c>
      <c r="F101" s="463" t="s">
        <v>223</v>
      </c>
      <c r="G101" s="464"/>
      <c r="H101" s="465"/>
      <c r="I101" s="465"/>
      <c r="J101" s="465"/>
      <c r="K101" s="465"/>
      <c r="L101" s="465"/>
      <c r="M101" s="466"/>
      <c r="N101" s="472"/>
      <c r="O101" s="262">
        <v>30</v>
      </c>
      <c r="P101" s="267"/>
      <c r="Q101" s="267"/>
      <c r="R101" s="267"/>
      <c r="S101" s="441">
        <v>0</v>
      </c>
      <c r="T101" s="439">
        <v>0</v>
      </c>
      <c r="U101" s="497"/>
    </row>
    <row r="102" spans="1:21" s="461" customFormat="1" ht="15" hidden="1" customHeight="1">
      <c r="A102" s="462"/>
      <c r="B102" s="264"/>
      <c r="C102" s="701" t="s">
        <v>224</v>
      </c>
      <c r="D102" s="702" t="s">
        <v>225</v>
      </c>
      <c r="E102" s="703" t="s">
        <v>225</v>
      </c>
      <c r="F102" s="463" t="s">
        <v>226</v>
      </c>
      <c r="G102" s="464"/>
      <c r="H102" s="465"/>
      <c r="I102" s="465"/>
      <c r="J102" s="465"/>
      <c r="K102" s="465"/>
      <c r="L102" s="465"/>
      <c r="M102" s="466"/>
      <c r="N102" s="472"/>
      <c r="O102" s="262">
        <v>30</v>
      </c>
      <c r="P102" s="267"/>
      <c r="Q102" s="267"/>
      <c r="R102" s="267"/>
      <c r="S102" s="441">
        <v>0</v>
      </c>
      <c r="T102" s="439">
        <v>0</v>
      </c>
      <c r="U102" s="497"/>
    </row>
    <row r="103" spans="1:21" s="461" customFormat="1" ht="15" hidden="1" customHeight="1">
      <c r="A103" s="462"/>
      <c r="B103" s="264"/>
      <c r="C103" s="701" t="s">
        <v>227</v>
      </c>
      <c r="D103" s="702" t="s">
        <v>228</v>
      </c>
      <c r="E103" s="703" t="s">
        <v>228</v>
      </c>
      <c r="F103" s="463" t="s">
        <v>229</v>
      </c>
      <c r="G103" s="464"/>
      <c r="H103" s="465"/>
      <c r="I103" s="465"/>
      <c r="J103" s="465"/>
      <c r="K103" s="465"/>
      <c r="L103" s="465"/>
      <c r="M103" s="466"/>
      <c r="N103" s="472"/>
      <c r="O103" s="262">
        <v>30</v>
      </c>
      <c r="P103" s="267"/>
      <c r="Q103" s="267"/>
      <c r="R103" s="267"/>
      <c r="S103" s="441">
        <v>0</v>
      </c>
      <c r="T103" s="439">
        <v>0</v>
      </c>
      <c r="U103" s="497"/>
    </row>
    <row r="104" spans="1:21" s="461" customFormat="1" ht="15" hidden="1" customHeight="1">
      <c r="A104" s="462"/>
      <c r="B104" s="264" t="s">
        <v>230</v>
      </c>
      <c r="C104" s="701"/>
      <c r="D104" s="702"/>
      <c r="E104" s="703"/>
      <c r="F104" s="467" t="s">
        <v>231</v>
      </c>
      <c r="G104" s="464"/>
      <c r="H104" s="468"/>
      <c r="I104" s="468"/>
      <c r="J104" s="468"/>
      <c r="K104" s="468"/>
      <c r="L104" s="468"/>
      <c r="M104" s="469"/>
      <c r="N104" s="472"/>
      <c r="O104" s="262">
        <v>30</v>
      </c>
      <c r="P104" s="267"/>
      <c r="Q104" s="267"/>
      <c r="R104" s="267"/>
      <c r="S104" s="440">
        <f>SUM(S105:S108)</f>
        <v>0</v>
      </c>
      <c r="T104" s="440">
        <f>SUM(T105:T108)</f>
        <v>0</v>
      </c>
      <c r="U104" s="497"/>
    </row>
    <row r="105" spans="1:21" s="461" customFormat="1" ht="15" hidden="1" customHeight="1">
      <c r="A105" s="462"/>
      <c r="B105" s="264"/>
      <c r="C105" s="701" t="s">
        <v>232</v>
      </c>
      <c r="D105" s="702" t="s">
        <v>233</v>
      </c>
      <c r="E105" s="703" t="s">
        <v>233</v>
      </c>
      <c r="F105" s="463" t="s">
        <v>234</v>
      </c>
      <c r="G105" s="464"/>
      <c r="H105" s="465"/>
      <c r="I105" s="465"/>
      <c r="J105" s="465"/>
      <c r="K105" s="465"/>
      <c r="L105" s="465"/>
      <c r="M105" s="466"/>
      <c r="N105" s="472"/>
      <c r="O105" s="262">
        <v>30</v>
      </c>
      <c r="P105" s="267"/>
      <c r="Q105" s="267"/>
      <c r="R105" s="267"/>
      <c r="S105" s="441">
        <v>0</v>
      </c>
      <c r="T105" s="439">
        <v>0</v>
      </c>
      <c r="U105" s="497"/>
    </row>
    <row r="106" spans="1:21" s="461" customFormat="1" ht="15" hidden="1" customHeight="1">
      <c r="A106" s="462"/>
      <c r="B106" s="264"/>
      <c r="C106" s="701" t="s">
        <v>235</v>
      </c>
      <c r="D106" s="702" t="s">
        <v>233</v>
      </c>
      <c r="E106" s="703" t="s">
        <v>233</v>
      </c>
      <c r="F106" s="463" t="s">
        <v>236</v>
      </c>
      <c r="G106" s="464"/>
      <c r="H106" s="465"/>
      <c r="I106" s="465"/>
      <c r="J106" s="465"/>
      <c r="K106" s="465"/>
      <c r="L106" s="465"/>
      <c r="M106" s="466"/>
      <c r="N106" s="472"/>
      <c r="O106" s="262">
        <v>30</v>
      </c>
      <c r="P106" s="267"/>
      <c r="Q106" s="267"/>
      <c r="R106" s="267"/>
      <c r="S106" s="441">
        <v>0</v>
      </c>
      <c r="T106" s="439">
        <v>0</v>
      </c>
      <c r="U106" s="497"/>
    </row>
    <row r="107" spans="1:21" s="461" customFormat="1" ht="15" hidden="1" customHeight="1">
      <c r="A107" s="462"/>
      <c r="B107" s="264"/>
      <c r="C107" s="701" t="s">
        <v>237</v>
      </c>
      <c r="D107" s="702" t="s">
        <v>233</v>
      </c>
      <c r="E107" s="703" t="s">
        <v>233</v>
      </c>
      <c r="F107" s="463" t="s">
        <v>238</v>
      </c>
      <c r="G107" s="464"/>
      <c r="H107" s="465"/>
      <c r="I107" s="465"/>
      <c r="J107" s="465"/>
      <c r="K107" s="465"/>
      <c r="L107" s="465"/>
      <c r="M107" s="466"/>
      <c r="N107" s="472"/>
      <c r="O107" s="262">
        <v>30</v>
      </c>
      <c r="P107" s="267"/>
      <c r="Q107" s="267"/>
      <c r="R107" s="267"/>
      <c r="S107" s="441">
        <v>0</v>
      </c>
      <c r="T107" s="439">
        <v>0</v>
      </c>
      <c r="U107" s="497"/>
    </row>
    <row r="108" spans="1:21" s="461" customFormat="1" ht="15" hidden="1" customHeight="1">
      <c r="A108" s="462"/>
      <c r="B108" s="264"/>
      <c r="C108" s="701" t="s">
        <v>239</v>
      </c>
      <c r="D108" s="702" t="s">
        <v>233</v>
      </c>
      <c r="E108" s="703" t="s">
        <v>233</v>
      </c>
      <c r="F108" s="463" t="s">
        <v>240</v>
      </c>
      <c r="G108" s="464"/>
      <c r="H108" s="465"/>
      <c r="I108" s="465"/>
      <c r="J108" s="465"/>
      <c r="K108" s="465"/>
      <c r="L108" s="465"/>
      <c r="M108" s="466"/>
      <c r="N108" s="472"/>
      <c r="O108" s="262">
        <v>30</v>
      </c>
      <c r="P108" s="267"/>
      <c r="Q108" s="267"/>
      <c r="R108" s="267"/>
      <c r="S108" s="441">
        <v>0</v>
      </c>
      <c r="T108" s="439">
        <v>0</v>
      </c>
      <c r="U108" s="497"/>
    </row>
    <row r="109" spans="1:21" s="461" customFormat="1" ht="15" hidden="1" customHeight="1">
      <c r="A109" s="462"/>
      <c r="B109" s="264">
        <v>33</v>
      </c>
      <c r="C109" s="701"/>
      <c r="D109" s="702"/>
      <c r="E109" s="703"/>
      <c r="F109" s="467" t="s">
        <v>241</v>
      </c>
      <c r="G109" s="464"/>
      <c r="H109" s="468"/>
      <c r="I109" s="468"/>
      <c r="J109" s="468"/>
      <c r="K109" s="468"/>
      <c r="L109" s="468"/>
      <c r="M109" s="469"/>
      <c r="N109" s="472"/>
      <c r="O109" s="262">
        <v>30</v>
      </c>
      <c r="P109" s="267"/>
      <c r="Q109" s="267"/>
      <c r="R109" s="267"/>
      <c r="S109" s="440">
        <f>SUM(S110:S115)</f>
        <v>0</v>
      </c>
      <c r="T109" s="440">
        <f>SUM(T110:T115)</f>
        <v>0</v>
      </c>
      <c r="U109" s="497"/>
    </row>
    <row r="110" spans="1:21" s="461" customFormat="1" ht="15" hidden="1" customHeight="1">
      <c r="A110" s="462"/>
      <c r="B110" s="264"/>
      <c r="C110" s="701" t="s">
        <v>242</v>
      </c>
      <c r="D110" s="702" t="s">
        <v>243</v>
      </c>
      <c r="E110" s="703" t="s">
        <v>243</v>
      </c>
      <c r="F110" s="463" t="s">
        <v>244</v>
      </c>
      <c r="G110" s="464"/>
      <c r="H110" s="465"/>
      <c r="I110" s="465"/>
      <c r="J110" s="465"/>
      <c r="K110" s="465"/>
      <c r="L110" s="465"/>
      <c r="M110" s="466"/>
      <c r="N110" s="472"/>
      <c r="O110" s="262">
        <v>30</v>
      </c>
      <c r="P110" s="267"/>
      <c r="Q110" s="267"/>
      <c r="R110" s="267"/>
      <c r="S110" s="441">
        <v>0</v>
      </c>
      <c r="T110" s="439">
        <v>0</v>
      </c>
      <c r="U110" s="497"/>
    </row>
    <row r="111" spans="1:21" s="461" customFormat="1" ht="15" hidden="1" customHeight="1">
      <c r="A111" s="462"/>
      <c r="B111" s="264"/>
      <c r="C111" s="701" t="s">
        <v>245</v>
      </c>
      <c r="D111" s="702" t="s">
        <v>246</v>
      </c>
      <c r="E111" s="703" t="s">
        <v>246</v>
      </c>
      <c r="F111" s="463" t="s">
        <v>247</v>
      </c>
      <c r="G111" s="464"/>
      <c r="H111" s="465"/>
      <c r="I111" s="465"/>
      <c r="J111" s="465"/>
      <c r="K111" s="465"/>
      <c r="L111" s="465"/>
      <c r="M111" s="466"/>
      <c r="N111" s="472"/>
      <c r="O111" s="262">
        <v>30</v>
      </c>
      <c r="P111" s="267"/>
      <c r="Q111" s="267"/>
      <c r="R111" s="267"/>
      <c r="S111" s="441">
        <v>0</v>
      </c>
      <c r="T111" s="439">
        <v>0</v>
      </c>
      <c r="U111" s="497"/>
    </row>
    <row r="112" spans="1:21" s="461" customFormat="1" ht="15" hidden="1" customHeight="1">
      <c r="A112" s="462"/>
      <c r="B112" s="264"/>
      <c r="C112" s="701" t="s">
        <v>248</v>
      </c>
      <c r="D112" s="702" t="s">
        <v>249</v>
      </c>
      <c r="E112" s="703" t="s">
        <v>249</v>
      </c>
      <c r="F112" s="463" t="s">
        <v>250</v>
      </c>
      <c r="G112" s="464"/>
      <c r="H112" s="465"/>
      <c r="I112" s="465"/>
      <c r="J112" s="465"/>
      <c r="K112" s="465"/>
      <c r="L112" s="465"/>
      <c r="M112" s="466"/>
      <c r="N112" s="472"/>
      <c r="O112" s="262">
        <v>30</v>
      </c>
      <c r="P112" s="267"/>
      <c r="Q112" s="267"/>
      <c r="R112" s="267"/>
      <c r="S112" s="441">
        <v>0</v>
      </c>
      <c r="T112" s="439">
        <v>0</v>
      </c>
      <c r="U112" s="497"/>
    </row>
    <row r="113" spans="1:21" s="461" customFormat="1" ht="15" hidden="1" customHeight="1">
      <c r="A113" s="462"/>
      <c r="B113" s="264"/>
      <c r="C113" s="701" t="s">
        <v>251</v>
      </c>
      <c r="D113" s="702" t="s">
        <v>252</v>
      </c>
      <c r="E113" s="703" t="s">
        <v>252</v>
      </c>
      <c r="F113" s="463" t="s">
        <v>253</v>
      </c>
      <c r="G113" s="464"/>
      <c r="H113" s="465"/>
      <c r="I113" s="465"/>
      <c r="J113" s="465"/>
      <c r="K113" s="465"/>
      <c r="L113" s="465"/>
      <c r="M113" s="466"/>
      <c r="N113" s="472"/>
      <c r="O113" s="262">
        <v>30</v>
      </c>
      <c r="P113" s="267"/>
      <c r="Q113" s="267"/>
      <c r="R113" s="267"/>
      <c r="S113" s="441">
        <v>0</v>
      </c>
      <c r="T113" s="439">
        <v>0</v>
      </c>
      <c r="U113" s="497"/>
    </row>
    <row r="114" spans="1:21" s="461" customFormat="1" ht="15" hidden="1" customHeight="1">
      <c r="A114" s="462"/>
      <c r="B114" s="264"/>
      <c r="C114" s="701">
        <v>335</v>
      </c>
      <c r="D114" s="702" t="s">
        <v>254</v>
      </c>
      <c r="E114" s="703" t="s">
        <v>254</v>
      </c>
      <c r="F114" s="463" t="s">
        <v>255</v>
      </c>
      <c r="G114" s="464"/>
      <c r="H114" s="465"/>
      <c r="I114" s="465"/>
      <c r="J114" s="465"/>
      <c r="K114" s="465"/>
      <c r="L114" s="465"/>
      <c r="M114" s="466"/>
      <c r="N114" s="472"/>
      <c r="O114" s="262">
        <v>30</v>
      </c>
      <c r="P114" s="267"/>
      <c r="Q114" s="267"/>
      <c r="R114" s="267"/>
      <c r="S114" s="441">
        <v>0</v>
      </c>
      <c r="T114" s="439">
        <v>0</v>
      </c>
      <c r="U114" s="497"/>
    </row>
    <row r="115" spans="1:21" s="461" customFormat="1" ht="15" hidden="1" customHeight="1">
      <c r="A115" s="462"/>
      <c r="B115" s="264"/>
      <c r="C115" s="701">
        <v>336</v>
      </c>
      <c r="D115" s="702" t="s">
        <v>256</v>
      </c>
      <c r="E115" s="703" t="s">
        <v>256</v>
      </c>
      <c r="F115" s="463" t="s">
        <v>257</v>
      </c>
      <c r="G115" s="464"/>
      <c r="H115" s="465"/>
      <c r="I115" s="465"/>
      <c r="J115" s="465"/>
      <c r="K115" s="465"/>
      <c r="L115" s="465"/>
      <c r="M115" s="466"/>
      <c r="N115" s="472"/>
      <c r="O115" s="262">
        <v>30</v>
      </c>
      <c r="P115" s="267"/>
      <c r="Q115" s="267"/>
      <c r="R115" s="267"/>
      <c r="S115" s="441">
        <v>0</v>
      </c>
      <c r="T115" s="439">
        <v>0</v>
      </c>
      <c r="U115" s="497"/>
    </row>
    <row r="116" spans="1:21" s="461" customFormat="1" ht="15" hidden="1" customHeight="1">
      <c r="A116" s="462"/>
      <c r="B116" s="264" t="s">
        <v>258</v>
      </c>
      <c r="C116" s="701"/>
      <c r="D116" s="702"/>
      <c r="E116" s="703"/>
      <c r="F116" s="467" t="s">
        <v>259</v>
      </c>
      <c r="G116" s="464"/>
      <c r="H116" s="468"/>
      <c r="I116" s="468"/>
      <c r="J116" s="468"/>
      <c r="K116" s="468"/>
      <c r="L116" s="468"/>
      <c r="M116" s="469"/>
      <c r="N116" s="472"/>
      <c r="O116" s="262">
        <v>30</v>
      </c>
      <c r="P116" s="267"/>
      <c r="Q116" s="267"/>
      <c r="R116" s="267"/>
      <c r="S116" s="440">
        <f>SUM(S117:S119)</f>
        <v>0</v>
      </c>
      <c r="T116" s="440">
        <f>SUM(T117:T119)</f>
        <v>0</v>
      </c>
      <c r="U116" s="497"/>
    </row>
    <row r="117" spans="1:21" s="461" customFormat="1" ht="15" hidden="1" customHeight="1">
      <c r="A117" s="462"/>
      <c r="B117" s="264"/>
      <c r="C117" s="701" t="s">
        <v>260</v>
      </c>
      <c r="D117" s="702" t="s">
        <v>261</v>
      </c>
      <c r="E117" s="703" t="s">
        <v>261</v>
      </c>
      <c r="F117" s="463" t="s">
        <v>262</v>
      </c>
      <c r="G117" s="464"/>
      <c r="H117" s="465"/>
      <c r="I117" s="465"/>
      <c r="J117" s="465"/>
      <c r="K117" s="465"/>
      <c r="L117" s="465"/>
      <c r="M117" s="466"/>
      <c r="N117" s="472"/>
      <c r="O117" s="262">
        <v>30</v>
      </c>
      <c r="P117" s="267"/>
      <c r="Q117" s="267"/>
      <c r="R117" s="267"/>
      <c r="S117" s="441">
        <v>0</v>
      </c>
      <c r="T117" s="439">
        <v>0</v>
      </c>
      <c r="U117" s="497"/>
    </row>
    <row r="118" spans="1:21" s="461" customFormat="1" ht="15" hidden="1" customHeight="1">
      <c r="A118" s="462"/>
      <c r="B118" s="264"/>
      <c r="C118" s="701" t="s">
        <v>263</v>
      </c>
      <c r="D118" s="702" t="s">
        <v>264</v>
      </c>
      <c r="E118" s="703" t="s">
        <v>264</v>
      </c>
      <c r="F118" s="463" t="s">
        <v>265</v>
      </c>
      <c r="G118" s="464"/>
      <c r="H118" s="465"/>
      <c r="I118" s="465"/>
      <c r="J118" s="465"/>
      <c r="K118" s="465"/>
      <c r="L118" s="465"/>
      <c r="M118" s="466"/>
      <c r="N118" s="472"/>
      <c r="O118" s="262">
        <v>30</v>
      </c>
      <c r="P118" s="267"/>
      <c r="Q118" s="267"/>
      <c r="R118" s="267"/>
      <c r="S118" s="441">
        <v>0</v>
      </c>
      <c r="T118" s="439">
        <v>0</v>
      </c>
      <c r="U118" s="497"/>
    </row>
    <row r="119" spans="1:21" s="461" customFormat="1" ht="15" hidden="1" customHeight="1">
      <c r="A119" s="462"/>
      <c r="B119" s="264"/>
      <c r="C119" s="701" t="s">
        <v>266</v>
      </c>
      <c r="D119" s="702" t="s">
        <v>264</v>
      </c>
      <c r="E119" s="703" t="s">
        <v>264</v>
      </c>
      <c r="F119" s="463" t="s">
        <v>267</v>
      </c>
      <c r="G119" s="464"/>
      <c r="H119" s="465"/>
      <c r="I119" s="465"/>
      <c r="J119" s="465"/>
      <c r="K119" s="465"/>
      <c r="L119" s="465"/>
      <c r="M119" s="466"/>
      <c r="N119" s="472"/>
      <c r="O119" s="262">
        <v>30</v>
      </c>
      <c r="P119" s="267"/>
      <c r="Q119" s="267"/>
      <c r="R119" s="267"/>
      <c r="S119" s="441">
        <v>0</v>
      </c>
      <c r="T119" s="439">
        <v>0</v>
      </c>
      <c r="U119" s="497"/>
    </row>
    <row r="120" spans="1:21" s="461" customFormat="1" ht="15" hidden="1" customHeight="1">
      <c r="A120" s="462"/>
      <c r="B120" s="264" t="s">
        <v>268</v>
      </c>
      <c r="C120" s="701"/>
      <c r="D120" s="702"/>
      <c r="E120" s="703"/>
      <c r="F120" s="467" t="s">
        <v>477</v>
      </c>
      <c r="G120" s="464"/>
      <c r="H120" s="468"/>
      <c r="I120" s="468"/>
      <c r="J120" s="468"/>
      <c r="K120" s="468"/>
      <c r="L120" s="468"/>
      <c r="M120" s="469"/>
      <c r="N120" s="472"/>
      <c r="O120" s="262">
        <v>30</v>
      </c>
      <c r="P120" s="267"/>
      <c r="Q120" s="267"/>
      <c r="R120" s="267"/>
      <c r="S120" s="442">
        <f>SUM(S121:S125)</f>
        <v>0</v>
      </c>
      <c r="T120" s="442">
        <f>SUM(T121:T125)</f>
        <v>0</v>
      </c>
      <c r="U120" s="497"/>
    </row>
    <row r="121" spans="1:21" s="461" customFormat="1" ht="15" hidden="1" customHeight="1">
      <c r="A121" s="462"/>
      <c r="B121" s="264"/>
      <c r="C121" s="701" t="s">
        <v>270</v>
      </c>
      <c r="D121" s="702" t="s">
        <v>271</v>
      </c>
      <c r="E121" s="703" t="s">
        <v>271</v>
      </c>
      <c r="F121" s="463" t="s">
        <v>272</v>
      </c>
      <c r="G121" s="464"/>
      <c r="H121" s="465"/>
      <c r="I121" s="465"/>
      <c r="J121" s="465"/>
      <c r="K121" s="465"/>
      <c r="L121" s="465"/>
      <c r="M121" s="466"/>
      <c r="N121" s="472"/>
      <c r="O121" s="262">
        <v>30</v>
      </c>
      <c r="P121" s="267"/>
      <c r="Q121" s="267"/>
      <c r="R121" s="267"/>
      <c r="S121" s="441">
        <v>0</v>
      </c>
      <c r="T121" s="439">
        <v>0</v>
      </c>
      <c r="U121" s="497"/>
    </row>
    <row r="122" spans="1:21" s="461" customFormat="1" ht="15" hidden="1" customHeight="1">
      <c r="A122" s="462"/>
      <c r="B122" s="264"/>
      <c r="C122" s="701" t="s">
        <v>273</v>
      </c>
      <c r="D122" s="702" t="s">
        <v>271</v>
      </c>
      <c r="E122" s="703" t="s">
        <v>271</v>
      </c>
      <c r="F122" s="463" t="s">
        <v>274</v>
      </c>
      <c r="G122" s="464"/>
      <c r="H122" s="465"/>
      <c r="I122" s="465"/>
      <c r="J122" s="465"/>
      <c r="K122" s="465"/>
      <c r="L122" s="465"/>
      <c r="M122" s="466"/>
      <c r="N122" s="472"/>
      <c r="O122" s="262">
        <v>30</v>
      </c>
      <c r="P122" s="267"/>
      <c r="Q122" s="267"/>
      <c r="R122" s="267"/>
      <c r="S122" s="441">
        <v>0</v>
      </c>
      <c r="T122" s="439">
        <v>0</v>
      </c>
      <c r="U122" s="497"/>
    </row>
    <row r="123" spans="1:21" s="461" customFormat="1" ht="15" hidden="1" customHeight="1">
      <c r="A123" s="462"/>
      <c r="B123" s="264"/>
      <c r="C123" s="701" t="s">
        <v>275</v>
      </c>
      <c r="D123" s="702" t="s">
        <v>276</v>
      </c>
      <c r="E123" s="703" t="s">
        <v>276</v>
      </c>
      <c r="F123" s="463" t="s">
        <v>277</v>
      </c>
      <c r="G123" s="464"/>
      <c r="H123" s="465"/>
      <c r="I123" s="465"/>
      <c r="J123" s="465"/>
      <c r="K123" s="465"/>
      <c r="L123" s="465"/>
      <c r="M123" s="466"/>
      <c r="N123" s="472"/>
      <c r="O123" s="262">
        <v>30</v>
      </c>
      <c r="P123" s="267"/>
      <c r="Q123" s="267"/>
      <c r="R123" s="267"/>
      <c r="S123" s="441">
        <v>0</v>
      </c>
      <c r="T123" s="439">
        <v>0</v>
      </c>
      <c r="U123" s="497"/>
    </row>
    <row r="124" spans="1:21" s="461" customFormat="1" ht="15" hidden="1" customHeight="1">
      <c r="A124" s="462"/>
      <c r="B124" s="264"/>
      <c r="C124" s="701" t="s">
        <v>278</v>
      </c>
      <c r="D124" s="702" t="s">
        <v>279</v>
      </c>
      <c r="E124" s="703" t="s">
        <v>279</v>
      </c>
      <c r="F124" s="463" t="s">
        <v>280</v>
      </c>
      <c r="G124" s="464"/>
      <c r="H124" s="465"/>
      <c r="I124" s="465"/>
      <c r="J124" s="465"/>
      <c r="K124" s="465"/>
      <c r="L124" s="465"/>
      <c r="M124" s="466"/>
      <c r="N124" s="472"/>
      <c r="O124" s="262">
        <v>30</v>
      </c>
      <c r="P124" s="267"/>
      <c r="Q124" s="267"/>
      <c r="R124" s="267"/>
      <c r="S124" s="441">
        <v>0</v>
      </c>
      <c r="T124" s="439">
        <v>0</v>
      </c>
      <c r="U124" s="497"/>
    </row>
    <row r="125" spans="1:21" s="461" customFormat="1" ht="15" hidden="1" customHeight="1">
      <c r="A125" s="462"/>
      <c r="B125" s="264"/>
      <c r="C125" s="701" t="s">
        <v>281</v>
      </c>
      <c r="D125" s="702" t="s">
        <v>282</v>
      </c>
      <c r="E125" s="703" t="s">
        <v>282</v>
      </c>
      <c r="F125" s="463" t="s">
        <v>283</v>
      </c>
      <c r="G125" s="464"/>
      <c r="H125" s="465"/>
      <c r="I125" s="465"/>
      <c r="J125" s="465"/>
      <c r="K125" s="465"/>
      <c r="L125" s="465"/>
      <c r="M125" s="466"/>
      <c r="N125" s="472"/>
      <c r="O125" s="262">
        <v>30</v>
      </c>
      <c r="P125" s="267"/>
      <c r="Q125" s="267"/>
      <c r="R125" s="267"/>
      <c r="S125" s="441">
        <v>0</v>
      </c>
      <c r="T125" s="439">
        <v>0</v>
      </c>
      <c r="U125" s="497"/>
    </row>
    <row r="126" spans="1:21" s="461" customFormat="1" ht="15" hidden="1" customHeight="1">
      <c r="A126" s="462"/>
      <c r="B126" s="264" t="s">
        <v>284</v>
      </c>
      <c r="C126" s="265"/>
      <c r="D126" s="470"/>
      <c r="E126" s="471"/>
      <c r="F126" s="467" t="s">
        <v>478</v>
      </c>
      <c r="G126" s="464"/>
      <c r="H126" s="465"/>
      <c r="I126" s="465"/>
      <c r="J126" s="465"/>
      <c r="K126" s="465"/>
      <c r="L126" s="465"/>
      <c r="M126" s="466"/>
      <c r="N126" s="472"/>
      <c r="O126" s="262">
        <v>30</v>
      </c>
      <c r="P126" s="267"/>
      <c r="Q126" s="267"/>
      <c r="R126" s="267"/>
      <c r="S126" s="442">
        <f>SUM(S127:S132)</f>
        <v>0</v>
      </c>
      <c r="T126" s="442">
        <f>SUM(T127:T132)</f>
        <v>0</v>
      </c>
      <c r="U126" s="497"/>
    </row>
    <row r="127" spans="1:21" s="461" customFormat="1" ht="15" hidden="1" customHeight="1">
      <c r="A127" s="462"/>
      <c r="B127" s="264"/>
      <c r="C127" s="701" t="s">
        <v>286</v>
      </c>
      <c r="D127" s="702" t="s">
        <v>271</v>
      </c>
      <c r="E127" s="703" t="s">
        <v>271</v>
      </c>
      <c r="F127" s="463" t="s">
        <v>287</v>
      </c>
      <c r="G127" s="464"/>
      <c r="H127" s="465"/>
      <c r="I127" s="465"/>
      <c r="J127" s="465"/>
      <c r="K127" s="465"/>
      <c r="L127" s="465"/>
      <c r="M127" s="466"/>
      <c r="N127" s="472"/>
      <c r="O127" s="262">
        <v>30</v>
      </c>
      <c r="P127" s="267"/>
      <c r="Q127" s="267"/>
      <c r="R127" s="267"/>
      <c r="S127" s="441">
        <v>0</v>
      </c>
      <c r="T127" s="514">
        <v>0</v>
      </c>
      <c r="U127" s="497"/>
    </row>
    <row r="128" spans="1:21" s="461" customFormat="1" ht="15" hidden="1" customHeight="1">
      <c r="A128" s="462"/>
      <c r="B128" s="264"/>
      <c r="C128" s="701" t="s">
        <v>288</v>
      </c>
      <c r="D128" s="702" t="s">
        <v>271</v>
      </c>
      <c r="E128" s="703" t="s">
        <v>271</v>
      </c>
      <c r="F128" s="463" t="s">
        <v>289</v>
      </c>
      <c r="G128" s="464"/>
      <c r="H128" s="465"/>
      <c r="I128" s="465"/>
      <c r="J128" s="465"/>
      <c r="K128" s="465"/>
      <c r="L128" s="465"/>
      <c r="M128" s="466"/>
      <c r="N128" s="472"/>
      <c r="O128" s="262">
        <v>30</v>
      </c>
      <c r="P128" s="267"/>
      <c r="Q128" s="267"/>
      <c r="R128" s="267"/>
      <c r="S128" s="441">
        <v>0</v>
      </c>
      <c r="T128" s="514">
        <v>0</v>
      </c>
      <c r="U128" s="497"/>
    </row>
    <row r="129" spans="1:22" s="461" customFormat="1" ht="15" hidden="1" customHeight="1">
      <c r="A129" s="462"/>
      <c r="B129" s="264"/>
      <c r="C129" s="701" t="s">
        <v>290</v>
      </c>
      <c r="D129" s="702" t="s">
        <v>276</v>
      </c>
      <c r="E129" s="703" t="s">
        <v>276</v>
      </c>
      <c r="F129" s="463" t="s">
        <v>291</v>
      </c>
      <c r="G129" s="464"/>
      <c r="H129" s="465"/>
      <c r="I129" s="465"/>
      <c r="J129" s="465"/>
      <c r="K129" s="465"/>
      <c r="L129" s="465"/>
      <c r="M129" s="466"/>
      <c r="N129" s="472"/>
      <c r="O129" s="262">
        <v>30</v>
      </c>
      <c r="P129" s="267"/>
      <c r="Q129" s="267"/>
      <c r="R129" s="267"/>
      <c r="S129" s="441">
        <v>0</v>
      </c>
      <c r="T129" s="514">
        <v>0</v>
      </c>
      <c r="U129" s="497"/>
    </row>
    <row r="130" spans="1:22" s="461" customFormat="1" ht="15" hidden="1" customHeight="1">
      <c r="A130" s="462"/>
      <c r="B130" s="264"/>
      <c r="C130" s="701" t="s">
        <v>292</v>
      </c>
      <c r="D130" s="702" t="s">
        <v>279</v>
      </c>
      <c r="E130" s="703" t="s">
        <v>279</v>
      </c>
      <c r="F130" s="463" t="s">
        <v>293</v>
      </c>
      <c r="G130" s="464"/>
      <c r="H130" s="465"/>
      <c r="I130" s="465"/>
      <c r="J130" s="465"/>
      <c r="K130" s="465"/>
      <c r="L130" s="465"/>
      <c r="M130" s="466"/>
      <c r="N130" s="472"/>
      <c r="O130" s="262">
        <v>30</v>
      </c>
      <c r="P130" s="267"/>
      <c r="Q130" s="267"/>
      <c r="R130" s="267"/>
      <c r="S130" s="441">
        <v>0</v>
      </c>
      <c r="T130" s="514">
        <v>0</v>
      </c>
      <c r="U130" s="497"/>
    </row>
    <row r="131" spans="1:22" s="461" customFormat="1" ht="15" hidden="1" customHeight="1">
      <c r="A131" s="462"/>
      <c r="B131" s="264"/>
      <c r="C131" s="701" t="s">
        <v>294</v>
      </c>
      <c r="D131" s="702" t="s">
        <v>282</v>
      </c>
      <c r="E131" s="703" t="s">
        <v>282</v>
      </c>
      <c r="F131" s="463" t="s">
        <v>295</v>
      </c>
      <c r="G131" s="464"/>
      <c r="H131" s="465"/>
      <c r="I131" s="465"/>
      <c r="J131" s="465"/>
      <c r="K131" s="465"/>
      <c r="L131" s="465"/>
      <c r="M131" s="466"/>
      <c r="N131" s="472"/>
      <c r="O131" s="262">
        <v>30</v>
      </c>
      <c r="P131" s="267"/>
      <c r="Q131" s="267"/>
      <c r="R131" s="267"/>
      <c r="S131" s="441">
        <v>0</v>
      </c>
      <c r="T131" s="439">
        <v>0</v>
      </c>
      <c r="U131" s="497"/>
    </row>
    <row r="132" spans="1:22" s="461" customFormat="1" ht="15" hidden="1" customHeight="1">
      <c r="A132" s="462"/>
      <c r="B132" s="264"/>
      <c r="C132" s="701" t="s">
        <v>296</v>
      </c>
      <c r="D132" s="702" t="s">
        <v>282</v>
      </c>
      <c r="E132" s="703" t="s">
        <v>282</v>
      </c>
      <c r="F132" s="463" t="s">
        <v>297</v>
      </c>
      <c r="G132" s="464"/>
      <c r="H132" s="465"/>
      <c r="I132" s="465"/>
      <c r="J132" s="465"/>
      <c r="K132" s="465"/>
      <c r="L132" s="465"/>
      <c r="M132" s="466"/>
      <c r="N132" s="472"/>
      <c r="O132" s="262">
        <v>30</v>
      </c>
      <c r="P132" s="267"/>
      <c r="Q132" s="267"/>
      <c r="R132" s="267"/>
      <c r="S132" s="441">
        <v>0</v>
      </c>
      <c r="T132" s="514">
        <v>0</v>
      </c>
      <c r="U132" s="497"/>
    </row>
    <row r="133" spans="1:22" s="461" customFormat="1" ht="15" hidden="1" customHeight="1">
      <c r="A133" s="462"/>
      <c r="B133" s="264" t="s">
        <v>298</v>
      </c>
      <c r="C133" s="701"/>
      <c r="D133" s="702"/>
      <c r="E133" s="703"/>
      <c r="F133" s="467" t="s">
        <v>299</v>
      </c>
      <c r="G133" s="464"/>
      <c r="H133" s="468"/>
      <c r="I133" s="468"/>
      <c r="J133" s="468"/>
      <c r="K133" s="468"/>
      <c r="L133" s="468"/>
      <c r="M133" s="469"/>
      <c r="N133" s="472"/>
      <c r="O133" s="262">
        <v>30</v>
      </c>
      <c r="P133" s="267"/>
      <c r="Q133" s="267"/>
      <c r="R133" s="267"/>
      <c r="S133" s="440">
        <f>SUM(S134:S142)</f>
        <v>0</v>
      </c>
      <c r="T133" s="440">
        <f>SUM(T134:T142)</f>
        <v>0</v>
      </c>
      <c r="U133" s="497"/>
      <c r="V133" s="497">
        <f>+S134*1.7</f>
        <v>0</v>
      </c>
    </row>
    <row r="134" spans="1:22" s="461" customFormat="1" ht="15" hidden="1" customHeight="1">
      <c r="A134" s="462"/>
      <c r="B134" s="264"/>
      <c r="C134" s="701" t="s">
        <v>300</v>
      </c>
      <c r="D134" s="702" t="s">
        <v>301</v>
      </c>
      <c r="E134" s="703" t="s">
        <v>301</v>
      </c>
      <c r="F134" s="463" t="s">
        <v>302</v>
      </c>
      <c r="G134" s="464"/>
      <c r="H134" s="465"/>
      <c r="I134" s="465"/>
      <c r="J134" s="465"/>
      <c r="K134" s="465"/>
      <c r="L134" s="465"/>
      <c r="M134" s="466"/>
      <c r="N134" s="472"/>
      <c r="O134" s="262">
        <v>30</v>
      </c>
      <c r="P134" s="267"/>
      <c r="Q134" s="267"/>
      <c r="R134" s="267"/>
      <c r="S134" s="441">
        <v>0</v>
      </c>
      <c r="T134" s="439">
        <v>0</v>
      </c>
      <c r="U134" s="497"/>
    </row>
    <row r="135" spans="1:22" s="461" customFormat="1" ht="15" hidden="1" customHeight="1">
      <c r="A135" s="462"/>
      <c r="B135" s="264"/>
      <c r="C135" s="701" t="s">
        <v>303</v>
      </c>
      <c r="D135" s="702" t="s">
        <v>304</v>
      </c>
      <c r="E135" s="703" t="s">
        <v>304</v>
      </c>
      <c r="F135" s="463" t="s">
        <v>305</v>
      </c>
      <c r="G135" s="464"/>
      <c r="H135" s="465"/>
      <c r="I135" s="465"/>
      <c r="J135" s="465"/>
      <c r="K135" s="465"/>
      <c r="L135" s="465"/>
      <c r="M135" s="466"/>
      <c r="N135" s="472"/>
      <c r="O135" s="262">
        <v>30</v>
      </c>
      <c r="P135" s="267"/>
      <c r="Q135" s="267"/>
      <c r="R135" s="267"/>
      <c r="S135" s="441">
        <v>0</v>
      </c>
      <c r="T135" s="439">
        <v>0</v>
      </c>
      <c r="U135" s="497"/>
    </row>
    <row r="136" spans="1:22" s="461" customFormat="1" ht="15" hidden="1" customHeight="1">
      <c r="A136" s="462"/>
      <c r="B136" s="264"/>
      <c r="C136" s="701" t="s">
        <v>306</v>
      </c>
      <c r="D136" s="702" t="s">
        <v>304</v>
      </c>
      <c r="E136" s="703" t="s">
        <v>304</v>
      </c>
      <c r="F136" s="463" t="s">
        <v>307</v>
      </c>
      <c r="G136" s="464"/>
      <c r="H136" s="465"/>
      <c r="I136" s="465"/>
      <c r="J136" s="465"/>
      <c r="K136" s="465"/>
      <c r="L136" s="465"/>
      <c r="M136" s="466"/>
      <c r="N136" s="472"/>
      <c r="O136" s="262">
        <v>30</v>
      </c>
      <c r="P136" s="267"/>
      <c r="Q136" s="267"/>
      <c r="R136" s="267"/>
      <c r="S136" s="441">
        <v>0</v>
      </c>
      <c r="T136" s="439">
        <v>0</v>
      </c>
      <c r="U136" s="497"/>
    </row>
    <row r="137" spans="1:22" s="461" customFormat="1" ht="15" hidden="1" customHeight="1">
      <c r="A137" s="462"/>
      <c r="B137" s="264"/>
      <c r="C137" s="701" t="s">
        <v>308</v>
      </c>
      <c r="D137" s="702" t="s">
        <v>304</v>
      </c>
      <c r="E137" s="703" t="s">
        <v>304</v>
      </c>
      <c r="F137" s="463" t="s">
        <v>309</v>
      </c>
      <c r="G137" s="464"/>
      <c r="H137" s="465"/>
      <c r="I137" s="465"/>
      <c r="J137" s="465"/>
      <c r="K137" s="465"/>
      <c r="L137" s="465"/>
      <c r="M137" s="466"/>
      <c r="N137" s="472"/>
      <c r="O137" s="262">
        <v>30</v>
      </c>
      <c r="P137" s="267"/>
      <c r="Q137" s="267"/>
      <c r="R137" s="267"/>
      <c r="S137" s="441">
        <v>0</v>
      </c>
      <c r="T137" s="439">
        <v>0</v>
      </c>
      <c r="U137" s="497"/>
    </row>
    <row r="138" spans="1:22" s="461" customFormat="1" ht="15" hidden="1" customHeight="1">
      <c r="A138" s="462"/>
      <c r="B138" s="264"/>
      <c r="C138" s="701" t="s">
        <v>310</v>
      </c>
      <c r="D138" s="702" t="s">
        <v>304</v>
      </c>
      <c r="E138" s="703" t="s">
        <v>304</v>
      </c>
      <c r="F138" s="463" t="s">
        <v>311</v>
      </c>
      <c r="G138" s="464"/>
      <c r="H138" s="465"/>
      <c r="I138" s="465"/>
      <c r="J138" s="465"/>
      <c r="K138" s="465"/>
      <c r="L138" s="465"/>
      <c r="M138" s="466"/>
      <c r="N138" s="472"/>
      <c r="O138" s="262">
        <v>30</v>
      </c>
      <c r="P138" s="267"/>
      <c r="Q138" s="267"/>
      <c r="R138" s="267"/>
      <c r="S138" s="441">
        <v>0</v>
      </c>
      <c r="T138" s="439">
        <v>0</v>
      </c>
      <c r="U138" s="497"/>
    </row>
    <row r="139" spans="1:22" s="461" customFormat="1" ht="15" hidden="1" customHeight="1">
      <c r="A139" s="462"/>
      <c r="B139" s="264"/>
      <c r="C139" s="701" t="s">
        <v>312</v>
      </c>
      <c r="D139" s="702" t="s">
        <v>313</v>
      </c>
      <c r="E139" s="703" t="s">
        <v>313</v>
      </c>
      <c r="F139" s="463" t="s">
        <v>314</v>
      </c>
      <c r="G139" s="464"/>
      <c r="H139" s="465"/>
      <c r="I139" s="465"/>
      <c r="J139" s="465"/>
      <c r="K139" s="465"/>
      <c r="L139" s="465"/>
      <c r="M139" s="466"/>
      <c r="N139" s="472"/>
      <c r="O139" s="262">
        <v>30</v>
      </c>
      <c r="P139" s="267"/>
      <c r="Q139" s="267"/>
      <c r="R139" s="267"/>
      <c r="S139" s="441">
        <v>0</v>
      </c>
      <c r="T139" s="439">
        <v>0</v>
      </c>
      <c r="U139" s="497"/>
    </row>
    <row r="140" spans="1:22" s="461" customFormat="1" ht="15" hidden="1" customHeight="1">
      <c r="A140" s="462"/>
      <c r="B140" s="264"/>
      <c r="C140" s="701" t="s">
        <v>315</v>
      </c>
      <c r="D140" s="702" t="s">
        <v>316</v>
      </c>
      <c r="E140" s="703" t="s">
        <v>316</v>
      </c>
      <c r="F140" s="463" t="s">
        <v>317</v>
      </c>
      <c r="G140" s="464"/>
      <c r="H140" s="465"/>
      <c r="I140" s="465"/>
      <c r="J140" s="465"/>
      <c r="K140" s="465"/>
      <c r="L140" s="465"/>
      <c r="M140" s="466"/>
      <c r="N140" s="472"/>
      <c r="O140" s="262">
        <v>30</v>
      </c>
      <c r="P140" s="267"/>
      <c r="Q140" s="267"/>
      <c r="R140" s="267"/>
      <c r="S140" s="441">
        <v>0</v>
      </c>
      <c r="T140" s="439">
        <v>0</v>
      </c>
      <c r="U140" s="497"/>
    </row>
    <row r="141" spans="1:22" s="461" customFormat="1" ht="15" hidden="1" customHeight="1">
      <c r="A141" s="462"/>
      <c r="B141" s="264"/>
      <c r="C141" s="265"/>
      <c r="D141" s="470" t="s">
        <v>542</v>
      </c>
      <c r="E141" s="471"/>
      <c r="F141" s="463" t="s">
        <v>543</v>
      </c>
      <c r="G141" s="464"/>
      <c r="H141" s="465"/>
      <c r="I141" s="465"/>
      <c r="J141" s="465"/>
      <c r="K141" s="465"/>
      <c r="L141" s="465"/>
      <c r="M141" s="466"/>
      <c r="N141" s="472"/>
      <c r="O141" s="262">
        <v>30</v>
      </c>
      <c r="P141" s="267"/>
      <c r="Q141" s="267"/>
      <c r="R141" s="267"/>
      <c r="S141" s="441">
        <v>0</v>
      </c>
      <c r="T141" s="514">
        <v>0</v>
      </c>
      <c r="U141" s="500"/>
    </row>
    <row r="142" spans="1:22" s="461" customFormat="1" ht="15" hidden="1" customHeight="1">
      <c r="A142" s="462"/>
      <c r="B142" s="264"/>
      <c r="C142" s="701" t="s">
        <v>318</v>
      </c>
      <c r="D142" s="702" t="s">
        <v>319</v>
      </c>
      <c r="E142" s="703" t="s">
        <v>319</v>
      </c>
      <c r="F142" s="463" t="s">
        <v>320</v>
      </c>
      <c r="G142" s="464"/>
      <c r="H142" s="465"/>
      <c r="I142" s="465"/>
      <c r="J142" s="465"/>
      <c r="K142" s="465"/>
      <c r="L142" s="465"/>
      <c r="M142" s="466"/>
      <c r="N142" s="472"/>
      <c r="O142" s="262">
        <v>30</v>
      </c>
      <c r="P142" s="267"/>
      <c r="Q142" s="267"/>
      <c r="R142" s="267"/>
      <c r="S142" s="441">
        <v>0</v>
      </c>
      <c r="T142" s="439">
        <v>0</v>
      </c>
      <c r="U142" s="497"/>
    </row>
    <row r="143" spans="1:22" s="478" customFormat="1" ht="15" hidden="1" customHeight="1">
      <c r="A143" s="462" t="s">
        <v>321</v>
      </c>
      <c r="B143" s="462"/>
      <c r="C143" s="738"/>
      <c r="D143" s="739"/>
      <c r="E143" s="740"/>
      <c r="F143" s="473" t="s">
        <v>322</v>
      </c>
      <c r="G143" s="474"/>
      <c r="H143" s="475"/>
      <c r="I143" s="475"/>
      <c r="J143" s="475"/>
      <c r="K143" s="475"/>
      <c r="L143" s="475"/>
      <c r="M143" s="476"/>
      <c r="N143" s="477"/>
      <c r="O143" s="420">
        <v>40</v>
      </c>
      <c r="P143" s="273"/>
      <c r="Q143" s="273"/>
      <c r="R143" s="273"/>
      <c r="S143" s="442">
        <f>+S144+S147</f>
        <v>0</v>
      </c>
      <c r="T143" s="442">
        <f>+T144+T147</f>
        <v>0</v>
      </c>
      <c r="U143" s="506"/>
    </row>
    <row r="144" spans="1:22" s="461" customFormat="1" ht="15" hidden="1" customHeight="1">
      <c r="A144" s="462"/>
      <c r="B144" s="264" t="s">
        <v>323</v>
      </c>
      <c r="C144" s="701"/>
      <c r="D144" s="702"/>
      <c r="E144" s="703"/>
      <c r="F144" s="467" t="s">
        <v>324</v>
      </c>
      <c r="G144" s="464"/>
      <c r="H144" s="468"/>
      <c r="I144" s="468"/>
      <c r="J144" s="468"/>
      <c r="K144" s="468"/>
      <c r="L144" s="468"/>
      <c r="M144" s="469"/>
      <c r="N144" s="472"/>
      <c r="O144" s="262"/>
      <c r="P144" s="267"/>
      <c r="Q144" s="267"/>
      <c r="R144" s="267"/>
      <c r="S144" s="440">
        <f>SUM(S145:S146)</f>
        <v>0</v>
      </c>
      <c r="T144" s="440">
        <f>SUM(T145:T146)</f>
        <v>0</v>
      </c>
      <c r="U144" s="497"/>
    </row>
    <row r="145" spans="1:22" s="461" customFormat="1" ht="15" hidden="1" customHeight="1">
      <c r="A145" s="462"/>
      <c r="B145" s="264"/>
      <c r="C145" s="701" t="s">
        <v>325</v>
      </c>
      <c r="D145" s="702" t="s">
        <v>326</v>
      </c>
      <c r="E145" s="703" t="s">
        <v>326</v>
      </c>
      <c r="F145" s="463" t="s">
        <v>327</v>
      </c>
      <c r="G145" s="464"/>
      <c r="H145" s="465"/>
      <c r="I145" s="465"/>
      <c r="J145" s="465"/>
      <c r="K145" s="465"/>
      <c r="L145" s="465"/>
      <c r="M145" s="466"/>
      <c r="N145" s="472"/>
      <c r="O145" s="262"/>
      <c r="P145" s="267"/>
      <c r="Q145" s="267"/>
      <c r="R145" s="267"/>
      <c r="S145" s="441">
        <v>0</v>
      </c>
      <c r="T145" s="441">
        <v>0</v>
      </c>
      <c r="U145" s="497"/>
    </row>
    <row r="146" spans="1:22" s="461" customFormat="1" ht="15" hidden="1" customHeight="1">
      <c r="A146" s="462"/>
      <c r="B146" s="264"/>
      <c r="C146" s="701" t="s">
        <v>328</v>
      </c>
      <c r="D146" s="702" t="s">
        <v>329</v>
      </c>
      <c r="E146" s="703" t="s">
        <v>329</v>
      </c>
      <c r="F146" s="463" t="s">
        <v>330</v>
      </c>
      <c r="G146" s="464"/>
      <c r="H146" s="465"/>
      <c r="I146" s="465"/>
      <c r="J146" s="465"/>
      <c r="K146" s="465"/>
      <c r="L146" s="465"/>
      <c r="M146" s="466"/>
      <c r="N146" s="472"/>
      <c r="O146" s="262"/>
      <c r="P146" s="267"/>
      <c r="Q146" s="267"/>
      <c r="R146" s="267"/>
      <c r="S146" s="441">
        <v>0</v>
      </c>
      <c r="T146" s="441">
        <v>0</v>
      </c>
      <c r="U146" s="497"/>
    </row>
    <row r="147" spans="1:22" s="461" customFormat="1" ht="15" hidden="1" customHeight="1">
      <c r="A147" s="462"/>
      <c r="B147" s="264" t="s">
        <v>331</v>
      </c>
      <c r="C147" s="701"/>
      <c r="D147" s="702"/>
      <c r="E147" s="703"/>
      <c r="F147" s="467" t="s">
        <v>332</v>
      </c>
      <c r="G147" s="464"/>
      <c r="H147" s="468"/>
      <c r="I147" s="468"/>
      <c r="J147" s="468"/>
      <c r="K147" s="468"/>
      <c r="L147" s="468"/>
      <c r="M147" s="469"/>
      <c r="N147" s="472"/>
      <c r="O147" s="262"/>
      <c r="P147" s="267"/>
      <c r="Q147" s="267"/>
      <c r="R147" s="267"/>
      <c r="S147" s="440">
        <f>SUM(S148:S149)</f>
        <v>0</v>
      </c>
      <c r="T147" s="440">
        <f>SUM(T148:T149)</f>
        <v>0</v>
      </c>
      <c r="U147" s="497"/>
    </row>
    <row r="148" spans="1:22" s="461" customFormat="1" ht="15" hidden="1" customHeight="1">
      <c r="A148" s="462"/>
      <c r="B148" s="264"/>
      <c r="C148" s="701" t="s">
        <v>333</v>
      </c>
      <c r="D148" s="702" t="s">
        <v>334</v>
      </c>
      <c r="E148" s="703" t="s">
        <v>334</v>
      </c>
      <c r="F148" s="463" t="s">
        <v>335</v>
      </c>
      <c r="G148" s="464"/>
      <c r="H148" s="465"/>
      <c r="I148" s="465"/>
      <c r="J148" s="465"/>
      <c r="K148" s="465"/>
      <c r="L148" s="465"/>
      <c r="M148" s="466"/>
      <c r="N148" s="472"/>
      <c r="O148" s="262"/>
      <c r="P148" s="267"/>
      <c r="Q148" s="267"/>
      <c r="R148" s="267"/>
      <c r="S148" s="441">
        <v>0</v>
      </c>
      <c r="T148" s="441">
        <v>0</v>
      </c>
      <c r="U148" s="497"/>
    </row>
    <row r="149" spans="1:22" s="461" customFormat="1" ht="15" hidden="1" customHeight="1">
      <c r="A149" s="462"/>
      <c r="B149" s="264"/>
      <c r="C149" s="701" t="s">
        <v>336</v>
      </c>
      <c r="D149" s="702" t="s">
        <v>337</v>
      </c>
      <c r="E149" s="703" t="s">
        <v>337</v>
      </c>
      <c r="F149" s="463" t="s">
        <v>338</v>
      </c>
      <c r="G149" s="464"/>
      <c r="H149" s="465"/>
      <c r="I149" s="465"/>
      <c r="J149" s="465"/>
      <c r="K149" s="465"/>
      <c r="L149" s="465"/>
      <c r="M149" s="466"/>
      <c r="N149" s="472"/>
      <c r="O149" s="262"/>
      <c r="P149" s="267"/>
      <c r="Q149" s="267"/>
      <c r="R149" s="267"/>
      <c r="S149" s="441">
        <v>0</v>
      </c>
      <c r="T149" s="439">
        <v>0</v>
      </c>
      <c r="U149" s="497"/>
    </row>
    <row r="150" spans="1:22" s="461" customFormat="1" ht="15" hidden="1" customHeight="1">
      <c r="A150" s="462"/>
      <c r="B150" s="264"/>
      <c r="C150" s="265"/>
      <c r="D150" s="470" t="s">
        <v>544</v>
      </c>
      <c r="E150" s="471"/>
      <c r="F150" s="463" t="s">
        <v>546</v>
      </c>
      <c r="G150" s="464"/>
      <c r="H150" s="465"/>
      <c r="I150" s="465"/>
      <c r="J150" s="465"/>
      <c r="K150" s="465"/>
      <c r="L150" s="465"/>
      <c r="M150" s="466"/>
      <c r="N150" s="472"/>
      <c r="O150" s="262"/>
      <c r="P150" s="267"/>
      <c r="Q150" s="267"/>
      <c r="R150" s="267"/>
      <c r="S150" s="439">
        <v>0</v>
      </c>
      <c r="T150" s="514">
        <v>0</v>
      </c>
      <c r="U150" s="500"/>
    </row>
    <row r="151" spans="1:22" s="461" customFormat="1" ht="15" hidden="1" customHeight="1">
      <c r="A151" s="462"/>
      <c r="B151" s="264"/>
      <c r="C151" s="265"/>
      <c r="D151" s="470" t="s">
        <v>545</v>
      </c>
      <c r="E151" s="471"/>
      <c r="F151" s="463" t="s">
        <v>547</v>
      </c>
      <c r="G151" s="464"/>
      <c r="H151" s="465"/>
      <c r="I151" s="465"/>
      <c r="J151" s="465"/>
      <c r="K151" s="465"/>
      <c r="L151" s="465"/>
      <c r="M151" s="466"/>
      <c r="N151" s="472"/>
      <c r="O151" s="262"/>
      <c r="P151" s="267"/>
      <c r="Q151" s="267"/>
      <c r="R151" s="267"/>
      <c r="S151" s="439">
        <v>0</v>
      </c>
      <c r="T151" s="514">
        <v>0</v>
      </c>
      <c r="U151" s="500"/>
    </row>
    <row r="152" spans="1:22" s="461" customFormat="1" ht="15" customHeight="1">
      <c r="A152" s="397" t="s">
        <v>339</v>
      </c>
      <c r="B152" s="398"/>
      <c r="C152" s="697"/>
      <c r="D152" s="698"/>
      <c r="E152" s="699"/>
      <c r="F152" s="415" t="s">
        <v>340</v>
      </c>
      <c r="G152" s="509"/>
      <c r="H152" s="417"/>
      <c r="I152" s="417"/>
      <c r="J152" s="417"/>
      <c r="K152" s="417"/>
      <c r="L152" s="417"/>
      <c r="M152" s="418"/>
      <c r="N152" s="413"/>
      <c r="O152" s="572">
        <v>10</v>
      </c>
      <c r="P152" s="262"/>
      <c r="Q152" s="262"/>
      <c r="R152" s="262"/>
      <c r="S152" s="442">
        <f>+S153+S165+S174+S163</f>
        <v>0</v>
      </c>
      <c r="T152" s="442">
        <f>+T153+T165+T174+T163</f>
        <v>0</v>
      </c>
      <c r="U152" s="497"/>
      <c r="V152" s="488"/>
    </row>
    <row r="153" spans="1:22" s="461" customFormat="1" ht="15" customHeight="1">
      <c r="A153" s="462"/>
      <c r="B153" s="264" t="s">
        <v>341</v>
      </c>
      <c r="C153" s="701"/>
      <c r="D153" s="702"/>
      <c r="E153" s="703"/>
      <c r="F153" s="467" t="s">
        <v>342</v>
      </c>
      <c r="G153" s="464"/>
      <c r="H153" s="468"/>
      <c r="I153" s="468"/>
      <c r="J153" s="468"/>
      <c r="K153" s="468"/>
      <c r="L153" s="468"/>
      <c r="M153" s="469"/>
      <c r="N153" s="472"/>
      <c r="O153" s="572">
        <v>10</v>
      </c>
      <c r="P153" s="267"/>
      <c r="Q153" s="267"/>
      <c r="R153" s="267"/>
      <c r="S153" s="440">
        <f>SUM(S154:S162)</f>
        <v>0</v>
      </c>
      <c r="T153" s="440">
        <f>SUM(T154:T162)</f>
        <v>0</v>
      </c>
      <c r="U153" s="497"/>
      <c r="V153" s="488"/>
    </row>
    <row r="154" spans="1:22" s="461" customFormat="1" ht="15" hidden="1" customHeight="1">
      <c r="A154" s="462"/>
      <c r="B154" s="264"/>
      <c r="C154" s="701" t="s">
        <v>343</v>
      </c>
      <c r="D154" s="702" t="s">
        <v>344</v>
      </c>
      <c r="E154" s="703" t="s">
        <v>344</v>
      </c>
      <c r="F154" s="463" t="s">
        <v>345</v>
      </c>
      <c r="G154" s="464"/>
      <c r="H154" s="465"/>
      <c r="I154" s="465"/>
      <c r="J154" s="465"/>
      <c r="K154" s="465"/>
      <c r="L154" s="465"/>
      <c r="M154" s="466"/>
      <c r="N154" s="472"/>
      <c r="O154" s="572">
        <v>10</v>
      </c>
      <c r="P154" s="267"/>
      <c r="Q154" s="267"/>
      <c r="R154" s="267"/>
      <c r="S154" s="441">
        <v>0</v>
      </c>
      <c r="T154" s="441">
        <v>0</v>
      </c>
      <c r="U154" s="497"/>
      <c r="V154" s="488"/>
    </row>
    <row r="155" spans="1:22" s="461" customFormat="1" ht="15" hidden="1" customHeight="1">
      <c r="A155" s="462"/>
      <c r="B155" s="264"/>
      <c r="C155" s="701" t="s">
        <v>346</v>
      </c>
      <c r="D155" s="702" t="s">
        <v>344</v>
      </c>
      <c r="E155" s="703" t="s">
        <v>344</v>
      </c>
      <c r="F155" s="463" t="s">
        <v>347</v>
      </c>
      <c r="G155" s="464"/>
      <c r="H155" s="465"/>
      <c r="I155" s="465"/>
      <c r="J155" s="465"/>
      <c r="K155" s="465"/>
      <c r="L155" s="465"/>
      <c r="M155" s="466"/>
      <c r="N155" s="472"/>
      <c r="O155" s="572">
        <v>10</v>
      </c>
      <c r="P155" s="267"/>
      <c r="Q155" s="267"/>
      <c r="R155" s="267"/>
      <c r="S155" s="441">
        <v>0</v>
      </c>
      <c r="T155" s="441">
        <v>0</v>
      </c>
      <c r="U155" s="497"/>
      <c r="V155" s="488"/>
    </row>
    <row r="156" spans="1:22" s="461" customFormat="1" ht="15" hidden="1" customHeight="1">
      <c r="A156" s="462"/>
      <c r="B156" s="264"/>
      <c r="C156" s="701" t="s">
        <v>348</v>
      </c>
      <c r="D156" s="702" t="s">
        <v>349</v>
      </c>
      <c r="E156" s="703" t="s">
        <v>349</v>
      </c>
      <c r="F156" s="463" t="s">
        <v>350</v>
      </c>
      <c r="G156" s="464"/>
      <c r="H156" s="465"/>
      <c r="I156" s="465"/>
      <c r="J156" s="465"/>
      <c r="K156" s="465"/>
      <c r="L156" s="465"/>
      <c r="M156" s="466"/>
      <c r="N156" s="472"/>
      <c r="O156" s="572">
        <v>10</v>
      </c>
      <c r="P156" s="267"/>
      <c r="Q156" s="267"/>
      <c r="R156" s="267"/>
      <c r="S156" s="441">
        <v>0</v>
      </c>
      <c r="T156" s="441">
        <v>0</v>
      </c>
      <c r="U156" s="497"/>
      <c r="V156" s="488"/>
    </row>
    <row r="157" spans="1:22" s="461" customFormat="1" ht="15" customHeight="1">
      <c r="A157" s="462"/>
      <c r="B157" s="264"/>
      <c r="C157" s="701" t="s">
        <v>351</v>
      </c>
      <c r="D157" s="702" t="s">
        <v>352</v>
      </c>
      <c r="E157" s="703" t="s">
        <v>352</v>
      </c>
      <c r="F157" s="463" t="s">
        <v>353</v>
      </c>
      <c r="G157" s="464"/>
      <c r="H157" s="465"/>
      <c r="I157" s="465"/>
      <c r="J157" s="465"/>
      <c r="K157" s="465"/>
      <c r="L157" s="465"/>
      <c r="M157" s="466"/>
      <c r="N157" s="472"/>
      <c r="O157" s="572">
        <v>10</v>
      </c>
      <c r="P157" s="267"/>
      <c r="Q157" s="267"/>
      <c r="R157" s="267"/>
      <c r="S157" s="441">
        <v>0</v>
      </c>
      <c r="T157" s="441"/>
      <c r="U157" s="497"/>
      <c r="V157" s="488"/>
    </row>
    <row r="158" spans="1:22" s="461" customFormat="1" ht="15" hidden="1" customHeight="1">
      <c r="A158" s="462"/>
      <c r="B158" s="264"/>
      <c r="C158" s="701" t="s">
        <v>354</v>
      </c>
      <c r="D158" s="702" t="s">
        <v>352</v>
      </c>
      <c r="E158" s="703" t="s">
        <v>352</v>
      </c>
      <c r="F158" s="463" t="s">
        <v>355</v>
      </c>
      <c r="G158" s="464"/>
      <c r="H158" s="465"/>
      <c r="I158" s="465"/>
      <c r="J158" s="465"/>
      <c r="K158" s="465"/>
      <c r="L158" s="465"/>
      <c r="M158" s="466"/>
      <c r="N158" s="472"/>
      <c r="O158" s="572">
        <v>10</v>
      </c>
      <c r="P158" s="267"/>
      <c r="Q158" s="267"/>
      <c r="R158" s="267"/>
      <c r="S158" s="441">
        <v>0</v>
      </c>
      <c r="T158" s="441"/>
      <c r="U158" s="497"/>
      <c r="V158" s="488"/>
    </row>
    <row r="159" spans="1:22" s="461" customFormat="1" ht="15" hidden="1" customHeight="1">
      <c r="A159" s="462"/>
      <c r="B159" s="264"/>
      <c r="C159" s="701" t="s">
        <v>356</v>
      </c>
      <c r="D159" s="702" t="s">
        <v>352</v>
      </c>
      <c r="E159" s="703" t="s">
        <v>352</v>
      </c>
      <c r="F159" s="463" t="s">
        <v>357</v>
      </c>
      <c r="G159" s="464"/>
      <c r="H159" s="465"/>
      <c r="I159" s="465"/>
      <c r="J159" s="465"/>
      <c r="K159" s="465"/>
      <c r="L159" s="465"/>
      <c r="M159" s="466"/>
      <c r="N159" s="472"/>
      <c r="O159" s="572">
        <v>10</v>
      </c>
      <c r="P159" s="267"/>
      <c r="Q159" s="267"/>
      <c r="R159" s="267"/>
      <c r="S159" s="441">
        <v>0</v>
      </c>
      <c r="T159" s="441"/>
      <c r="U159" s="497"/>
      <c r="V159" s="488"/>
    </row>
    <row r="160" spans="1:22" s="461" customFormat="1" ht="15" customHeight="1">
      <c r="A160" s="462"/>
      <c r="B160" s="264"/>
      <c r="C160" s="701" t="s">
        <v>358</v>
      </c>
      <c r="D160" s="702"/>
      <c r="E160" s="703"/>
      <c r="F160" s="463" t="s">
        <v>359</v>
      </c>
      <c r="G160" s="464"/>
      <c r="H160" s="465"/>
      <c r="I160" s="465"/>
      <c r="J160" s="465"/>
      <c r="K160" s="465"/>
      <c r="L160" s="465"/>
      <c r="M160" s="466"/>
      <c r="N160" s="472"/>
      <c r="O160" s="572">
        <v>10</v>
      </c>
      <c r="P160" s="267"/>
      <c r="Q160" s="267"/>
      <c r="R160" s="267"/>
      <c r="S160" s="441">
        <v>0</v>
      </c>
      <c r="T160" s="441"/>
      <c r="U160" s="497"/>
      <c r="V160" s="488"/>
    </row>
    <row r="161" spans="1:22" s="461" customFormat="1" ht="15" hidden="1" customHeight="1">
      <c r="A161" s="462"/>
      <c r="B161" s="264"/>
      <c r="C161" s="701" t="s">
        <v>360</v>
      </c>
      <c r="D161" s="702"/>
      <c r="E161" s="703"/>
      <c r="F161" s="463" t="s">
        <v>361</v>
      </c>
      <c r="G161" s="464"/>
      <c r="H161" s="465"/>
      <c r="I161" s="465"/>
      <c r="J161" s="465"/>
      <c r="K161" s="465"/>
      <c r="L161" s="465"/>
      <c r="M161" s="466"/>
      <c r="N161" s="472"/>
      <c r="O161" s="572">
        <v>10</v>
      </c>
      <c r="P161" s="267"/>
      <c r="Q161" s="267"/>
      <c r="R161" s="267"/>
      <c r="S161" s="441">
        <v>0</v>
      </c>
      <c r="T161" s="441"/>
      <c r="U161" s="497"/>
      <c r="V161" s="488"/>
    </row>
    <row r="162" spans="1:22" s="461" customFormat="1" ht="15" customHeight="1">
      <c r="A162" s="462"/>
      <c r="B162" s="264"/>
      <c r="C162" s="701" t="s">
        <v>362</v>
      </c>
      <c r="D162" s="702"/>
      <c r="E162" s="703"/>
      <c r="F162" s="463" t="s">
        <v>363</v>
      </c>
      <c r="G162" s="464"/>
      <c r="H162" s="465"/>
      <c r="I162" s="465"/>
      <c r="J162" s="465"/>
      <c r="K162" s="465"/>
      <c r="L162" s="465"/>
      <c r="M162" s="466"/>
      <c r="N162" s="472"/>
      <c r="O162" s="572">
        <v>10</v>
      </c>
      <c r="P162" s="267"/>
      <c r="Q162" s="267"/>
      <c r="R162" s="267"/>
      <c r="S162" s="441">
        <v>0</v>
      </c>
      <c r="T162" s="441"/>
      <c r="U162" s="497"/>
      <c r="V162" s="488"/>
    </row>
    <row r="163" spans="1:22" s="461" customFormat="1" ht="15" hidden="1" customHeight="1">
      <c r="A163" s="462"/>
      <c r="B163" s="462" t="s">
        <v>364</v>
      </c>
      <c r="C163" s="701"/>
      <c r="D163" s="702"/>
      <c r="E163" s="703"/>
      <c r="F163" s="467" t="s">
        <v>365</v>
      </c>
      <c r="G163" s="474"/>
      <c r="H163" s="468"/>
      <c r="I163" s="468"/>
      <c r="J163" s="468"/>
      <c r="K163" s="468"/>
      <c r="L163" s="468"/>
      <c r="M163" s="469"/>
      <c r="N163" s="472"/>
      <c r="O163" s="572">
        <v>10</v>
      </c>
      <c r="P163" s="267"/>
      <c r="Q163" s="267"/>
      <c r="R163" s="267"/>
      <c r="S163" s="440">
        <v>0</v>
      </c>
      <c r="T163" s="440">
        <v>0</v>
      </c>
      <c r="U163" s="497"/>
      <c r="V163" s="488"/>
    </row>
    <row r="164" spans="1:22" s="461" customFormat="1" ht="15" hidden="1" customHeight="1">
      <c r="A164" s="462"/>
      <c r="B164" s="264"/>
      <c r="C164" s="701" t="s">
        <v>366</v>
      </c>
      <c r="D164" s="702" t="s">
        <v>344</v>
      </c>
      <c r="E164" s="703" t="s">
        <v>344</v>
      </c>
      <c r="F164" s="463" t="s">
        <v>479</v>
      </c>
      <c r="G164" s="464"/>
      <c r="H164" s="465"/>
      <c r="I164" s="465"/>
      <c r="J164" s="465"/>
      <c r="K164" s="465"/>
      <c r="L164" s="465"/>
      <c r="M164" s="466"/>
      <c r="N164" s="472"/>
      <c r="O164" s="572">
        <v>10</v>
      </c>
      <c r="P164" s="267"/>
      <c r="Q164" s="267"/>
      <c r="R164" s="267"/>
      <c r="S164" s="441">
        <v>0</v>
      </c>
      <c r="T164" s="441">
        <v>0</v>
      </c>
      <c r="U164" s="497"/>
      <c r="V164" s="488"/>
    </row>
    <row r="165" spans="1:22" s="461" customFormat="1" ht="15" customHeight="1">
      <c r="A165" s="462"/>
      <c r="B165" s="264" t="s">
        <v>368</v>
      </c>
      <c r="C165" s="701"/>
      <c r="D165" s="702"/>
      <c r="E165" s="703"/>
      <c r="F165" s="467" t="s">
        <v>369</v>
      </c>
      <c r="G165" s="464"/>
      <c r="H165" s="465"/>
      <c r="I165" s="465"/>
      <c r="J165" s="465"/>
      <c r="K165" s="465"/>
      <c r="L165" s="465"/>
      <c r="M165" s="466"/>
      <c r="N165" s="472"/>
      <c r="O165" s="572">
        <v>10</v>
      </c>
      <c r="P165" s="267"/>
      <c r="Q165" s="267"/>
      <c r="R165" s="267"/>
      <c r="S165" s="440">
        <f>SUM(S166:S173)</f>
        <v>0</v>
      </c>
      <c r="T165" s="440">
        <f>SUM(T166:T173)</f>
        <v>0</v>
      </c>
      <c r="U165" s="497"/>
      <c r="V165" s="488"/>
    </row>
    <row r="166" spans="1:22" s="461" customFormat="1" ht="15" hidden="1" customHeight="1">
      <c r="A166" s="462"/>
      <c r="B166" s="264"/>
      <c r="C166" s="701" t="s">
        <v>486</v>
      </c>
      <c r="D166" s="702" t="s">
        <v>344</v>
      </c>
      <c r="E166" s="703" t="s">
        <v>344</v>
      </c>
      <c r="F166" s="463" t="s">
        <v>485</v>
      </c>
      <c r="G166" s="464"/>
      <c r="H166" s="465"/>
      <c r="I166" s="465"/>
      <c r="J166" s="465"/>
      <c r="K166" s="465"/>
      <c r="L166" s="465"/>
      <c r="M166" s="466"/>
      <c r="N166" s="472"/>
      <c r="O166" s="572">
        <v>10</v>
      </c>
      <c r="P166" s="267"/>
      <c r="Q166" s="267"/>
      <c r="R166" s="267"/>
      <c r="S166" s="440">
        <v>0</v>
      </c>
      <c r="T166" s="440">
        <v>0</v>
      </c>
      <c r="U166" s="497"/>
      <c r="V166" s="488"/>
    </row>
    <row r="167" spans="1:22" s="461" customFormat="1" ht="15" hidden="1" customHeight="1">
      <c r="A167" s="462"/>
      <c r="B167" s="264"/>
      <c r="C167" s="701" t="s">
        <v>487</v>
      </c>
      <c r="D167" s="702" t="s">
        <v>344</v>
      </c>
      <c r="E167" s="703" t="s">
        <v>344</v>
      </c>
      <c r="F167" s="463" t="s">
        <v>490</v>
      </c>
      <c r="G167" s="464"/>
      <c r="H167" s="465"/>
      <c r="I167" s="465"/>
      <c r="J167" s="465"/>
      <c r="K167" s="465"/>
      <c r="L167" s="465"/>
      <c r="M167" s="466"/>
      <c r="N167" s="472"/>
      <c r="O167" s="572">
        <v>10</v>
      </c>
      <c r="P167" s="267"/>
      <c r="Q167" s="267"/>
      <c r="R167" s="267"/>
      <c r="S167" s="440">
        <v>0</v>
      </c>
      <c r="T167" s="440">
        <v>0</v>
      </c>
      <c r="U167" s="497"/>
      <c r="V167" s="488"/>
    </row>
    <row r="168" spans="1:22" s="461" customFormat="1" ht="15" hidden="1" customHeight="1">
      <c r="A168" s="462"/>
      <c r="B168" s="264"/>
      <c r="C168" s="265"/>
      <c r="D168" s="470" t="s">
        <v>488</v>
      </c>
      <c r="E168" s="471"/>
      <c r="F168" s="463" t="s">
        <v>491</v>
      </c>
      <c r="G168" s="464"/>
      <c r="H168" s="465"/>
      <c r="I168" s="465"/>
      <c r="J168" s="465"/>
      <c r="K168" s="465"/>
      <c r="L168" s="465"/>
      <c r="M168" s="466"/>
      <c r="N168" s="472"/>
      <c r="O168" s="572">
        <v>10</v>
      </c>
      <c r="P168" s="267"/>
      <c r="Q168" s="267"/>
      <c r="R168" s="267"/>
      <c r="S168" s="440">
        <v>0</v>
      </c>
      <c r="T168" s="440">
        <v>0</v>
      </c>
      <c r="U168" s="497"/>
      <c r="V168" s="488"/>
    </row>
    <row r="169" spans="1:22" s="461" customFormat="1" ht="15" hidden="1" customHeight="1">
      <c r="A169" s="462"/>
      <c r="B169" s="264"/>
      <c r="C169" s="265"/>
      <c r="D169" s="470" t="s">
        <v>489</v>
      </c>
      <c r="E169" s="471"/>
      <c r="F169" s="463" t="s">
        <v>492</v>
      </c>
      <c r="G169" s="464"/>
      <c r="H169" s="465"/>
      <c r="I169" s="465"/>
      <c r="J169" s="465"/>
      <c r="K169" s="465"/>
      <c r="L169" s="465"/>
      <c r="M169" s="466"/>
      <c r="N169" s="472"/>
      <c r="O169" s="572">
        <v>10</v>
      </c>
      <c r="P169" s="267"/>
      <c r="Q169" s="267"/>
      <c r="R169" s="267"/>
      <c r="S169" s="440">
        <v>0</v>
      </c>
      <c r="T169" s="440">
        <v>0</v>
      </c>
      <c r="U169" s="497"/>
      <c r="V169" s="488"/>
    </row>
    <row r="170" spans="1:22" s="461" customFormat="1" ht="15" customHeight="1">
      <c r="A170" s="462"/>
      <c r="B170" s="264"/>
      <c r="C170" s="701" t="s">
        <v>370</v>
      </c>
      <c r="D170" s="702" t="s">
        <v>344</v>
      </c>
      <c r="E170" s="703" t="s">
        <v>344</v>
      </c>
      <c r="F170" s="463" t="s">
        <v>371</v>
      </c>
      <c r="G170" s="464"/>
      <c r="H170" s="465"/>
      <c r="I170" s="465"/>
      <c r="J170" s="465"/>
      <c r="K170" s="465"/>
      <c r="L170" s="465"/>
      <c r="M170" s="466"/>
      <c r="N170" s="472"/>
      <c r="O170" s="572">
        <v>10</v>
      </c>
      <c r="P170" s="267"/>
      <c r="Q170" s="267"/>
      <c r="R170" s="267"/>
      <c r="S170" s="441">
        <v>0</v>
      </c>
      <c r="T170" s="439"/>
      <c r="U170" s="497"/>
      <c r="V170" s="488"/>
    </row>
    <row r="171" spans="1:22" s="461" customFormat="1" ht="15" hidden="1" customHeight="1">
      <c r="A171" s="462"/>
      <c r="B171" s="264"/>
      <c r="C171" s="701" t="s">
        <v>372</v>
      </c>
      <c r="D171" s="702" t="s">
        <v>344</v>
      </c>
      <c r="E171" s="703" t="s">
        <v>344</v>
      </c>
      <c r="F171" s="463" t="s">
        <v>373</v>
      </c>
      <c r="G171" s="464"/>
      <c r="H171" s="465"/>
      <c r="I171" s="465"/>
      <c r="J171" s="465"/>
      <c r="K171" s="465"/>
      <c r="L171" s="465"/>
      <c r="M171" s="466"/>
      <c r="N171" s="472"/>
      <c r="O171" s="262">
        <v>30</v>
      </c>
      <c r="P171" s="267"/>
      <c r="Q171" s="267"/>
      <c r="R171" s="267"/>
      <c r="S171" s="441">
        <v>0</v>
      </c>
      <c r="T171" s="441">
        <v>0</v>
      </c>
      <c r="U171" s="497"/>
    </row>
    <row r="172" spans="1:22" s="461" customFormat="1" ht="15" hidden="1" customHeight="1">
      <c r="A172" s="462"/>
      <c r="B172" s="264"/>
      <c r="C172" s="265"/>
      <c r="D172" s="470" t="s">
        <v>483</v>
      </c>
      <c r="E172" s="471"/>
      <c r="F172" s="463" t="s">
        <v>484</v>
      </c>
      <c r="G172" s="464"/>
      <c r="H172" s="465"/>
      <c r="I172" s="465"/>
      <c r="J172" s="465"/>
      <c r="K172" s="465"/>
      <c r="L172" s="465"/>
      <c r="M172" s="466"/>
      <c r="N172" s="472"/>
      <c r="O172" s="262">
        <v>30</v>
      </c>
      <c r="P172" s="267"/>
      <c r="Q172" s="267"/>
      <c r="R172" s="267"/>
      <c r="S172" s="441">
        <v>0</v>
      </c>
      <c r="T172" s="441">
        <v>0</v>
      </c>
      <c r="U172" s="497"/>
    </row>
    <row r="173" spans="1:22" s="461" customFormat="1" ht="15" hidden="1" customHeight="1">
      <c r="A173" s="462"/>
      <c r="B173" s="264"/>
      <c r="C173" s="701" t="s">
        <v>374</v>
      </c>
      <c r="D173" s="702" t="s">
        <v>349</v>
      </c>
      <c r="E173" s="703" t="s">
        <v>349</v>
      </c>
      <c r="F173" s="463" t="s">
        <v>375</v>
      </c>
      <c r="G173" s="464"/>
      <c r="H173" s="465"/>
      <c r="I173" s="465"/>
      <c r="J173" s="465"/>
      <c r="K173" s="465"/>
      <c r="L173" s="465"/>
      <c r="M173" s="466"/>
      <c r="N173" s="472"/>
      <c r="O173" s="262">
        <v>30</v>
      </c>
      <c r="P173" s="267"/>
      <c r="Q173" s="267"/>
      <c r="R173" s="267"/>
      <c r="S173" s="441">
        <v>0</v>
      </c>
      <c r="T173" s="441">
        <v>0</v>
      </c>
      <c r="U173" s="497"/>
    </row>
    <row r="174" spans="1:22" s="461" customFormat="1" ht="15" hidden="1" customHeight="1">
      <c r="A174" s="462"/>
      <c r="B174" s="264" t="s">
        <v>376</v>
      </c>
      <c r="C174" s="701"/>
      <c r="D174" s="702"/>
      <c r="E174" s="703"/>
      <c r="F174" s="467" t="s">
        <v>377</v>
      </c>
      <c r="G174" s="464"/>
      <c r="H174" s="465"/>
      <c r="I174" s="465"/>
      <c r="J174" s="465"/>
      <c r="K174" s="465"/>
      <c r="L174" s="465"/>
      <c r="M174" s="466"/>
      <c r="N174" s="472"/>
      <c r="O174" s="262">
        <v>30</v>
      </c>
      <c r="P174" s="267"/>
      <c r="Q174" s="267"/>
      <c r="R174" s="267"/>
      <c r="S174" s="440">
        <f>SUM(S175:S179)</f>
        <v>0</v>
      </c>
      <c r="T174" s="440">
        <f>SUM(T175:T179)</f>
        <v>0</v>
      </c>
      <c r="U174" s="497"/>
    </row>
    <row r="175" spans="1:22" s="461" customFormat="1" ht="15" hidden="1" customHeight="1">
      <c r="A175" s="462"/>
      <c r="B175" s="264"/>
      <c r="C175" s="265"/>
      <c r="D175" s="470" t="s">
        <v>550</v>
      </c>
      <c r="E175" s="471"/>
      <c r="F175" s="463" t="s">
        <v>551</v>
      </c>
      <c r="G175" s="464"/>
      <c r="H175" s="465"/>
      <c r="I175" s="465"/>
      <c r="J175" s="465"/>
      <c r="K175" s="465"/>
      <c r="L175" s="465"/>
      <c r="M175" s="466"/>
      <c r="N175" s="472"/>
      <c r="O175" s="262">
        <v>30</v>
      </c>
      <c r="P175" s="267"/>
      <c r="Q175" s="267"/>
      <c r="R175" s="267"/>
      <c r="S175" s="440">
        <v>0</v>
      </c>
      <c r="T175" s="440">
        <v>0</v>
      </c>
      <c r="U175" s="500"/>
    </row>
    <row r="176" spans="1:22" s="461" customFormat="1" ht="15" hidden="1" customHeight="1">
      <c r="A176" s="462"/>
      <c r="B176" s="264"/>
      <c r="C176" s="265"/>
      <c r="D176" s="470" t="s">
        <v>549</v>
      </c>
      <c r="E176" s="471"/>
      <c r="F176" s="463" t="s">
        <v>552</v>
      </c>
      <c r="G176" s="464"/>
      <c r="H176" s="465"/>
      <c r="I176" s="465"/>
      <c r="J176" s="465"/>
      <c r="K176" s="465"/>
      <c r="L176" s="465"/>
      <c r="M176" s="466"/>
      <c r="N176" s="472"/>
      <c r="O176" s="262">
        <v>30</v>
      </c>
      <c r="P176" s="267"/>
      <c r="Q176" s="267"/>
      <c r="R176" s="267"/>
      <c r="S176" s="440">
        <v>0</v>
      </c>
      <c r="T176" s="440">
        <v>0</v>
      </c>
      <c r="U176" s="500"/>
    </row>
    <row r="177" spans="1:21" s="461" customFormat="1" ht="15" hidden="1" customHeight="1">
      <c r="A177" s="462"/>
      <c r="B177" s="264"/>
      <c r="C177" s="265"/>
      <c r="D177" s="470" t="s">
        <v>548</v>
      </c>
      <c r="E177" s="471"/>
      <c r="F177" s="463" t="s">
        <v>553</v>
      </c>
      <c r="G177" s="464"/>
      <c r="H177" s="465"/>
      <c r="I177" s="465"/>
      <c r="J177" s="465"/>
      <c r="K177" s="465"/>
      <c r="L177" s="465"/>
      <c r="M177" s="466"/>
      <c r="N177" s="472"/>
      <c r="O177" s="262">
        <v>30</v>
      </c>
      <c r="P177" s="267"/>
      <c r="Q177" s="267"/>
      <c r="R177" s="267"/>
      <c r="S177" s="440">
        <v>0</v>
      </c>
      <c r="T177" s="440">
        <v>0</v>
      </c>
      <c r="U177" s="500"/>
    </row>
    <row r="178" spans="1:21" s="461" customFormat="1" ht="15" hidden="1" customHeight="1">
      <c r="A178" s="462"/>
      <c r="B178" s="264"/>
      <c r="C178" s="701" t="s">
        <v>378</v>
      </c>
      <c r="D178" s="702" t="s">
        <v>344</v>
      </c>
      <c r="E178" s="703" t="s">
        <v>344</v>
      </c>
      <c r="F178" s="463" t="s">
        <v>379</v>
      </c>
      <c r="G178" s="464"/>
      <c r="H178" s="465"/>
      <c r="I178" s="465"/>
      <c r="J178" s="465"/>
      <c r="K178" s="465"/>
      <c r="L178" s="465"/>
      <c r="M178" s="466"/>
      <c r="N178" s="472"/>
      <c r="O178" s="262">
        <v>30</v>
      </c>
      <c r="P178" s="267"/>
      <c r="Q178" s="267"/>
      <c r="R178" s="267"/>
      <c r="S178" s="441">
        <v>0</v>
      </c>
      <c r="T178" s="441">
        <v>0</v>
      </c>
      <c r="U178" s="497"/>
    </row>
    <row r="179" spans="1:21" s="461" customFormat="1" ht="15" hidden="1" customHeight="1">
      <c r="A179" s="462"/>
      <c r="B179" s="264"/>
      <c r="C179" s="701" t="s">
        <v>380</v>
      </c>
      <c r="D179" s="702"/>
      <c r="E179" s="703"/>
      <c r="F179" s="463" t="s">
        <v>381</v>
      </c>
      <c r="G179" s="464"/>
      <c r="H179" s="465"/>
      <c r="I179" s="465"/>
      <c r="J179" s="465"/>
      <c r="K179" s="465"/>
      <c r="L179" s="465"/>
      <c r="M179" s="466"/>
      <c r="N179" s="472"/>
      <c r="O179" s="262"/>
      <c r="P179" s="267"/>
      <c r="Q179" s="267"/>
      <c r="R179" s="267"/>
      <c r="S179" s="441">
        <v>0</v>
      </c>
      <c r="T179" s="441">
        <v>0</v>
      </c>
      <c r="U179" s="497"/>
    </row>
    <row r="180" spans="1:21" s="461" customFormat="1" ht="15" hidden="1" customHeight="1">
      <c r="A180" s="462" t="s">
        <v>382</v>
      </c>
      <c r="B180" s="264"/>
      <c r="C180" s="701"/>
      <c r="D180" s="702"/>
      <c r="E180" s="703"/>
      <c r="F180" s="473" t="s">
        <v>383</v>
      </c>
      <c r="G180" s="464"/>
      <c r="H180" s="475"/>
      <c r="I180" s="475"/>
      <c r="J180" s="475"/>
      <c r="K180" s="475"/>
      <c r="L180" s="475"/>
      <c r="M180" s="476"/>
      <c r="N180" s="472"/>
      <c r="O180" s="267">
        <v>30</v>
      </c>
      <c r="P180" s="267"/>
      <c r="Q180" s="267"/>
      <c r="R180" s="267"/>
      <c r="S180" s="441">
        <f>+S181+S184</f>
        <v>0</v>
      </c>
      <c r="T180" s="441">
        <f>+T181+T184</f>
        <v>0</v>
      </c>
      <c r="U180" s="497"/>
    </row>
    <row r="181" spans="1:21" s="461" customFormat="1" ht="15" hidden="1" customHeight="1">
      <c r="A181" s="462"/>
      <c r="B181" s="264" t="s">
        <v>384</v>
      </c>
      <c r="C181" s="701"/>
      <c r="D181" s="702"/>
      <c r="E181" s="703"/>
      <c r="F181" s="467" t="s">
        <v>385</v>
      </c>
      <c r="G181" s="464"/>
      <c r="H181" s="468"/>
      <c r="I181" s="468"/>
      <c r="J181" s="468"/>
      <c r="K181" s="468"/>
      <c r="L181" s="468"/>
      <c r="M181" s="469"/>
      <c r="N181" s="472"/>
      <c r="O181" s="267"/>
      <c r="P181" s="267"/>
      <c r="Q181" s="267"/>
      <c r="R181" s="267"/>
      <c r="S181" s="440">
        <f>+SUM(S182:S183)</f>
        <v>0</v>
      </c>
      <c r="T181" s="440">
        <f>+SUM(T182:T183)</f>
        <v>0</v>
      </c>
      <c r="U181" s="497"/>
    </row>
    <row r="182" spans="1:21" s="461" customFormat="1" ht="15" hidden="1" customHeight="1">
      <c r="A182" s="462"/>
      <c r="B182" s="264"/>
      <c r="C182" s="701" t="s">
        <v>386</v>
      </c>
      <c r="D182" s="702"/>
      <c r="E182" s="703"/>
      <c r="F182" s="463" t="s">
        <v>387</v>
      </c>
      <c r="G182" s="464"/>
      <c r="H182" s="465"/>
      <c r="I182" s="465"/>
      <c r="J182" s="465"/>
      <c r="K182" s="465"/>
      <c r="L182" s="465"/>
      <c r="M182" s="466"/>
      <c r="N182" s="472"/>
      <c r="O182" s="267"/>
      <c r="P182" s="267"/>
      <c r="Q182" s="267"/>
      <c r="R182" s="267"/>
      <c r="S182" s="441">
        <v>0</v>
      </c>
      <c r="T182" s="441">
        <v>0</v>
      </c>
      <c r="U182" s="497"/>
    </row>
    <row r="183" spans="1:21" s="461" customFormat="1" ht="15" hidden="1" customHeight="1">
      <c r="A183" s="462"/>
      <c r="B183" s="264"/>
      <c r="C183" s="701" t="s">
        <v>558</v>
      </c>
      <c r="D183" s="702"/>
      <c r="E183" s="703"/>
      <c r="F183" s="463" t="s">
        <v>575</v>
      </c>
      <c r="G183" s="464"/>
      <c r="H183" s="465"/>
      <c r="I183" s="465"/>
      <c r="J183" s="465"/>
      <c r="K183" s="465"/>
      <c r="L183" s="465"/>
      <c r="M183" s="466"/>
      <c r="N183" s="472"/>
      <c r="O183" s="267"/>
      <c r="P183" s="267"/>
      <c r="Q183" s="267"/>
      <c r="R183" s="267"/>
      <c r="S183" s="441">
        <v>0</v>
      </c>
      <c r="T183" s="441">
        <v>0</v>
      </c>
      <c r="U183" s="497"/>
    </row>
    <row r="184" spans="1:21" s="461" customFormat="1" ht="15" hidden="1" customHeight="1">
      <c r="A184" s="462"/>
      <c r="B184" s="264" t="s">
        <v>388</v>
      </c>
      <c r="C184" s="701"/>
      <c r="D184" s="702"/>
      <c r="E184" s="703"/>
      <c r="F184" s="467" t="s">
        <v>389</v>
      </c>
      <c r="G184" s="464"/>
      <c r="H184" s="468"/>
      <c r="I184" s="468"/>
      <c r="J184" s="468"/>
      <c r="K184" s="468"/>
      <c r="L184" s="468"/>
      <c r="M184" s="469"/>
      <c r="N184" s="472"/>
      <c r="O184" s="262"/>
      <c r="P184" s="267"/>
      <c r="Q184" s="267"/>
      <c r="R184" s="267"/>
      <c r="S184" s="440">
        <f>SUM(S185:S185)</f>
        <v>0</v>
      </c>
      <c r="T184" s="440">
        <f>SUM(T185:T185)</f>
        <v>0</v>
      </c>
      <c r="U184" s="497"/>
    </row>
    <row r="185" spans="1:21" s="461" customFormat="1" ht="15" hidden="1" customHeight="1">
      <c r="A185" s="462"/>
      <c r="B185" s="264"/>
      <c r="C185" s="701" t="s">
        <v>390</v>
      </c>
      <c r="D185" s="702" t="s">
        <v>391</v>
      </c>
      <c r="E185" s="703" t="s">
        <v>391</v>
      </c>
      <c r="F185" s="463" t="s">
        <v>392</v>
      </c>
      <c r="G185" s="464"/>
      <c r="H185" s="465"/>
      <c r="I185" s="465"/>
      <c r="J185" s="465"/>
      <c r="K185" s="465"/>
      <c r="L185" s="465"/>
      <c r="M185" s="466"/>
      <c r="N185" s="472"/>
      <c r="O185" s="262"/>
      <c r="P185" s="267"/>
      <c r="Q185" s="267"/>
      <c r="R185" s="267"/>
      <c r="S185" s="441">
        <v>0</v>
      </c>
      <c r="T185" s="441">
        <v>0</v>
      </c>
      <c r="U185" s="497"/>
    </row>
    <row r="186" spans="1:21" s="461" customFormat="1" ht="15" hidden="1" customHeight="1">
      <c r="A186" s="462"/>
      <c r="B186" s="264"/>
      <c r="C186" s="701" t="s">
        <v>438</v>
      </c>
      <c r="D186" s="702" t="s">
        <v>391</v>
      </c>
      <c r="E186" s="703" t="s">
        <v>391</v>
      </c>
      <c r="F186" s="463" t="s">
        <v>552</v>
      </c>
      <c r="G186" s="464"/>
      <c r="H186" s="465"/>
      <c r="I186" s="465"/>
      <c r="J186" s="465"/>
      <c r="K186" s="465"/>
      <c r="L186" s="465"/>
      <c r="M186" s="466"/>
      <c r="N186" s="472"/>
      <c r="O186" s="262"/>
      <c r="P186" s="267"/>
      <c r="Q186" s="267"/>
      <c r="R186" s="267"/>
      <c r="S186" s="441">
        <v>0</v>
      </c>
      <c r="T186" s="441">
        <v>0</v>
      </c>
      <c r="U186" s="497"/>
    </row>
    <row r="187" spans="1:21" s="461" customFormat="1" ht="15" hidden="1" customHeight="1">
      <c r="A187" s="462" t="s">
        <v>393</v>
      </c>
      <c r="B187" s="264"/>
      <c r="C187" s="701"/>
      <c r="D187" s="702"/>
      <c r="E187" s="703"/>
      <c r="F187" s="473" t="s">
        <v>394</v>
      </c>
      <c r="G187" s="464"/>
      <c r="H187" s="475"/>
      <c r="I187" s="475"/>
      <c r="J187" s="475"/>
      <c r="K187" s="475"/>
      <c r="L187" s="475"/>
      <c r="M187" s="476"/>
      <c r="N187" s="472"/>
      <c r="O187" s="262"/>
      <c r="P187" s="267"/>
      <c r="Q187" s="267"/>
      <c r="R187" s="267"/>
      <c r="S187" s="441">
        <f>+S188</f>
        <v>0</v>
      </c>
      <c r="T187" s="441">
        <f>+T188</f>
        <v>0</v>
      </c>
      <c r="U187" s="497"/>
    </row>
    <row r="188" spans="1:21" s="461" customFormat="1" ht="15" hidden="1" customHeight="1">
      <c r="A188" s="462"/>
      <c r="B188" s="264" t="s">
        <v>395</v>
      </c>
      <c r="C188" s="701"/>
      <c r="D188" s="702"/>
      <c r="E188" s="703"/>
      <c r="F188" s="467" t="s">
        <v>396</v>
      </c>
      <c r="G188" s="464"/>
      <c r="H188" s="468"/>
      <c r="I188" s="468"/>
      <c r="J188" s="468"/>
      <c r="K188" s="468"/>
      <c r="L188" s="468"/>
      <c r="M188" s="469"/>
      <c r="N188" s="472"/>
      <c r="O188" s="262"/>
      <c r="P188" s="267"/>
      <c r="Q188" s="267"/>
      <c r="R188" s="267"/>
      <c r="S188" s="440">
        <f>SUM(S189:S189)</f>
        <v>0</v>
      </c>
      <c r="T188" s="440">
        <f>SUM(T189:T189)</f>
        <v>0</v>
      </c>
      <c r="U188" s="497"/>
    </row>
    <row r="189" spans="1:21" s="461" customFormat="1" ht="15" hidden="1" customHeight="1">
      <c r="A189" s="462"/>
      <c r="B189" s="264"/>
      <c r="C189" s="701" t="s">
        <v>397</v>
      </c>
      <c r="D189" s="702" t="s">
        <v>398</v>
      </c>
      <c r="E189" s="703" t="s">
        <v>398</v>
      </c>
      <c r="F189" s="463" t="s">
        <v>399</v>
      </c>
      <c r="G189" s="464"/>
      <c r="H189" s="465"/>
      <c r="I189" s="465"/>
      <c r="J189" s="465"/>
      <c r="K189" s="465"/>
      <c r="L189" s="465"/>
      <c r="M189" s="466"/>
      <c r="N189" s="472"/>
      <c r="O189" s="262"/>
      <c r="P189" s="267"/>
      <c r="Q189" s="267"/>
      <c r="R189" s="267"/>
      <c r="S189" s="441">
        <v>0</v>
      </c>
      <c r="T189" s="441">
        <v>0</v>
      </c>
      <c r="U189" s="497"/>
    </row>
    <row r="190" spans="1:21" s="461" customFormat="1" ht="15.75">
      <c r="A190" s="479"/>
      <c r="B190" s="480"/>
      <c r="C190" s="737"/>
      <c r="D190" s="737"/>
      <c r="E190" s="737"/>
      <c r="F190" s="481"/>
      <c r="G190" s="482"/>
      <c r="H190" s="483" t="s">
        <v>400</v>
      </c>
      <c r="I190" s="483"/>
      <c r="J190" s="483"/>
      <c r="K190" s="483"/>
      <c r="L190" s="483"/>
      <c r="M190" s="484"/>
      <c r="N190" s="485"/>
      <c r="O190" s="486"/>
      <c r="P190" s="486"/>
      <c r="Q190" s="487"/>
      <c r="R190" s="487"/>
      <c r="S190" s="443">
        <f>+S187+S180+S152+S143+S99+S51+S18</f>
        <v>0</v>
      </c>
      <c r="T190" s="443">
        <f>+T187+T180+T152+T143+T99+T51+T18</f>
        <v>0</v>
      </c>
      <c r="U190" s="497"/>
    </row>
    <row r="191" spans="1:21" ht="15.75">
      <c r="A191" s="307"/>
      <c r="S191" s="434"/>
      <c r="T191" s="437"/>
    </row>
    <row r="192" spans="1:21" ht="15.75">
      <c r="A192" s="307"/>
      <c r="S192" s="434"/>
      <c r="T192" s="437"/>
    </row>
    <row r="193" spans="1:22" ht="15.75">
      <c r="A193" s="307"/>
      <c r="S193" s="434"/>
      <c r="T193" s="437"/>
    </row>
    <row r="194" spans="1:22" ht="15.75">
      <c r="A194" s="307"/>
      <c r="S194" s="434"/>
      <c r="T194" s="437"/>
    </row>
    <row r="195" spans="1:22" ht="15.75">
      <c r="A195" s="307"/>
      <c r="S195" s="434"/>
      <c r="T195" s="437"/>
    </row>
    <row r="196" spans="1:22" ht="15.75">
      <c r="A196" s="307"/>
      <c r="B196" s="700" t="s">
        <v>598</v>
      </c>
      <c r="C196" s="700"/>
      <c r="D196" s="700"/>
      <c r="E196" s="700"/>
      <c r="F196" s="700"/>
      <c r="G196" s="700"/>
      <c r="H196" s="700"/>
      <c r="Q196" s="700" t="s">
        <v>569</v>
      </c>
      <c r="R196" s="700"/>
      <c r="S196" s="700"/>
      <c r="T196" s="437"/>
    </row>
    <row r="197" spans="1:22" ht="11.25" customHeight="1">
      <c r="A197" s="448"/>
      <c r="B197" s="660" t="s">
        <v>510</v>
      </c>
      <c r="C197" s="660"/>
      <c r="D197" s="660"/>
      <c r="E197" s="660"/>
      <c r="F197" s="660"/>
      <c r="G197" s="660"/>
      <c r="H197" s="660"/>
      <c r="Q197" s="660" t="s">
        <v>600</v>
      </c>
      <c r="R197" s="660"/>
      <c r="S197" s="660"/>
      <c r="T197" s="437"/>
    </row>
    <row r="198" spans="1:22" ht="15.75">
      <c r="A198" s="307"/>
      <c r="B198" s="659" t="s">
        <v>508</v>
      </c>
      <c r="C198" s="659"/>
      <c r="D198" s="659"/>
      <c r="E198" s="659"/>
      <c r="F198" s="659"/>
      <c r="G198" s="659"/>
      <c r="H198" s="659"/>
      <c r="Q198" s="659" t="s">
        <v>508</v>
      </c>
      <c r="R198" s="659"/>
      <c r="S198" s="659"/>
      <c r="T198" s="437"/>
      <c r="V198" s="210"/>
    </row>
    <row r="199" spans="1:22" ht="15.75">
      <c r="A199" s="307"/>
      <c r="S199" s="434"/>
      <c r="T199" s="437"/>
    </row>
    <row r="200" spans="1:22" ht="15.75">
      <c r="A200" s="307"/>
      <c r="S200" s="434"/>
      <c r="T200" s="437"/>
    </row>
    <row r="201" spans="1:22" ht="15.75">
      <c r="A201" s="307"/>
      <c r="S201" s="434"/>
      <c r="T201" s="437"/>
    </row>
    <row r="202" spans="1:22" ht="15.75">
      <c r="A202" s="307"/>
      <c r="S202" s="434"/>
      <c r="T202" s="437"/>
    </row>
    <row r="203" spans="1:22" ht="15.75">
      <c r="A203" s="307"/>
      <c r="S203" s="434"/>
      <c r="T203" s="437"/>
    </row>
    <row r="204" spans="1:22" ht="15.75">
      <c r="A204" s="307"/>
      <c r="S204" s="434"/>
      <c r="T204" s="437"/>
    </row>
    <row r="205" spans="1:22" ht="15.75">
      <c r="A205" s="307"/>
      <c r="S205" s="434"/>
      <c r="T205" s="437"/>
    </row>
    <row r="206" spans="1:22" ht="15.75">
      <c r="A206" s="307"/>
      <c r="S206" s="434"/>
      <c r="T206" s="437"/>
    </row>
    <row r="207" spans="1:22" ht="15.75">
      <c r="A207" s="307"/>
      <c r="S207" s="434"/>
      <c r="T207" s="437"/>
    </row>
    <row r="208" spans="1:22" ht="15.75">
      <c r="A208" s="307"/>
      <c r="S208" s="434"/>
      <c r="T208" s="437"/>
    </row>
    <row r="209" spans="1:20" ht="15.75">
      <c r="A209" s="307"/>
      <c r="S209" s="434"/>
      <c r="T209" s="437"/>
    </row>
    <row r="210" spans="1:20" ht="15.75">
      <c r="A210" s="307"/>
      <c r="S210" s="434"/>
      <c r="T210" s="437"/>
    </row>
    <row r="211" spans="1:20" ht="15.75">
      <c r="A211" s="307"/>
      <c r="S211" s="434"/>
      <c r="T211" s="437"/>
    </row>
    <row r="212" spans="1:20" ht="15.75">
      <c r="A212" s="307"/>
      <c r="S212" s="434"/>
      <c r="T212" s="437"/>
    </row>
    <row r="213" spans="1:20" ht="15.75">
      <c r="A213" s="307"/>
      <c r="S213" s="434"/>
      <c r="T213" s="437"/>
    </row>
    <row r="214" spans="1:20" ht="15.75">
      <c r="A214" s="307"/>
      <c r="S214" s="434"/>
      <c r="T214" s="437"/>
    </row>
    <row r="215" spans="1:20" ht="15.75">
      <c r="A215" s="307"/>
      <c r="S215" s="434"/>
      <c r="T215" s="437"/>
    </row>
    <row r="216" spans="1:20" ht="15.75">
      <c r="A216" s="307"/>
      <c r="S216" s="434"/>
      <c r="T216" s="437"/>
    </row>
    <row r="217" spans="1:20" ht="15.75">
      <c r="A217" s="307"/>
      <c r="S217" s="434"/>
      <c r="T217" s="437"/>
    </row>
    <row r="218" spans="1:20" ht="15.75">
      <c r="A218" s="307"/>
      <c r="S218" s="434"/>
      <c r="T218" s="437"/>
    </row>
    <row r="219" spans="1:20" ht="15.75">
      <c r="A219" s="307"/>
      <c r="S219" s="434"/>
      <c r="T219" s="437"/>
    </row>
    <row r="220" spans="1:20" ht="15.75">
      <c r="A220" s="307"/>
      <c r="S220" s="434"/>
      <c r="T220" s="437"/>
    </row>
    <row r="221" spans="1:20" ht="15.75">
      <c r="A221" s="307"/>
      <c r="S221" s="434"/>
      <c r="T221" s="437"/>
    </row>
    <row r="222" spans="1:20" ht="15.75">
      <c r="A222" s="307"/>
      <c r="S222" s="434"/>
      <c r="T222" s="437"/>
    </row>
    <row r="223" spans="1:20" ht="15.75">
      <c r="A223" s="307"/>
      <c r="S223" s="434"/>
      <c r="T223" s="437"/>
    </row>
    <row r="224" spans="1:20" ht="15.75">
      <c r="A224" s="307"/>
    </row>
    <row r="225" spans="1:1" ht="15.75">
      <c r="A225" s="307"/>
    </row>
    <row r="226" spans="1:1" ht="15.75">
      <c r="A226" s="307"/>
    </row>
    <row r="227" spans="1:1" ht="15.75">
      <c r="A227" s="307"/>
    </row>
    <row r="228" spans="1:1" ht="15.75">
      <c r="A228" s="307"/>
    </row>
    <row r="229" spans="1:1" ht="15.75">
      <c r="A229" s="307"/>
    </row>
    <row r="230" spans="1:1" ht="15.75">
      <c r="A230" s="307"/>
    </row>
    <row r="231" spans="1:1" ht="15.75">
      <c r="A231" s="307"/>
    </row>
    <row r="232" spans="1:1" ht="15.75">
      <c r="A232" s="307"/>
    </row>
    <row r="233" spans="1:1" ht="15.75">
      <c r="A233" s="307"/>
    </row>
    <row r="234" spans="1:1" ht="15.75">
      <c r="A234" s="307"/>
    </row>
    <row r="235" spans="1:1" ht="15.75">
      <c r="A235" s="307"/>
    </row>
    <row r="236" spans="1:1" ht="15.75">
      <c r="A236" s="307"/>
    </row>
    <row r="237" spans="1:1" ht="15.75">
      <c r="A237" s="307"/>
    </row>
    <row r="238" spans="1:1" ht="15.75">
      <c r="A238" s="307"/>
    </row>
    <row r="239" spans="1:1" ht="15.75">
      <c r="A239" s="307"/>
    </row>
    <row r="240" spans="1:1" ht="15.75">
      <c r="A240" s="307"/>
    </row>
    <row r="241" spans="1:1" ht="15.75">
      <c r="A241" s="307"/>
    </row>
    <row r="242" spans="1:1" ht="15.75">
      <c r="A242" s="307"/>
    </row>
    <row r="243" spans="1:1" ht="15.75">
      <c r="A243" s="307"/>
    </row>
    <row r="244" spans="1:1" ht="15.75">
      <c r="A244" s="307"/>
    </row>
    <row r="245" spans="1:1" ht="15.75">
      <c r="A245" s="307"/>
    </row>
    <row r="246" spans="1:1" ht="15.75">
      <c r="A246" s="307"/>
    </row>
    <row r="247" spans="1:1" ht="15.75">
      <c r="A247" s="307"/>
    </row>
    <row r="248" spans="1:1" ht="15.75">
      <c r="A248" s="307"/>
    </row>
    <row r="249" spans="1:1" ht="15.75">
      <c r="A249" s="307"/>
    </row>
    <row r="250" spans="1:1" ht="15.75">
      <c r="A250" s="307"/>
    </row>
    <row r="251" spans="1:1" ht="15.75">
      <c r="A251" s="307"/>
    </row>
    <row r="252" spans="1:1" ht="15.75">
      <c r="A252" s="307"/>
    </row>
    <row r="253" spans="1:1" ht="15.75">
      <c r="A253" s="307"/>
    </row>
    <row r="254" spans="1:1" ht="15.75">
      <c r="A254" s="307"/>
    </row>
    <row r="255" spans="1:1" ht="15.75">
      <c r="A255" s="307"/>
    </row>
    <row r="256" spans="1:1" ht="15.75">
      <c r="A256" s="307"/>
    </row>
    <row r="257" spans="1:1" ht="15.75">
      <c r="A257" s="307"/>
    </row>
    <row r="258" spans="1:1" ht="15.75">
      <c r="A258" s="307"/>
    </row>
    <row r="259" spans="1:1" ht="15.75">
      <c r="A259" s="307"/>
    </row>
    <row r="260" spans="1:1" ht="15.75">
      <c r="A260" s="307"/>
    </row>
    <row r="261" spans="1:1" ht="15.75">
      <c r="A261" s="307"/>
    </row>
    <row r="262" spans="1:1" ht="15.75">
      <c r="A262" s="307"/>
    </row>
    <row r="263" spans="1:1" ht="15.75">
      <c r="A263" s="307"/>
    </row>
    <row r="264" spans="1:1" ht="15.75">
      <c r="A264" s="307"/>
    </row>
    <row r="265" spans="1:1" ht="15.75">
      <c r="A265" s="307"/>
    </row>
    <row r="266" spans="1:1" ht="15.75">
      <c r="A266" s="307"/>
    </row>
    <row r="267" spans="1:1" ht="15.75">
      <c r="A267" s="307"/>
    </row>
    <row r="268" spans="1:1" ht="15.75">
      <c r="A268" s="307"/>
    </row>
    <row r="269" spans="1:1" ht="15.75">
      <c r="A269" s="307"/>
    </row>
    <row r="270" spans="1:1" ht="15.75">
      <c r="A270" s="307"/>
    </row>
  </sheetData>
  <mergeCells count="180">
    <mergeCell ref="F1:R1"/>
    <mergeCell ref="J12:K12"/>
    <mergeCell ref="A15:E15"/>
    <mergeCell ref="F15:M16"/>
    <mergeCell ref="N15:N16"/>
    <mergeCell ref="O15:O16"/>
    <mergeCell ref="P15:P16"/>
    <mergeCell ref="Q15:Q16"/>
    <mergeCell ref="R15:R16"/>
    <mergeCell ref="C16:E16"/>
    <mergeCell ref="A17:E17"/>
    <mergeCell ref="F17:M17"/>
    <mergeCell ref="C18:E18"/>
    <mergeCell ref="N19:N35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4:E34"/>
    <mergeCell ref="C35:E35"/>
    <mergeCell ref="C36:E36"/>
    <mergeCell ref="C37:E37"/>
    <mergeCell ref="C38:E38"/>
    <mergeCell ref="C40:E40"/>
    <mergeCell ref="C41:E41"/>
    <mergeCell ref="C42:E42"/>
    <mergeCell ref="C43:E43"/>
    <mergeCell ref="C44:E44"/>
    <mergeCell ref="C45:E45"/>
    <mergeCell ref="C46:E46"/>
    <mergeCell ref="C47:E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58:E58"/>
    <mergeCell ref="C59:E59"/>
    <mergeCell ref="C60:E60"/>
    <mergeCell ref="C61:E61"/>
    <mergeCell ref="C62:E62"/>
    <mergeCell ref="C63:E63"/>
    <mergeCell ref="C64:E64"/>
    <mergeCell ref="C65:E65"/>
    <mergeCell ref="C66:E66"/>
    <mergeCell ref="C67:E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78:E78"/>
    <mergeCell ref="C79:E79"/>
    <mergeCell ref="C80:E80"/>
    <mergeCell ref="C81:E81"/>
    <mergeCell ref="C82:E82"/>
    <mergeCell ref="C83:E83"/>
    <mergeCell ref="C84:E84"/>
    <mergeCell ref="C85:E85"/>
    <mergeCell ref="C86:E86"/>
    <mergeCell ref="C87:E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98:E98"/>
    <mergeCell ref="C99:E99"/>
    <mergeCell ref="C100:E100"/>
    <mergeCell ref="C101:E101"/>
    <mergeCell ref="C102:E102"/>
    <mergeCell ref="C103:E103"/>
    <mergeCell ref="C104:E104"/>
    <mergeCell ref="C105:E105"/>
    <mergeCell ref="C106:E106"/>
    <mergeCell ref="C107:E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18:E118"/>
    <mergeCell ref="C119:E119"/>
    <mergeCell ref="C120:E120"/>
    <mergeCell ref="C121:E121"/>
    <mergeCell ref="C122:E122"/>
    <mergeCell ref="C123:E123"/>
    <mergeCell ref="C124:E124"/>
    <mergeCell ref="C125:E125"/>
    <mergeCell ref="C127:E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38:E138"/>
    <mergeCell ref="C139:E139"/>
    <mergeCell ref="C140:E140"/>
    <mergeCell ref="C142:E142"/>
    <mergeCell ref="C143:E143"/>
    <mergeCell ref="C144:E144"/>
    <mergeCell ref="C145:E145"/>
    <mergeCell ref="C146:E146"/>
    <mergeCell ref="C147:E147"/>
    <mergeCell ref="C148:E148"/>
    <mergeCell ref="C149:E149"/>
    <mergeCell ref="C152:E152"/>
    <mergeCell ref="C153:E153"/>
    <mergeCell ref="C154:E154"/>
    <mergeCell ref="C155:E155"/>
    <mergeCell ref="C156:E156"/>
    <mergeCell ref="C157:E157"/>
    <mergeCell ref="C158:E158"/>
    <mergeCell ref="C159:E159"/>
    <mergeCell ref="C160:E160"/>
    <mergeCell ref="C161:E161"/>
    <mergeCell ref="C162:E162"/>
    <mergeCell ref="C163:E163"/>
    <mergeCell ref="C164:E164"/>
    <mergeCell ref="C165:E165"/>
    <mergeCell ref="C166:E166"/>
    <mergeCell ref="C167:E167"/>
    <mergeCell ref="C170:E170"/>
    <mergeCell ref="C171:E171"/>
    <mergeCell ref="C173:E173"/>
    <mergeCell ref="C174:E174"/>
    <mergeCell ref="C178:E178"/>
    <mergeCell ref="C179:E179"/>
    <mergeCell ref="C180:E180"/>
    <mergeCell ref="C181:E181"/>
    <mergeCell ref="Q198:S198"/>
    <mergeCell ref="C190:E190"/>
    <mergeCell ref="B196:H196"/>
    <mergeCell ref="Q196:S196"/>
    <mergeCell ref="B197:H197"/>
    <mergeCell ref="Q197:S197"/>
    <mergeCell ref="C182:E182"/>
    <mergeCell ref="C184:E184"/>
    <mergeCell ref="C185:E185"/>
    <mergeCell ref="C186:E186"/>
    <mergeCell ref="C183:E183"/>
    <mergeCell ref="C187:E187"/>
    <mergeCell ref="C188:E188"/>
    <mergeCell ref="C189:E189"/>
    <mergeCell ref="B198:H198"/>
  </mergeCells>
  <printOptions horizontalCentered="1"/>
  <pageMargins left="0.31496062992125984" right="0.23622047244094491" top="0.39370078740157483" bottom="0.78740157480314965" header="0" footer="1.4960629921259843"/>
  <pageSetup scale="65" firstPageNumber="24" fitToHeight="5" orientation="portrait" useFirstPageNumber="1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V270"/>
  <sheetViews>
    <sheetView showGridLines="0" workbookViewId="0">
      <selection activeCell="T170" sqref="T170"/>
    </sheetView>
  </sheetViews>
  <sheetFormatPr baseColWidth="10" defaultColWidth="11.42578125" defaultRowHeight="12.75"/>
  <cols>
    <col min="1" max="1" width="6.140625" style="211" customWidth="1"/>
    <col min="2" max="2" width="6.7109375" style="211" customWidth="1"/>
    <col min="3" max="3" width="1.5703125" style="211" customWidth="1"/>
    <col min="4" max="4" width="3.5703125" style="208" customWidth="1"/>
    <col min="5" max="5" width="1.5703125" style="208" customWidth="1"/>
    <col min="6" max="6" width="6.85546875" style="208" customWidth="1"/>
    <col min="7" max="10" width="4.42578125" style="208" customWidth="1"/>
    <col min="11" max="11" width="3.85546875" style="208" customWidth="1"/>
    <col min="12" max="12" width="16" style="208" customWidth="1"/>
    <col min="13" max="13" width="4.5703125" style="208" customWidth="1"/>
    <col min="14" max="14" width="8.5703125" style="368" customWidth="1"/>
    <col min="15" max="15" width="7.7109375" style="208" customWidth="1"/>
    <col min="16" max="16" width="12" style="208" customWidth="1"/>
    <col min="17" max="17" width="12.85546875" style="208" customWidth="1"/>
    <col min="18" max="18" width="14.5703125" style="208" customWidth="1"/>
    <col min="19" max="19" width="16.85546875" style="213" customWidth="1"/>
    <col min="20" max="20" width="18" style="214" customWidth="1"/>
    <col min="21" max="21" width="7.28515625" style="210" customWidth="1"/>
    <col min="22" max="22" width="15.7109375" style="208" bestFit="1" customWidth="1"/>
    <col min="23" max="16384" width="11.42578125" style="208"/>
  </cols>
  <sheetData>
    <row r="1" spans="1:21" ht="21">
      <c r="F1" s="708" t="s">
        <v>528</v>
      </c>
      <c r="G1" s="708"/>
      <c r="H1" s="708"/>
      <c r="I1" s="708"/>
      <c r="J1" s="708"/>
      <c r="K1" s="708"/>
      <c r="L1" s="708"/>
      <c r="M1" s="708"/>
      <c r="N1" s="708"/>
      <c r="O1" s="708"/>
      <c r="P1" s="708"/>
      <c r="Q1" s="708"/>
      <c r="R1" s="708"/>
      <c r="T1" s="444" t="s">
        <v>526</v>
      </c>
    </row>
    <row r="2" spans="1:21" s="359" customFormat="1" ht="21">
      <c r="A2" s="355"/>
      <c r="B2" s="356"/>
      <c r="C2" s="356"/>
      <c r="D2" s="356"/>
      <c r="E2" s="356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522" t="s">
        <v>594</v>
      </c>
      <c r="T2" s="358"/>
      <c r="U2" s="360"/>
    </row>
    <row r="3" spans="1:21" ht="15.75">
      <c r="A3" s="361" t="s">
        <v>498</v>
      </c>
      <c r="F3" s="299" t="s">
        <v>521</v>
      </c>
      <c r="G3" s="362">
        <v>6</v>
      </c>
      <c r="H3" s="362">
        <v>1</v>
      </c>
      <c r="I3" s="362">
        <v>1</v>
      </c>
      <c r="J3" s="362">
        <v>1</v>
      </c>
      <c r="K3" s="363"/>
      <c r="L3" s="307" t="s">
        <v>522</v>
      </c>
      <c r="N3" s="307" t="s">
        <v>434</v>
      </c>
      <c r="S3" s="395" t="s">
        <v>623</v>
      </c>
    </row>
    <row r="4" spans="1:21" s="299" customFormat="1" ht="15.75">
      <c r="A4" s="295"/>
      <c r="C4" s="211"/>
      <c r="N4" s="365"/>
      <c r="S4" s="364"/>
      <c r="T4" s="366"/>
      <c r="U4" s="270"/>
    </row>
    <row r="5" spans="1:21" ht="15.75">
      <c r="A5" s="361" t="s">
        <v>499</v>
      </c>
      <c r="F5" s="299" t="s">
        <v>521</v>
      </c>
      <c r="G5" s="362">
        <v>0</v>
      </c>
      <c r="H5" s="362">
        <v>0</v>
      </c>
      <c r="I5" s="367"/>
      <c r="J5" s="239"/>
      <c r="L5" s="307" t="s">
        <v>522</v>
      </c>
    </row>
    <row r="6" spans="1:21" s="299" customFormat="1" ht="15.75">
      <c r="A6" s="295"/>
      <c r="C6" s="211"/>
      <c r="N6" s="365"/>
      <c r="T6" s="366"/>
      <c r="U6" s="270"/>
    </row>
    <row r="7" spans="1:21" ht="15.75">
      <c r="A7" s="240" t="s">
        <v>517</v>
      </c>
      <c r="F7" s="299" t="s">
        <v>521</v>
      </c>
      <c r="G7" s="362">
        <v>1</v>
      </c>
      <c r="H7" s="362">
        <v>1</v>
      </c>
      <c r="I7" s="367"/>
      <c r="L7" s="491" t="s">
        <v>522</v>
      </c>
      <c r="N7" s="492" t="s">
        <v>535</v>
      </c>
      <c r="O7" s="492"/>
      <c r="P7" s="492"/>
      <c r="Q7" s="492"/>
      <c r="R7" s="492"/>
      <c r="S7" s="493" t="s">
        <v>525</v>
      </c>
    </row>
    <row r="8" spans="1:21" s="299" customFormat="1" ht="18.75">
      <c r="A8" s="295"/>
      <c r="C8" s="211"/>
      <c r="L8" s="370"/>
      <c r="N8" s="492" t="s">
        <v>536</v>
      </c>
      <c r="O8" s="492"/>
      <c r="P8" s="448"/>
      <c r="Q8" s="448"/>
      <c r="R8" s="448"/>
      <c r="S8" s="493"/>
      <c r="T8" s="366"/>
      <c r="U8" s="270"/>
    </row>
    <row r="9" spans="1:21" ht="15.75">
      <c r="A9" s="361" t="s">
        <v>518</v>
      </c>
      <c r="F9" s="299" t="s">
        <v>521</v>
      </c>
      <c r="G9" s="362">
        <v>0</v>
      </c>
      <c r="H9" s="362">
        <v>0</v>
      </c>
      <c r="I9" s="367"/>
      <c r="J9" s="239"/>
      <c r="L9" s="307" t="s">
        <v>522</v>
      </c>
      <c r="S9" s="493"/>
    </row>
    <row r="10" spans="1:21" s="299" customFormat="1" ht="10.5" customHeight="1">
      <c r="A10" s="295"/>
      <c r="C10" s="211"/>
      <c r="L10" s="370"/>
      <c r="N10" s="365"/>
      <c r="S10" s="493"/>
      <c r="T10" s="366"/>
      <c r="U10" s="270"/>
    </row>
    <row r="11" spans="1:21" ht="15.75">
      <c r="A11" s="361" t="s">
        <v>519</v>
      </c>
      <c r="F11" s="299" t="s">
        <v>521</v>
      </c>
      <c r="G11" s="362">
        <v>1</v>
      </c>
      <c r="H11" s="362">
        <v>1</v>
      </c>
      <c r="I11" s="367"/>
      <c r="J11" s="239"/>
      <c r="K11" s="223"/>
      <c r="L11" s="307" t="s">
        <v>522</v>
      </c>
      <c r="N11" s="508" t="s">
        <v>561</v>
      </c>
      <c r="S11" s="493" t="s">
        <v>525</v>
      </c>
      <c r="T11" s="371"/>
    </row>
    <row r="12" spans="1:21" s="364" customFormat="1" ht="15.75">
      <c r="A12" s="515"/>
      <c r="C12" s="432"/>
      <c r="G12" s="516"/>
      <c r="H12" s="516"/>
      <c r="I12" s="516"/>
      <c r="J12" s="792"/>
      <c r="K12" s="792"/>
      <c r="N12" s="513" t="s">
        <v>562</v>
      </c>
      <c r="S12" s="494"/>
      <c r="T12" s="290"/>
      <c r="U12" s="489"/>
    </row>
    <row r="13" spans="1:21" s="213" customFormat="1" ht="15.75">
      <c r="A13" s="517" t="s">
        <v>520</v>
      </c>
      <c r="B13" s="432"/>
      <c r="C13" s="330"/>
      <c r="D13" s="330"/>
      <c r="E13" s="330"/>
      <c r="F13" s="330"/>
      <c r="G13" s="518" t="s">
        <v>440</v>
      </c>
      <c r="H13" s="518" t="s">
        <v>440</v>
      </c>
      <c r="I13" s="518" t="s">
        <v>424</v>
      </c>
      <c r="J13" s="518" t="s">
        <v>321</v>
      </c>
      <c r="K13" s="519"/>
      <c r="L13" s="431" t="s">
        <v>522</v>
      </c>
      <c r="M13" s="330"/>
      <c r="N13" s="512" t="s">
        <v>584</v>
      </c>
      <c r="S13" s="494" t="s">
        <v>525</v>
      </c>
      <c r="T13" s="449"/>
      <c r="U13" s="378"/>
    </row>
    <row r="14" spans="1:21" s="213" customFormat="1" ht="15.75">
      <c r="A14" s="517"/>
      <c r="B14" s="432"/>
      <c r="C14" s="330"/>
      <c r="D14" s="330"/>
      <c r="E14" s="330"/>
      <c r="F14" s="330"/>
      <c r="G14" s="330"/>
      <c r="H14" s="330"/>
      <c r="I14" s="330"/>
      <c r="J14" s="330"/>
      <c r="K14" s="330"/>
      <c r="L14" s="330"/>
      <c r="M14" s="330"/>
      <c r="N14" s="513"/>
      <c r="T14" s="520"/>
      <c r="U14" s="378"/>
    </row>
    <row r="15" spans="1:21" s="213" customFormat="1" ht="12.75" customHeight="1">
      <c r="A15" s="726" t="s">
        <v>523</v>
      </c>
      <c r="B15" s="727"/>
      <c r="C15" s="727"/>
      <c r="D15" s="727"/>
      <c r="E15" s="727"/>
      <c r="F15" s="728" t="s">
        <v>513</v>
      </c>
      <c r="G15" s="729"/>
      <c r="H15" s="729"/>
      <c r="I15" s="729"/>
      <c r="J15" s="729"/>
      <c r="K15" s="729"/>
      <c r="L15" s="729"/>
      <c r="M15" s="730"/>
      <c r="N15" s="716" t="s">
        <v>475</v>
      </c>
      <c r="O15" s="709" t="s">
        <v>495</v>
      </c>
      <c r="P15" s="711" t="s">
        <v>416</v>
      </c>
      <c r="Q15" s="711" t="s">
        <v>515</v>
      </c>
      <c r="R15" s="711" t="s">
        <v>417</v>
      </c>
      <c r="S15" s="376" t="s">
        <v>516</v>
      </c>
      <c r="T15" s="377" t="s">
        <v>524</v>
      </c>
      <c r="U15" s="378"/>
    </row>
    <row r="16" spans="1:21" s="213" customFormat="1">
      <c r="A16" s="379" t="s">
        <v>411</v>
      </c>
      <c r="B16" s="379" t="s">
        <v>445</v>
      </c>
      <c r="C16" s="721" t="s">
        <v>514</v>
      </c>
      <c r="D16" s="722" t="s">
        <v>3</v>
      </c>
      <c r="E16" s="723" t="s">
        <v>3</v>
      </c>
      <c r="F16" s="731"/>
      <c r="G16" s="732"/>
      <c r="H16" s="732"/>
      <c r="I16" s="732"/>
      <c r="J16" s="732"/>
      <c r="K16" s="732"/>
      <c r="L16" s="732"/>
      <c r="M16" s="733"/>
      <c r="N16" s="717"/>
      <c r="O16" s="710"/>
      <c r="P16" s="712"/>
      <c r="Q16" s="712"/>
      <c r="R16" s="712"/>
      <c r="S16" s="380" t="s">
        <v>589</v>
      </c>
      <c r="T16" s="380" t="s">
        <v>590</v>
      </c>
      <c r="U16" s="378"/>
    </row>
    <row r="17" spans="1:21" s="384" customFormat="1" ht="12.75" customHeight="1">
      <c r="A17" s="713" t="s">
        <v>409</v>
      </c>
      <c r="B17" s="714"/>
      <c r="C17" s="714"/>
      <c r="D17" s="714"/>
      <c r="E17" s="715"/>
      <c r="F17" s="718" t="s">
        <v>412</v>
      </c>
      <c r="G17" s="719"/>
      <c r="H17" s="719"/>
      <c r="I17" s="719"/>
      <c r="J17" s="719"/>
      <c r="K17" s="719"/>
      <c r="L17" s="719"/>
      <c r="M17" s="720"/>
      <c r="N17" s="382">
        <v>3</v>
      </c>
      <c r="O17" s="382" t="s">
        <v>321</v>
      </c>
      <c r="P17" s="382" t="s">
        <v>424</v>
      </c>
      <c r="Q17" s="382" t="s">
        <v>339</v>
      </c>
      <c r="R17" s="382" t="s">
        <v>425</v>
      </c>
      <c r="S17" s="382" t="s">
        <v>382</v>
      </c>
      <c r="T17" s="383" t="s">
        <v>393</v>
      </c>
      <c r="U17" s="385"/>
    </row>
    <row r="18" spans="1:21" s="395" customFormat="1" ht="15" hidden="1" customHeight="1">
      <c r="A18" s="386">
        <v>1</v>
      </c>
      <c r="B18" s="387"/>
      <c r="C18" s="772"/>
      <c r="D18" s="773"/>
      <c r="E18" s="774"/>
      <c r="F18" s="388" t="s">
        <v>4</v>
      </c>
      <c r="G18" s="389"/>
      <c r="H18" s="390"/>
      <c r="I18" s="390"/>
      <c r="J18" s="390"/>
      <c r="K18" s="390"/>
      <c r="L18" s="390"/>
      <c r="M18" s="391"/>
      <c r="N18" s="392">
        <v>331</v>
      </c>
      <c r="O18" s="393" t="s">
        <v>567</v>
      </c>
      <c r="P18" s="394"/>
      <c r="Q18" s="394"/>
      <c r="R18" s="394"/>
      <c r="S18" s="438">
        <f>+S19+S27+S34+S37+S40+S43+S48+S22</f>
        <v>0</v>
      </c>
      <c r="T18" s="438">
        <f>+T19+T27+T34+T37+T40+T43+T48+T22</f>
        <v>0</v>
      </c>
      <c r="U18" s="396"/>
    </row>
    <row r="19" spans="1:21" s="395" customFormat="1" ht="15" hidden="1" customHeight="1">
      <c r="A19" s="397"/>
      <c r="B19" s="398" t="s">
        <v>5</v>
      </c>
      <c r="C19" s="697"/>
      <c r="D19" s="698"/>
      <c r="E19" s="699"/>
      <c r="F19" s="403" t="s">
        <v>6</v>
      </c>
      <c r="G19" s="400"/>
      <c r="H19" s="404"/>
      <c r="I19" s="404"/>
      <c r="J19" s="404"/>
      <c r="K19" s="404"/>
      <c r="L19" s="404"/>
      <c r="M19" s="405"/>
      <c r="N19" s="771"/>
      <c r="O19" s="406" t="s">
        <v>567</v>
      </c>
      <c r="P19" s="262"/>
      <c r="Q19" s="262"/>
      <c r="R19" s="262"/>
      <c r="S19" s="440">
        <f>SUM(S20:S21)</f>
        <v>0</v>
      </c>
      <c r="T19" s="440">
        <f>SUM(T20:T21)</f>
        <v>0</v>
      </c>
      <c r="U19" s="396"/>
    </row>
    <row r="20" spans="1:21" s="395" customFormat="1" ht="15" hidden="1" customHeight="1">
      <c r="A20" s="397"/>
      <c r="B20" s="398"/>
      <c r="C20" s="697" t="s">
        <v>7</v>
      </c>
      <c r="D20" s="698" t="s">
        <v>8</v>
      </c>
      <c r="E20" s="699" t="s">
        <v>8</v>
      </c>
      <c r="F20" s="399" t="s">
        <v>9</v>
      </c>
      <c r="G20" s="400"/>
      <c r="H20" s="401"/>
      <c r="I20" s="401"/>
      <c r="J20" s="401"/>
      <c r="K20" s="401"/>
      <c r="L20" s="401"/>
      <c r="M20" s="402"/>
      <c r="N20" s="771"/>
      <c r="O20" s="262">
        <v>40</v>
      </c>
      <c r="P20" s="262"/>
      <c r="Q20" s="262"/>
      <c r="R20" s="262"/>
      <c r="S20" s="439">
        <v>0</v>
      </c>
      <c r="T20" s="439">
        <v>0</v>
      </c>
      <c r="U20" s="396"/>
    </row>
    <row r="21" spans="1:21" s="395" customFormat="1" ht="15" hidden="1" customHeight="1">
      <c r="A21" s="397"/>
      <c r="B21" s="398"/>
      <c r="C21" s="697" t="s">
        <v>10</v>
      </c>
      <c r="D21" s="698" t="s">
        <v>8</v>
      </c>
      <c r="E21" s="699" t="s">
        <v>8</v>
      </c>
      <c r="F21" s="399" t="s">
        <v>11</v>
      </c>
      <c r="G21" s="400"/>
      <c r="H21" s="401"/>
      <c r="I21" s="401"/>
      <c r="J21" s="401"/>
      <c r="K21" s="401"/>
      <c r="L21" s="401"/>
      <c r="M21" s="402"/>
      <c r="N21" s="771"/>
      <c r="O21" s="262">
        <v>30</v>
      </c>
      <c r="P21" s="262"/>
      <c r="Q21" s="262"/>
      <c r="R21" s="262"/>
      <c r="S21" s="439">
        <v>0</v>
      </c>
      <c r="T21" s="439">
        <v>0</v>
      </c>
      <c r="U21" s="396"/>
    </row>
    <row r="22" spans="1:21" s="395" customFormat="1" ht="15" hidden="1" customHeight="1">
      <c r="A22" s="397"/>
      <c r="B22" s="398" t="s">
        <v>12</v>
      </c>
      <c r="C22" s="697"/>
      <c r="D22" s="698"/>
      <c r="E22" s="699"/>
      <c r="F22" s="403" t="s">
        <v>13</v>
      </c>
      <c r="G22" s="400"/>
      <c r="H22" s="404"/>
      <c r="I22" s="404"/>
      <c r="J22" s="404"/>
      <c r="K22" s="404"/>
      <c r="L22" s="404"/>
      <c r="M22" s="405"/>
      <c r="N22" s="771"/>
      <c r="O22" s="262">
        <v>30</v>
      </c>
      <c r="P22" s="262"/>
      <c r="Q22" s="262"/>
      <c r="R22" s="262"/>
      <c r="S22" s="440">
        <f>SUM(S23:S26)</f>
        <v>0</v>
      </c>
      <c r="T22" s="440">
        <f>SUM(T23:T26)</f>
        <v>0</v>
      </c>
      <c r="U22" s="396"/>
    </row>
    <row r="23" spans="1:21" s="395" customFormat="1" ht="15" hidden="1" customHeight="1">
      <c r="A23" s="397"/>
      <c r="B23" s="398"/>
      <c r="C23" s="697" t="s">
        <v>14</v>
      </c>
      <c r="D23" s="698" t="s">
        <v>15</v>
      </c>
      <c r="E23" s="699" t="s">
        <v>15</v>
      </c>
      <c r="F23" s="399" t="s">
        <v>16</v>
      </c>
      <c r="G23" s="400"/>
      <c r="H23" s="401"/>
      <c r="I23" s="401"/>
      <c r="J23" s="401"/>
      <c r="K23" s="401"/>
      <c r="L23" s="401"/>
      <c r="M23" s="402"/>
      <c r="N23" s="771"/>
      <c r="O23" s="262">
        <v>30</v>
      </c>
      <c r="P23" s="262"/>
      <c r="Q23" s="262"/>
      <c r="R23" s="262"/>
      <c r="S23" s="439">
        <v>0</v>
      </c>
      <c r="T23" s="439">
        <v>0</v>
      </c>
      <c r="U23" s="396"/>
    </row>
    <row r="24" spans="1:21" s="395" customFormat="1" ht="15" hidden="1" customHeight="1">
      <c r="A24" s="397"/>
      <c r="B24" s="398"/>
      <c r="C24" s="697" t="s">
        <v>17</v>
      </c>
      <c r="D24" s="698" t="s">
        <v>18</v>
      </c>
      <c r="E24" s="699" t="s">
        <v>18</v>
      </c>
      <c r="F24" s="399" t="s">
        <v>19</v>
      </c>
      <c r="G24" s="400"/>
      <c r="H24" s="401"/>
      <c r="I24" s="401"/>
      <c r="J24" s="401"/>
      <c r="K24" s="401"/>
      <c r="L24" s="401"/>
      <c r="M24" s="402"/>
      <c r="N24" s="771"/>
      <c r="O24" s="262">
        <v>30</v>
      </c>
      <c r="P24" s="262"/>
      <c r="Q24" s="262"/>
      <c r="R24" s="262"/>
      <c r="S24" s="439">
        <v>0</v>
      </c>
      <c r="T24" s="439">
        <v>0</v>
      </c>
      <c r="U24" s="396"/>
    </row>
    <row r="25" spans="1:21" s="395" customFormat="1" ht="15" hidden="1" customHeight="1">
      <c r="A25" s="397"/>
      <c r="B25" s="398"/>
      <c r="C25" s="697" t="s">
        <v>20</v>
      </c>
      <c r="D25" s="698" t="s">
        <v>21</v>
      </c>
      <c r="E25" s="699" t="s">
        <v>21</v>
      </c>
      <c r="F25" s="399" t="s">
        <v>22</v>
      </c>
      <c r="G25" s="400"/>
      <c r="H25" s="401"/>
      <c r="I25" s="401"/>
      <c r="J25" s="401"/>
      <c r="K25" s="401"/>
      <c r="L25" s="401"/>
      <c r="M25" s="402"/>
      <c r="N25" s="771"/>
      <c r="O25" s="262">
        <v>30</v>
      </c>
      <c r="P25" s="262"/>
      <c r="Q25" s="262"/>
      <c r="R25" s="262"/>
      <c r="S25" s="439">
        <v>0</v>
      </c>
      <c r="T25" s="439">
        <v>0</v>
      </c>
      <c r="U25" s="396"/>
    </row>
    <row r="26" spans="1:21" s="395" customFormat="1" ht="15" hidden="1" customHeight="1">
      <c r="A26" s="397"/>
      <c r="B26" s="398"/>
      <c r="C26" s="697" t="s">
        <v>23</v>
      </c>
      <c r="D26" s="698" t="s">
        <v>21</v>
      </c>
      <c r="E26" s="699" t="s">
        <v>21</v>
      </c>
      <c r="F26" s="399" t="s">
        <v>24</v>
      </c>
      <c r="G26" s="400"/>
      <c r="H26" s="401"/>
      <c r="I26" s="401"/>
      <c r="J26" s="401"/>
      <c r="K26" s="401"/>
      <c r="L26" s="401"/>
      <c r="M26" s="402"/>
      <c r="N26" s="771"/>
      <c r="O26" s="262">
        <v>30</v>
      </c>
      <c r="P26" s="262"/>
      <c r="Q26" s="262"/>
      <c r="R26" s="262"/>
      <c r="S26" s="439">
        <v>0</v>
      </c>
      <c r="T26" s="439">
        <v>0</v>
      </c>
      <c r="U26" s="396"/>
    </row>
    <row r="27" spans="1:21" s="395" customFormat="1" ht="15" hidden="1" customHeight="1">
      <c r="A27" s="397"/>
      <c r="B27" s="398" t="s">
        <v>25</v>
      </c>
      <c r="C27" s="697"/>
      <c r="D27" s="698"/>
      <c r="E27" s="699"/>
      <c r="F27" s="403" t="s">
        <v>26</v>
      </c>
      <c r="G27" s="400"/>
      <c r="H27" s="404"/>
      <c r="I27" s="404"/>
      <c r="J27" s="404"/>
      <c r="K27" s="404"/>
      <c r="L27" s="404"/>
      <c r="M27" s="405"/>
      <c r="N27" s="771"/>
      <c r="O27" s="262">
        <v>30</v>
      </c>
      <c r="P27" s="262"/>
      <c r="Q27" s="262"/>
      <c r="R27" s="262"/>
      <c r="S27" s="440">
        <f>SUM(S28:S32)</f>
        <v>0</v>
      </c>
      <c r="T27" s="440">
        <f>SUM(T28:T32)</f>
        <v>0</v>
      </c>
      <c r="U27" s="396"/>
    </row>
    <row r="28" spans="1:21" s="395" customFormat="1" ht="15" hidden="1" customHeight="1">
      <c r="A28" s="397"/>
      <c r="B28" s="398"/>
      <c r="C28" s="697" t="s">
        <v>27</v>
      </c>
      <c r="D28" s="698" t="s">
        <v>28</v>
      </c>
      <c r="E28" s="699" t="s">
        <v>28</v>
      </c>
      <c r="F28" s="399" t="s">
        <v>29</v>
      </c>
      <c r="G28" s="400"/>
      <c r="H28" s="401"/>
      <c r="I28" s="401"/>
      <c r="J28" s="401"/>
      <c r="K28" s="401"/>
      <c r="L28" s="401"/>
      <c r="M28" s="402"/>
      <c r="N28" s="771"/>
      <c r="O28" s="262">
        <v>30</v>
      </c>
      <c r="P28" s="262"/>
      <c r="Q28" s="262"/>
      <c r="R28" s="262"/>
      <c r="S28" s="439">
        <v>0</v>
      </c>
      <c r="T28" s="439">
        <v>0</v>
      </c>
      <c r="U28" s="396"/>
    </row>
    <row r="29" spans="1:21" s="395" customFormat="1" ht="15" hidden="1" customHeight="1">
      <c r="A29" s="397"/>
      <c r="B29" s="398"/>
      <c r="C29" s="697" t="s">
        <v>30</v>
      </c>
      <c r="D29" s="698" t="s">
        <v>31</v>
      </c>
      <c r="E29" s="699" t="s">
        <v>31</v>
      </c>
      <c r="F29" s="399" t="s">
        <v>32</v>
      </c>
      <c r="G29" s="400"/>
      <c r="H29" s="401"/>
      <c r="I29" s="401"/>
      <c r="J29" s="401"/>
      <c r="K29" s="401"/>
      <c r="L29" s="401"/>
      <c r="M29" s="402"/>
      <c r="N29" s="771"/>
      <c r="O29" s="262">
        <v>30</v>
      </c>
      <c r="P29" s="262"/>
      <c r="Q29" s="262"/>
      <c r="R29" s="262"/>
      <c r="S29" s="439">
        <v>0</v>
      </c>
      <c r="T29" s="439">
        <v>0</v>
      </c>
      <c r="U29" s="396"/>
    </row>
    <row r="30" spans="1:21" s="395" customFormat="1" ht="15" hidden="1" customHeight="1">
      <c r="A30" s="397"/>
      <c r="B30" s="398"/>
      <c r="C30" s="697" t="s">
        <v>33</v>
      </c>
      <c r="D30" s="698" t="s">
        <v>34</v>
      </c>
      <c r="E30" s="699" t="s">
        <v>34</v>
      </c>
      <c r="F30" s="399" t="s">
        <v>35</v>
      </c>
      <c r="G30" s="400"/>
      <c r="H30" s="401"/>
      <c r="I30" s="401"/>
      <c r="J30" s="401"/>
      <c r="K30" s="401"/>
      <c r="L30" s="401"/>
      <c r="M30" s="402"/>
      <c r="N30" s="771"/>
      <c r="O30" s="262">
        <v>30</v>
      </c>
      <c r="P30" s="262"/>
      <c r="Q30" s="262"/>
      <c r="R30" s="262"/>
      <c r="S30" s="439">
        <v>0</v>
      </c>
      <c r="T30" s="439">
        <v>0</v>
      </c>
      <c r="U30" s="396"/>
    </row>
    <row r="31" spans="1:21" s="395" customFormat="1" ht="15" hidden="1" customHeight="1">
      <c r="A31" s="397"/>
      <c r="B31" s="398"/>
      <c r="C31" s="697" t="s">
        <v>36</v>
      </c>
      <c r="D31" s="698" t="s">
        <v>37</v>
      </c>
      <c r="E31" s="699" t="s">
        <v>37</v>
      </c>
      <c r="F31" s="399" t="s">
        <v>38</v>
      </c>
      <c r="G31" s="400"/>
      <c r="H31" s="401"/>
      <c r="I31" s="401"/>
      <c r="J31" s="401"/>
      <c r="K31" s="401"/>
      <c r="L31" s="401"/>
      <c r="M31" s="402"/>
      <c r="N31" s="771"/>
      <c r="O31" s="262">
        <v>30</v>
      </c>
      <c r="P31" s="262"/>
      <c r="Q31" s="262"/>
      <c r="R31" s="262"/>
      <c r="S31" s="439">
        <v>0</v>
      </c>
      <c r="T31" s="439">
        <v>0</v>
      </c>
      <c r="U31" s="396"/>
    </row>
    <row r="32" spans="1:21" s="395" customFormat="1" ht="15" hidden="1" customHeight="1">
      <c r="A32" s="397"/>
      <c r="B32" s="398"/>
      <c r="C32" s="697" t="s">
        <v>39</v>
      </c>
      <c r="D32" s="698" t="s">
        <v>40</v>
      </c>
      <c r="E32" s="699" t="s">
        <v>40</v>
      </c>
      <c r="F32" s="399" t="s">
        <v>41</v>
      </c>
      <c r="G32" s="400"/>
      <c r="H32" s="401"/>
      <c r="I32" s="401"/>
      <c r="J32" s="401"/>
      <c r="K32" s="401"/>
      <c r="L32" s="401"/>
      <c r="M32" s="402"/>
      <c r="N32" s="771"/>
      <c r="O32" s="262">
        <v>30</v>
      </c>
      <c r="P32" s="262"/>
      <c r="Q32" s="262"/>
      <c r="R32" s="262"/>
      <c r="S32" s="439">
        <v>0</v>
      </c>
      <c r="T32" s="439">
        <v>0</v>
      </c>
      <c r="U32" s="396"/>
    </row>
    <row r="33" spans="1:21" s="395" customFormat="1" ht="15" hidden="1" customHeight="1">
      <c r="A33" s="397"/>
      <c r="B33" s="398"/>
      <c r="C33" s="410"/>
      <c r="D33" s="411" t="s">
        <v>554</v>
      </c>
      <c r="E33" s="412"/>
      <c r="F33" s="399" t="s">
        <v>555</v>
      </c>
      <c r="G33" s="400"/>
      <c r="H33" s="401"/>
      <c r="I33" s="401"/>
      <c r="J33" s="401"/>
      <c r="K33" s="401"/>
      <c r="L33" s="401"/>
      <c r="M33" s="402"/>
      <c r="N33" s="771"/>
      <c r="O33" s="262">
        <v>30</v>
      </c>
      <c r="P33" s="262"/>
      <c r="Q33" s="262"/>
      <c r="R33" s="262"/>
      <c r="S33" s="439">
        <v>0</v>
      </c>
      <c r="T33" s="439">
        <v>0</v>
      </c>
      <c r="U33" s="396"/>
    </row>
    <row r="34" spans="1:21" s="395" customFormat="1" ht="15" hidden="1" customHeight="1">
      <c r="A34" s="397"/>
      <c r="B34" s="398" t="s">
        <v>42</v>
      </c>
      <c r="C34" s="697"/>
      <c r="D34" s="698"/>
      <c r="E34" s="699"/>
      <c r="F34" s="403" t="s">
        <v>43</v>
      </c>
      <c r="G34" s="400"/>
      <c r="H34" s="404"/>
      <c r="I34" s="404"/>
      <c r="J34" s="404"/>
      <c r="K34" s="404"/>
      <c r="L34" s="404"/>
      <c r="M34" s="405"/>
      <c r="N34" s="771"/>
      <c r="O34" s="262">
        <v>30</v>
      </c>
      <c r="P34" s="262"/>
      <c r="Q34" s="262"/>
      <c r="R34" s="262"/>
      <c r="S34" s="440">
        <f>SUM(S35:S36)</f>
        <v>0</v>
      </c>
      <c r="T34" s="440">
        <f>SUM(T35:T36)</f>
        <v>0</v>
      </c>
      <c r="U34" s="396"/>
    </row>
    <row r="35" spans="1:21" s="395" customFormat="1" ht="15" hidden="1" customHeight="1">
      <c r="A35" s="397"/>
      <c r="B35" s="398"/>
      <c r="C35" s="697" t="s">
        <v>44</v>
      </c>
      <c r="D35" s="698" t="s">
        <v>45</v>
      </c>
      <c r="E35" s="699" t="s">
        <v>45</v>
      </c>
      <c r="F35" s="399" t="s">
        <v>46</v>
      </c>
      <c r="G35" s="400"/>
      <c r="H35" s="401"/>
      <c r="I35" s="401"/>
      <c r="J35" s="401"/>
      <c r="K35" s="401"/>
      <c r="L35" s="401"/>
      <c r="M35" s="402"/>
      <c r="N35" s="771"/>
      <c r="O35" s="262">
        <v>30</v>
      </c>
      <c r="P35" s="262"/>
      <c r="Q35" s="262"/>
      <c r="R35" s="262"/>
      <c r="S35" s="439">
        <v>0</v>
      </c>
      <c r="T35" s="439">
        <v>0</v>
      </c>
      <c r="U35" s="396"/>
    </row>
    <row r="36" spans="1:21" s="395" customFormat="1" ht="15" hidden="1" customHeight="1">
      <c r="A36" s="397"/>
      <c r="B36" s="398"/>
      <c r="C36" s="697" t="s">
        <v>47</v>
      </c>
      <c r="D36" s="698" t="s">
        <v>48</v>
      </c>
      <c r="E36" s="699" t="s">
        <v>48</v>
      </c>
      <c r="F36" s="399" t="s">
        <v>49</v>
      </c>
      <c r="G36" s="400"/>
      <c r="H36" s="401"/>
      <c r="I36" s="401"/>
      <c r="J36" s="401"/>
      <c r="K36" s="401"/>
      <c r="L36" s="401"/>
      <c r="M36" s="402"/>
      <c r="N36" s="413"/>
      <c r="O36" s="262">
        <v>30</v>
      </c>
      <c r="P36" s="262"/>
      <c r="Q36" s="262"/>
      <c r="R36" s="262"/>
      <c r="S36" s="439">
        <v>0</v>
      </c>
      <c r="T36" s="439">
        <v>0</v>
      </c>
      <c r="U36" s="396"/>
    </row>
    <row r="37" spans="1:21" s="395" customFormat="1" ht="15" hidden="1" customHeight="1">
      <c r="A37" s="397"/>
      <c r="B37" s="398" t="s">
        <v>50</v>
      </c>
      <c r="C37" s="697"/>
      <c r="D37" s="698"/>
      <c r="E37" s="699"/>
      <c r="F37" s="403" t="s">
        <v>51</v>
      </c>
      <c r="G37" s="400"/>
      <c r="H37" s="404"/>
      <c r="I37" s="404"/>
      <c r="J37" s="404"/>
      <c r="K37" s="404"/>
      <c r="L37" s="404"/>
      <c r="M37" s="405"/>
      <c r="N37" s="413"/>
      <c r="O37" s="262">
        <v>30</v>
      </c>
      <c r="P37" s="262"/>
      <c r="Q37" s="262"/>
      <c r="R37" s="262"/>
      <c r="S37" s="440">
        <f>SUM(S38:S39)</f>
        <v>0</v>
      </c>
      <c r="T37" s="440">
        <f>SUM(T38:T39)</f>
        <v>0</v>
      </c>
      <c r="U37" s="396"/>
    </row>
    <row r="38" spans="1:21" s="395" customFormat="1" ht="15" hidden="1" customHeight="1">
      <c r="A38" s="397"/>
      <c r="B38" s="398"/>
      <c r="C38" s="697" t="s">
        <v>52</v>
      </c>
      <c r="D38" s="698" t="s">
        <v>53</v>
      </c>
      <c r="E38" s="699" t="s">
        <v>53</v>
      </c>
      <c r="F38" s="399" t="s">
        <v>54</v>
      </c>
      <c r="G38" s="400"/>
      <c r="H38" s="401"/>
      <c r="I38" s="401"/>
      <c r="J38" s="401"/>
      <c r="K38" s="401"/>
      <c r="L38" s="401"/>
      <c r="M38" s="402"/>
      <c r="N38" s="413"/>
      <c r="O38" s="262">
        <v>30</v>
      </c>
      <c r="P38" s="262"/>
      <c r="Q38" s="262"/>
      <c r="R38" s="262"/>
      <c r="S38" s="439">
        <v>0</v>
      </c>
      <c r="T38" s="439">
        <v>0</v>
      </c>
      <c r="U38" s="396"/>
    </row>
    <row r="39" spans="1:21" s="395" customFormat="1" ht="15" hidden="1" customHeight="1">
      <c r="A39" s="397"/>
      <c r="B39" s="398"/>
      <c r="C39" s="410"/>
      <c r="D39" s="411" t="s">
        <v>541</v>
      </c>
      <c r="E39" s="412"/>
      <c r="F39" s="399" t="s">
        <v>540</v>
      </c>
      <c r="G39" s="400"/>
      <c r="H39" s="401"/>
      <c r="I39" s="401"/>
      <c r="J39" s="401"/>
      <c r="K39" s="401"/>
      <c r="L39" s="401"/>
      <c r="M39" s="402"/>
      <c r="N39" s="413"/>
      <c r="O39" s="262">
        <v>30</v>
      </c>
      <c r="P39" s="262"/>
      <c r="Q39" s="262"/>
      <c r="R39" s="262"/>
      <c r="S39" s="439">
        <v>0</v>
      </c>
      <c r="T39" s="439">
        <v>0</v>
      </c>
      <c r="U39" s="396"/>
    </row>
    <row r="40" spans="1:21" s="395" customFormat="1" ht="15" hidden="1" customHeight="1">
      <c r="A40" s="397"/>
      <c r="B40" s="398" t="s">
        <v>55</v>
      </c>
      <c r="C40" s="697"/>
      <c r="D40" s="698"/>
      <c r="E40" s="699"/>
      <c r="F40" s="403" t="s">
        <v>56</v>
      </c>
      <c r="G40" s="400"/>
      <c r="H40" s="404"/>
      <c r="I40" s="404"/>
      <c r="J40" s="404"/>
      <c r="K40" s="404"/>
      <c r="L40" s="404"/>
      <c r="M40" s="405"/>
      <c r="N40" s="413"/>
      <c r="O40" s="262">
        <v>30</v>
      </c>
      <c r="P40" s="262"/>
      <c r="Q40" s="262"/>
      <c r="R40" s="262"/>
      <c r="S40" s="440">
        <f>SUM(S41:S42)</f>
        <v>0</v>
      </c>
      <c r="T40" s="440">
        <f>SUM(T41:T42)</f>
        <v>0</v>
      </c>
      <c r="U40" s="396"/>
    </row>
    <row r="41" spans="1:21" s="395" customFormat="1" ht="15" hidden="1" customHeight="1">
      <c r="A41" s="397"/>
      <c r="B41" s="398"/>
      <c r="C41" s="697" t="s">
        <v>57</v>
      </c>
      <c r="D41" s="698" t="s">
        <v>58</v>
      </c>
      <c r="E41" s="699" t="s">
        <v>58</v>
      </c>
      <c r="F41" s="399" t="s">
        <v>59</v>
      </c>
      <c r="G41" s="400"/>
      <c r="H41" s="401"/>
      <c r="I41" s="401"/>
      <c r="J41" s="401"/>
      <c r="K41" s="401"/>
      <c r="L41" s="401"/>
      <c r="M41" s="402"/>
      <c r="N41" s="413"/>
      <c r="O41" s="262">
        <v>30</v>
      </c>
      <c r="P41" s="262"/>
      <c r="Q41" s="262"/>
      <c r="R41" s="262"/>
      <c r="S41" s="439">
        <v>0</v>
      </c>
      <c r="T41" s="439">
        <v>0</v>
      </c>
      <c r="U41" s="396"/>
    </row>
    <row r="42" spans="1:21" s="395" customFormat="1" ht="15" hidden="1" customHeight="1">
      <c r="A42" s="397"/>
      <c r="B42" s="398"/>
      <c r="C42" s="697" t="s">
        <v>60</v>
      </c>
      <c r="D42" s="698" t="s">
        <v>61</v>
      </c>
      <c r="E42" s="699" t="s">
        <v>61</v>
      </c>
      <c r="F42" s="399" t="s">
        <v>62</v>
      </c>
      <c r="G42" s="400"/>
      <c r="H42" s="401"/>
      <c r="I42" s="401"/>
      <c r="J42" s="401"/>
      <c r="K42" s="401"/>
      <c r="L42" s="401"/>
      <c r="M42" s="402"/>
      <c r="N42" s="413"/>
      <c r="O42" s="262">
        <v>30</v>
      </c>
      <c r="P42" s="262"/>
      <c r="Q42" s="262"/>
      <c r="R42" s="262"/>
      <c r="S42" s="439">
        <v>0</v>
      </c>
      <c r="T42" s="439">
        <v>0</v>
      </c>
      <c r="U42" s="396"/>
    </row>
    <row r="43" spans="1:21" s="395" customFormat="1" ht="15" hidden="1" customHeight="1">
      <c r="A43" s="397"/>
      <c r="B43" s="398" t="s">
        <v>63</v>
      </c>
      <c r="C43" s="697"/>
      <c r="D43" s="698"/>
      <c r="E43" s="699"/>
      <c r="F43" s="403" t="s">
        <v>64</v>
      </c>
      <c r="G43" s="400"/>
      <c r="H43" s="404"/>
      <c r="I43" s="404"/>
      <c r="J43" s="404"/>
      <c r="K43" s="404"/>
      <c r="L43" s="404"/>
      <c r="M43" s="405"/>
      <c r="N43" s="413"/>
      <c r="O43" s="262">
        <v>30</v>
      </c>
      <c r="P43" s="262"/>
      <c r="Q43" s="262"/>
      <c r="R43" s="262"/>
      <c r="S43" s="440">
        <f>SUM(S44:S47)</f>
        <v>0</v>
      </c>
      <c r="T43" s="440">
        <f>SUM(T44:T47)</f>
        <v>0</v>
      </c>
      <c r="U43" s="396"/>
    </row>
    <row r="44" spans="1:21" s="395" customFormat="1" ht="15" hidden="1" customHeight="1">
      <c r="A44" s="397"/>
      <c r="B44" s="398"/>
      <c r="C44" s="697" t="s">
        <v>65</v>
      </c>
      <c r="D44" s="698" t="s">
        <v>66</v>
      </c>
      <c r="E44" s="699" t="s">
        <v>66</v>
      </c>
      <c r="F44" s="399" t="s">
        <v>67</v>
      </c>
      <c r="G44" s="400"/>
      <c r="H44" s="401"/>
      <c r="I44" s="401"/>
      <c r="J44" s="401"/>
      <c r="K44" s="401"/>
      <c r="L44" s="401"/>
      <c r="M44" s="402"/>
      <c r="N44" s="413"/>
      <c r="O44" s="262">
        <v>40</v>
      </c>
      <c r="P44" s="262"/>
      <c r="Q44" s="262"/>
      <c r="R44" s="262"/>
      <c r="S44" s="441">
        <v>0</v>
      </c>
      <c r="T44" s="502">
        <v>0</v>
      </c>
      <c r="U44" s="396"/>
    </row>
    <row r="45" spans="1:21" s="395" customFormat="1" ht="15" hidden="1" customHeight="1">
      <c r="A45" s="397"/>
      <c r="B45" s="398"/>
      <c r="C45" s="697" t="s">
        <v>68</v>
      </c>
      <c r="D45" s="698" t="s">
        <v>69</v>
      </c>
      <c r="E45" s="699" t="s">
        <v>69</v>
      </c>
      <c r="F45" s="399" t="s">
        <v>70</v>
      </c>
      <c r="G45" s="400"/>
      <c r="H45" s="401"/>
      <c r="I45" s="401"/>
      <c r="J45" s="401"/>
      <c r="K45" s="401"/>
      <c r="L45" s="401"/>
      <c r="M45" s="402"/>
      <c r="N45" s="413"/>
      <c r="O45" s="262">
        <v>30</v>
      </c>
      <c r="P45" s="262"/>
      <c r="Q45" s="262"/>
      <c r="R45" s="262"/>
      <c r="S45" s="441">
        <v>0</v>
      </c>
      <c r="T45" s="439">
        <v>0</v>
      </c>
      <c r="U45" s="396"/>
    </row>
    <row r="46" spans="1:21" s="395" customFormat="1" ht="15" hidden="1" customHeight="1">
      <c r="A46" s="397"/>
      <c r="B46" s="398"/>
      <c r="C46" s="697" t="s">
        <v>71</v>
      </c>
      <c r="D46" s="698" t="s">
        <v>72</v>
      </c>
      <c r="E46" s="699" t="s">
        <v>72</v>
      </c>
      <c r="F46" s="399" t="s">
        <v>73</v>
      </c>
      <c r="G46" s="400"/>
      <c r="H46" s="401"/>
      <c r="I46" s="401"/>
      <c r="J46" s="401"/>
      <c r="K46" s="401"/>
      <c r="L46" s="401"/>
      <c r="M46" s="402"/>
      <c r="N46" s="413"/>
      <c r="O46" s="262">
        <v>30</v>
      </c>
      <c r="P46" s="262"/>
      <c r="Q46" s="262"/>
      <c r="R46" s="262"/>
      <c r="S46" s="441">
        <v>0</v>
      </c>
      <c r="T46" s="439">
        <v>0</v>
      </c>
      <c r="U46" s="396"/>
    </row>
    <row r="47" spans="1:21" s="395" customFormat="1" ht="15" hidden="1" customHeight="1">
      <c r="A47" s="397"/>
      <c r="B47" s="398"/>
      <c r="C47" s="697" t="s">
        <v>74</v>
      </c>
      <c r="D47" s="698" t="s">
        <v>75</v>
      </c>
      <c r="E47" s="699" t="s">
        <v>75</v>
      </c>
      <c r="F47" s="399" t="s">
        <v>76</v>
      </c>
      <c r="G47" s="400"/>
      <c r="H47" s="401"/>
      <c r="I47" s="401"/>
      <c r="J47" s="401"/>
      <c r="K47" s="401"/>
      <c r="L47" s="401"/>
      <c r="M47" s="402"/>
      <c r="N47" s="413"/>
      <c r="O47" s="262">
        <v>30</v>
      </c>
      <c r="P47" s="262"/>
      <c r="Q47" s="262"/>
      <c r="R47" s="262"/>
      <c r="S47" s="441">
        <v>0</v>
      </c>
      <c r="T47" s="502">
        <v>0</v>
      </c>
      <c r="U47" s="396"/>
    </row>
    <row r="48" spans="1:21" s="395" customFormat="1" ht="15" hidden="1" customHeight="1">
      <c r="A48" s="397"/>
      <c r="B48" s="398" t="s">
        <v>77</v>
      </c>
      <c r="C48" s="697"/>
      <c r="D48" s="698"/>
      <c r="E48" s="699"/>
      <c r="F48" s="403" t="s">
        <v>78</v>
      </c>
      <c r="G48" s="400"/>
      <c r="H48" s="404"/>
      <c r="I48" s="404"/>
      <c r="J48" s="404"/>
      <c r="K48" s="404"/>
      <c r="L48" s="404"/>
      <c r="M48" s="405"/>
      <c r="N48" s="413"/>
      <c r="O48" s="262">
        <v>30</v>
      </c>
      <c r="P48" s="262"/>
      <c r="Q48" s="262"/>
      <c r="R48" s="262"/>
      <c r="S48" s="440">
        <f>SUM(S49:S50)</f>
        <v>0</v>
      </c>
      <c r="T48" s="440">
        <f>SUM(T49:T50)</f>
        <v>0</v>
      </c>
      <c r="U48" s="396"/>
    </row>
    <row r="49" spans="1:21" s="395" customFormat="1" ht="15" hidden="1" customHeight="1">
      <c r="A49" s="397"/>
      <c r="B49" s="398"/>
      <c r="C49" s="697" t="s">
        <v>79</v>
      </c>
      <c r="D49" s="698" t="s">
        <v>80</v>
      </c>
      <c r="E49" s="699" t="s">
        <v>80</v>
      </c>
      <c r="F49" s="399" t="s">
        <v>81</v>
      </c>
      <c r="G49" s="400"/>
      <c r="H49" s="401"/>
      <c r="I49" s="401"/>
      <c r="J49" s="401"/>
      <c r="K49" s="401"/>
      <c r="L49" s="401"/>
      <c r="M49" s="402"/>
      <c r="N49" s="413"/>
      <c r="O49" s="262">
        <v>30</v>
      </c>
      <c r="P49" s="262"/>
      <c r="Q49" s="262"/>
      <c r="R49" s="262"/>
      <c r="S49" s="441">
        <v>0</v>
      </c>
      <c r="T49" s="502">
        <v>0</v>
      </c>
      <c r="U49" s="396"/>
    </row>
    <row r="50" spans="1:21" s="395" customFormat="1" ht="15" hidden="1" customHeight="1">
      <c r="A50" s="397"/>
      <c r="B50" s="398"/>
      <c r="C50" s="697" t="s">
        <v>82</v>
      </c>
      <c r="D50" s="698" t="s">
        <v>83</v>
      </c>
      <c r="E50" s="699" t="s">
        <v>83</v>
      </c>
      <c r="F50" s="399" t="s">
        <v>84</v>
      </c>
      <c r="G50" s="400"/>
      <c r="H50" s="401"/>
      <c r="I50" s="401"/>
      <c r="J50" s="401"/>
      <c r="K50" s="401"/>
      <c r="L50" s="401"/>
      <c r="M50" s="402"/>
      <c r="N50" s="413"/>
      <c r="O50" s="262">
        <v>30</v>
      </c>
      <c r="P50" s="262"/>
      <c r="Q50" s="262"/>
      <c r="R50" s="262"/>
      <c r="S50" s="441">
        <v>0</v>
      </c>
      <c r="T50" s="502">
        <v>0</v>
      </c>
      <c r="U50" s="396"/>
    </row>
    <row r="51" spans="1:21" s="395" customFormat="1" ht="15" hidden="1" customHeight="1">
      <c r="A51" s="397">
        <v>2</v>
      </c>
      <c r="B51" s="397"/>
      <c r="C51" s="704"/>
      <c r="D51" s="705"/>
      <c r="E51" s="706"/>
      <c r="F51" s="415" t="s">
        <v>85</v>
      </c>
      <c r="G51" s="416"/>
      <c r="H51" s="417"/>
      <c r="I51" s="417"/>
      <c r="J51" s="417"/>
      <c r="K51" s="417"/>
      <c r="L51" s="417"/>
      <c r="M51" s="418"/>
      <c r="N51" s="413"/>
      <c r="O51" s="262">
        <v>30</v>
      </c>
      <c r="P51" s="262"/>
      <c r="Q51" s="262"/>
      <c r="R51" s="262"/>
      <c r="S51" s="442">
        <f>+S52+S58+S63+S66+S69+S74+S81+S85+S89</f>
        <v>0</v>
      </c>
      <c r="T51" s="442">
        <f>+T52+T58+T63+T66+T69+T74+T81+T85+T89</f>
        <v>0</v>
      </c>
      <c r="U51" s="396"/>
    </row>
    <row r="52" spans="1:21" s="395" customFormat="1" ht="15" hidden="1" customHeight="1">
      <c r="A52" s="397"/>
      <c r="B52" s="398" t="s">
        <v>86</v>
      </c>
      <c r="C52" s="697"/>
      <c r="D52" s="698"/>
      <c r="E52" s="699"/>
      <c r="F52" s="403" t="s">
        <v>87</v>
      </c>
      <c r="G52" s="400"/>
      <c r="H52" s="404"/>
      <c r="I52" s="404"/>
      <c r="J52" s="404"/>
      <c r="K52" s="404"/>
      <c r="L52" s="404"/>
      <c r="M52" s="405"/>
      <c r="N52" s="413"/>
      <c r="O52" s="262">
        <v>30</v>
      </c>
      <c r="P52" s="262"/>
      <c r="Q52" s="262"/>
      <c r="R52" s="262"/>
      <c r="S52" s="440">
        <f>SUM(S53:S57)</f>
        <v>0</v>
      </c>
      <c r="T52" s="440">
        <f>SUM(T53:T57)</f>
        <v>0</v>
      </c>
      <c r="U52" s="396"/>
    </row>
    <row r="53" spans="1:21" s="395" customFormat="1" ht="15" hidden="1" customHeight="1">
      <c r="A53" s="397"/>
      <c r="B53" s="398"/>
      <c r="C53" s="697" t="s">
        <v>88</v>
      </c>
      <c r="D53" s="698" t="s">
        <v>89</v>
      </c>
      <c r="E53" s="699" t="s">
        <v>89</v>
      </c>
      <c r="F53" s="399" t="s">
        <v>90</v>
      </c>
      <c r="G53" s="400"/>
      <c r="H53" s="401"/>
      <c r="I53" s="401"/>
      <c r="J53" s="401"/>
      <c r="K53" s="401"/>
      <c r="L53" s="401"/>
      <c r="M53" s="402"/>
      <c r="N53" s="413"/>
      <c r="O53" s="262">
        <v>30</v>
      </c>
      <c r="P53" s="262"/>
      <c r="Q53" s="262"/>
      <c r="R53" s="262"/>
      <c r="S53" s="441">
        <v>0</v>
      </c>
      <c r="T53" s="439">
        <v>0</v>
      </c>
      <c r="U53" s="396"/>
    </row>
    <row r="54" spans="1:21" s="395" customFormat="1" ht="15" hidden="1" customHeight="1">
      <c r="A54" s="397"/>
      <c r="B54" s="398"/>
      <c r="C54" s="697" t="s">
        <v>91</v>
      </c>
      <c r="D54" s="698" t="s">
        <v>92</v>
      </c>
      <c r="E54" s="699" t="s">
        <v>92</v>
      </c>
      <c r="F54" s="399" t="s">
        <v>93</v>
      </c>
      <c r="G54" s="400"/>
      <c r="H54" s="401"/>
      <c r="I54" s="401"/>
      <c r="J54" s="401"/>
      <c r="K54" s="401"/>
      <c r="L54" s="401"/>
      <c r="M54" s="402"/>
      <c r="N54" s="413"/>
      <c r="O54" s="262">
        <v>30</v>
      </c>
      <c r="P54" s="262"/>
      <c r="Q54" s="262"/>
      <c r="R54" s="262"/>
      <c r="S54" s="441">
        <v>0</v>
      </c>
      <c r="T54" s="439">
        <v>0</v>
      </c>
      <c r="U54" s="396"/>
    </row>
    <row r="55" spans="1:21" s="395" customFormat="1" ht="15" hidden="1" customHeight="1">
      <c r="A55" s="397"/>
      <c r="B55" s="398"/>
      <c r="C55" s="697" t="s">
        <v>94</v>
      </c>
      <c r="D55" s="698" t="s">
        <v>95</v>
      </c>
      <c r="E55" s="699" t="s">
        <v>95</v>
      </c>
      <c r="F55" s="399" t="s">
        <v>96</v>
      </c>
      <c r="G55" s="400"/>
      <c r="H55" s="401"/>
      <c r="I55" s="401"/>
      <c r="J55" s="401"/>
      <c r="K55" s="401"/>
      <c r="L55" s="401"/>
      <c r="M55" s="402"/>
      <c r="N55" s="413"/>
      <c r="O55" s="262">
        <v>30</v>
      </c>
      <c r="P55" s="262"/>
      <c r="Q55" s="262"/>
      <c r="R55" s="262"/>
      <c r="S55" s="441">
        <v>0</v>
      </c>
      <c r="T55" s="439">
        <v>0</v>
      </c>
      <c r="U55" s="396"/>
    </row>
    <row r="56" spans="1:21" s="395" customFormat="1" ht="15" hidden="1" customHeight="1">
      <c r="A56" s="397"/>
      <c r="B56" s="398"/>
      <c r="C56" s="697" t="s">
        <v>97</v>
      </c>
      <c r="D56" s="698" t="s">
        <v>98</v>
      </c>
      <c r="E56" s="699" t="s">
        <v>98</v>
      </c>
      <c r="F56" s="399" t="s">
        <v>99</v>
      </c>
      <c r="G56" s="400"/>
      <c r="H56" s="401"/>
      <c r="I56" s="401"/>
      <c r="J56" s="401"/>
      <c r="K56" s="401"/>
      <c r="L56" s="401"/>
      <c r="M56" s="402"/>
      <c r="N56" s="413"/>
      <c r="O56" s="262">
        <v>30</v>
      </c>
      <c r="P56" s="262"/>
      <c r="Q56" s="262"/>
      <c r="R56" s="262"/>
      <c r="S56" s="441">
        <v>0</v>
      </c>
      <c r="T56" s="439">
        <v>0</v>
      </c>
      <c r="U56" s="396"/>
    </row>
    <row r="57" spans="1:21" s="395" customFormat="1" ht="15" hidden="1" customHeight="1">
      <c r="A57" s="397"/>
      <c r="B57" s="398"/>
      <c r="C57" s="697" t="s">
        <v>100</v>
      </c>
      <c r="D57" s="698" t="s">
        <v>101</v>
      </c>
      <c r="E57" s="699" t="s">
        <v>101</v>
      </c>
      <c r="F57" s="399" t="s">
        <v>102</v>
      </c>
      <c r="G57" s="400"/>
      <c r="H57" s="401"/>
      <c r="I57" s="401"/>
      <c r="J57" s="401"/>
      <c r="K57" s="401"/>
      <c r="L57" s="401"/>
      <c r="M57" s="402"/>
      <c r="N57" s="413"/>
      <c r="O57" s="262">
        <v>30</v>
      </c>
      <c r="P57" s="262"/>
      <c r="Q57" s="262"/>
      <c r="R57" s="262"/>
      <c r="S57" s="441">
        <v>0</v>
      </c>
      <c r="T57" s="439">
        <v>0</v>
      </c>
      <c r="U57" s="396"/>
    </row>
    <row r="58" spans="1:21" s="395" customFormat="1" ht="15" hidden="1" customHeight="1">
      <c r="A58" s="397"/>
      <c r="B58" s="398" t="s">
        <v>103</v>
      </c>
      <c r="C58" s="697"/>
      <c r="D58" s="698"/>
      <c r="E58" s="699"/>
      <c r="F58" s="403" t="s">
        <v>104</v>
      </c>
      <c r="G58" s="400"/>
      <c r="H58" s="404"/>
      <c r="I58" s="404"/>
      <c r="J58" s="404"/>
      <c r="K58" s="404"/>
      <c r="L58" s="404"/>
      <c r="M58" s="405"/>
      <c r="N58" s="413"/>
      <c r="O58" s="262">
        <v>30</v>
      </c>
      <c r="P58" s="262"/>
      <c r="Q58" s="262"/>
      <c r="R58" s="262"/>
      <c r="S58" s="440">
        <f>SUM(S59:S62)</f>
        <v>0</v>
      </c>
      <c r="T58" s="440">
        <f>SUM(T59:T62)</f>
        <v>0</v>
      </c>
      <c r="U58" s="396"/>
    </row>
    <row r="59" spans="1:21" s="395" customFormat="1" ht="15" hidden="1" customHeight="1">
      <c r="A59" s="397"/>
      <c r="B59" s="398"/>
      <c r="C59" s="697" t="s">
        <v>105</v>
      </c>
      <c r="D59" s="698" t="s">
        <v>106</v>
      </c>
      <c r="E59" s="699" t="s">
        <v>106</v>
      </c>
      <c r="F59" s="399" t="s">
        <v>107</v>
      </c>
      <c r="G59" s="400"/>
      <c r="H59" s="401"/>
      <c r="I59" s="401"/>
      <c r="J59" s="401"/>
      <c r="K59" s="401"/>
      <c r="L59" s="401"/>
      <c r="M59" s="402"/>
      <c r="N59" s="413"/>
      <c r="O59" s="262">
        <v>30</v>
      </c>
      <c r="P59" s="262"/>
      <c r="Q59" s="262"/>
      <c r="R59" s="262"/>
      <c r="S59" s="441">
        <v>0</v>
      </c>
      <c r="T59" s="439">
        <v>0</v>
      </c>
      <c r="U59" s="396"/>
    </row>
    <row r="60" spans="1:21" s="395" customFormat="1" ht="15" hidden="1" customHeight="1">
      <c r="A60" s="397"/>
      <c r="B60" s="398"/>
      <c r="C60" s="697" t="s">
        <v>108</v>
      </c>
      <c r="D60" s="698" t="s">
        <v>109</v>
      </c>
      <c r="E60" s="699" t="s">
        <v>109</v>
      </c>
      <c r="F60" s="399" t="s">
        <v>110</v>
      </c>
      <c r="G60" s="400"/>
      <c r="H60" s="401"/>
      <c r="I60" s="401"/>
      <c r="J60" s="401"/>
      <c r="K60" s="401"/>
      <c r="L60" s="401"/>
      <c r="M60" s="402"/>
      <c r="N60" s="413"/>
      <c r="O60" s="262">
        <v>30</v>
      </c>
      <c r="P60" s="262"/>
      <c r="Q60" s="262"/>
      <c r="R60" s="262"/>
      <c r="S60" s="441">
        <v>0</v>
      </c>
      <c r="T60" s="439">
        <v>0</v>
      </c>
      <c r="U60" s="396"/>
    </row>
    <row r="61" spans="1:21" s="395" customFormat="1" ht="15" hidden="1" customHeight="1">
      <c r="A61" s="397"/>
      <c r="B61" s="398"/>
      <c r="C61" s="697" t="s">
        <v>111</v>
      </c>
      <c r="D61" s="698" t="s">
        <v>112</v>
      </c>
      <c r="E61" s="699" t="s">
        <v>112</v>
      </c>
      <c r="F61" s="399" t="s">
        <v>113</v>
      </c>
      <c r="G61" s="400"/>
      <c r="H61" s="401"/>
      <c r="I61" s="401"/>
      <c r="J61" s="401"/>
      <c r="K61" s="401"/>
      <c r="L61" s="401"/>
      <c r="M61" s="402"/>
      <c r="N61" s="413"/>
      <c r="O61" s="262">
        <v>30</v>
      </c>
      <c r="P61" s="262"/>
      <c r="Q61" s="262"/>
      <c r="R61" s="262"/>
      <c r="S61" s="441">
        <v>0</v>
      </c>
      <c r="T61" s="439">
        <v>0</v>
      </c>
      <c r="U61" s="396"/>
    </row>
    <row r="62" spans="1:21" s="395" customFormat="1" ht="15" hidden="1" customHeight="1">
      <c r="A62" s="397"/>
      <c r="B62" s="398"/>
      <c r="C62" s="697" t="s">
        <v>114</v>
      </c>
      <c r="D62" s="698" t="s">
        <v>115</v>
      </c>
      <c r="E62" s="699" t="s">
        <v>115</v>
      </c>
      <c r="F62" s="399" t="s">
        <v>116</v>
      </c>
      <c r="G62" s="400"/>
      <c r="H62" s="401"/>
      <c r="I62" s="401"/>
      <c r="J62" s="401"/>
      <c r="K62" s="401"/>
      <c r="L62" s="401"/>
      <c r="M62" s="402"/>
      <c r="N62" s="413"/>
      <c r="O62" s="262">
        <v>30</v>
      </c>
      <c r="P62" s="262"/>
      <c r="Q62" s="262"/>
      <c r="R62" s="262"/>
      <c r="S62" s="441">
        <v>0</v>
      </c>
      <c r="T62" s="439">
        <v>0</v>
      </c>
      <c r="U62" s="396"/>
    </row>
    <row r="63" spans="1:21" s="395" customFormat="1" ht="15" hidden="1" customHeight="1">
      <c r="A63" s="397"/>
      <c r="B63" s="398" t="s">
        <v>117</v>
      </c>
      <c r="C63" s="697"/>
      <c r="D63" s="698"/>
      <c r="E63" s="699"/>
      <c r="F63" s="403" t="s">
        <v>118</v>
      </c>
      <c r="G63" s="400"/>
      <c r="H63" s="404"/>
      <c r="I63" s="404"/>
      <c r="J63" s="404"/>
      <c r="K63" s="404"/>
      <c r="L63" s="404"/>
      <c r="M63" s="405"/>
      <c r="N63" s="413"/>
      <c r="O63" s="262">
        <v>30</v>
      </c>
      <c r="P63" s="262"/>
      <c r="Q63" s="262"/>
      <c r="R63" s="262"/>
      <c r="S63" s="440">
        <f>SUM(S64:S65)</f>
        <v>0</v>
      </c>
      <c r="T63" s="440">
        <f>SUM(T64:T65)</f>
        <v>0</v>
      </c>
      <c r="U63" s="396"/>
    </row>
    <row r="64" spans="1:21" s="395" customFormat="1" ht="15" hidden="1" customHeight="1">
      <c r="A64" s="397"/>
      <c r="B64" s="398"/>
      <c r="C64" s="697" t="s">
        <v>119</v>
      </c>
      <c r="D64" s="698" t="s">
        <v>120</v>
      </c>
      <c r="E64" s="699" t="s">
        <v>120</v>
      </c>
      <c r="F64" s="399" t="s">
        <v>121</v>
      </c>
      <c r="G64" s="400"/>
      <c r="H64" s="401"/>
      <c r="I64" s="401"/>
      <c r="J64" s="401"/>
      <c r="K64" s="401"/>
      <c r="L64" s="401"/>
      <c r="M64" s="402"/>
      <c r="N64" s="413"/>
      <c r="O64" s="262">
        <v>30</v>
      </c>
      <c r="P64" s="262"/>
      <c r="Q64" s="262"/>
      <c r="R64" s="262"/>
      <c r="S64" s="441">
        <v>0</v>
      </c>
      <c r="T64" s="439">
        <v>0</v>
      </c>
      <c r="U64" s="396"/>
    </row>
    <row r="65" spans="1:21" s="395" customFormat="1" ht="15" hidden="1" customHeight="1">
      <c r="A65" s="397"/>
      <c r="B65" s="398"/>
      <c r="C65" s="697" t="s">
        <v>122</v>
      </c>
      <c r="D65" s="698" t="s">
        <v>123</v>
      </c>
      <c r="E65" s="699" t="s">
        <v>123</v>
      </c>
      <c r="F65" s="399" t="s">
        <v>124</v>
      </c>
      <c r="G65" s="400"/>
      <c r="H65" s="401"/>
      <c r="I65" s="401"/>
      <c r="J65" s="401"/>
      <c r="K65" s="401"/>
      <c r="L65" s="401"/>
      <c r="M65" s="402"/>
      <c r="N65" s="413"/>
      <c r="O65" s="262">
        <v>30</v>
      </c>
      <c r="P65" s="262"/>
      <c r="Q65" s="262"/>
      <c r="R65" s="262"/>
      <c r="S65" s="441">
        <v>0</v>
      </c>
      <c r="T65" s="439">
        <v>0</v>
      </c>
      <c r="U65" s="396"/>
    </row>
    <row r="66" spans="1:21" s="395" customFormat="1" ht="15" hidden="1" customHeight="1">
      <c r="A66" s="397"/>
      <c r="B66" s="398" t="s">
        <v>125</v>
      </c>
      <c r="C66" s="697"/>
      <c r="D66" s="698"/>
      <c r="E66" s="699"/>
      <c r="F66" s="403" t="s">
        <v>126</v>
      </c>
      <c r="G66" s="400"/>
      <c r="H66" s="404"/>
      <c r="I66" s="404"/>
      <c r="J66" s="404"/>
      <c r="K66" s="404"/>
      <c r="L66" s="404"/>
      <c r="M66" s="405"/>
      <c r="N66" s="413"/>
      <c r="O66" s="262">
        <v>30</v>
      </c>
      <c r="P66" s="262"/>
      <c r="Q66" s="262"/>
      <c r="R66" s="262"/>
      <c r="S66" s="440">
        <f>SUM(S67:S68)</f>
        <v>0</v>
      </c>
      <c r="T66" s="440">
        <f>SUM(T67:T68)</f>
        <v>0</v>
      </c>
      <c r="U66" s="396"/>
    </row>
    <row r="67" spans="1:21" s="395" customFormat="1" ht="15" hidden="1" customHeight="1">
      <c r="A67" s="397"/>
      <c r="B67" s="398"/>
      <c r="C67" s="697" t="s">
        <v>127</v>
      </c>
      <c r="D67" s="698" t="s">
        <v>128</v>
      </c>
      <c r="E67" s="699" t="s">
        <v>128</v>
      </c>
      <c r="F67" s="399" t="s">
        <v>129</v>
      </c>
      <c r="G67" s="400"/>
      <c r="H67" s="401"/>
      <c r="I67" s="401"/>
      <c r="J67" s="401"/>
      <c r="K67" s="401"/>
      <c r="L67" s="401"/>
      <c r="M67" s="402"/>
      <c r="N67" s="413"/>
      <c r="O67" s="262">
        <v>30</v>
      </c>
      <c r="P67" s="262"/>
      <c r="Q67" s="262"/>
      <c r="R67" s="262"/>
      <c r="S67" s="441">
        <v>0</v>
      </c>
      <c r="T67" s="439">
        <v>0</v>
      </c>
      <c r="U67" s="396"/>
    </row>
    <row r="68" spans="1:21" s="395" customFormat="1" ht="15" hidden="1" customHeight="1">
      <c r="A68" s="397"/>
      <c r="B68" s="398"/>
      <c r="C68" s="697" t="s">
        <v>130</v>
      </c>
      <c r="D68" s="698" t="s">
        <v>131</v>
      </c>
      <c r="E68" s="699" t="s">
        <v>131</v>
      </c>
      <c r="F68" s="399" t="s">
        <v>132</v>
      </c>
      <c r="G68" s="400"/>
      <c r="H68" s="401"/>
      <c r="I68" s="401"/>
      <c r="J68" s="401"/>
      <c r="K68" s="401"/>
      <c r="L68" s="401"/>
      <c r="M68" s="402"/>
      <c r="N68" s="413"/>
      <c r="O68" s="262">
        <v>30</v>
      </c>
      <c r="P68" s="262"/>
      <c r="Q68" s="262"/>
      <c r="R68" s="262"/>
      <c r="S68" s="441">
        <v>0</v>
      </c>
      <c r="T68" s="439">
        <v>0</v>
      </c>
      <c r="U68" s="396"/>
    </row>
    <row r="69" spans="1:21" s="395" customFormat="1" ht="15" hidden="1" customHeight="1">
      <c r="A69" s="397"/>
      <c r="B69" s="398" t="s">
        <v>133</v>
      </c>
      <c r="C69" s="697"/>
      <c r="D69" s="698"/>
      <c r="E69" s="699"/>
      <c r="F69" s="403" t="s">
        <v>134</v>
      </c>
      <c r="G69" s="400"/>
      <c r="H69" s="404"/>
      <c r="I69" s="404"/>
      <c r="J69" s="404"/>
      <c r="K69" s="404"/>
      <c r="L69" s="404"/>
      <c r="M69" s="405"/>
      <c r="N69" s="413"/>
      <c r="O69" s="262">
        <v>30</v>
      </c>
      <c r="P69" s="262"/>
      <c r="Q69" s="262"/>
      <c r="R69" s="262"/>
      <c r="S69" s="440">
        <f>SUM(S70:S73)</f>
        <v>0</v>
      </c>
      <c r="T69" s="440">
        <f>SUM(T70:T73)</f>
        <v>0</v>
      </c>
      <c r="U69" s="396"/>
    </row>
    <row r="70" spans="1:21" s="395" customFormat="1" ht="15" hidden="1" customHeight="1">
      <c r="A70" s="397"/>
      <c r="B70" s="398"/>
      <c r="C70" s="697" t="s">
        <v>135</v>
      </c>
      <c r="D70" s="698" t="s">
        <v>136</v>
      </c>
      <c r="E70" s="699" t="s">
        <v>136</v>
      </c>
      <c r="F70" s="399" t="s">
        <v>137</v>
      </c>
      <c r="G70" s="400"/>
      <c r="H70" s="401"/>
      <c r="I70" s="401"/>
      <c r="J70" s="401"/>
      <c r="K70" s="401"/>
      <c r="L70" s="401"/>
      <c r="M70" s="402"/>
      <c r="N70" s="413"/>
      <c r="O70" s="262">
        <v>30</v>
      </c>
      <c r="P70" s="262"/>
      <c r="Q70" s="262"/>
      <c r="R70" s="262"/>
      <c r="S70" s="441">
        <v>0</v>
      </c>
      <c r="T70" s="439">
        <v>0</v>
      </c>
      <c r="U70" s="396"/>
    </row>
    <row r="71" spans="1:21" s="395" customFormat="1" ht="15" hidden="1" customHeight="1">
      <c r="A71" s="397"/>
      <c r="B71" s="398"/>
      <c r="C71" s="697" t="s">
        <v>138</v>
      </c>
      <c r="D71" s="698" t="s">
        <v>139</v>
      </c>
      <c r="E71" s="699" t="s">
        <v>139</v>
      </c>
      <c r="F71" s="399" t="s">
        <v>140</v>
      </c>
      <c r="G71" s="400"/>
      <c r="H71" s="401"/>
      <c r="I71" s="401"/>
      <c r="J71" s="401"/>
      <c r="K71" s="401"/>
      <c r="L71" s="401"/>
      <c r="M71" s="402"/>
      <c r="N71" s="413"/>
      <c r="O71" s="262">
        <v>30</v>
      </c>
      <c r="P71" s="262"/>
      <c r="Q71" s="262"/>
      <c r="R71" s="262"/>
      <c r="S71" s="441">
        <v>0</v>
      </c>
      <c r="T71" s="439">
        <v>0</v>
      </c>
      <c r="U71" s="396"/>
    </row>
    <row r="72" spans="1:21" s="395" customFormat="1" ht="15" hidden="1" customHeight="1">
      <c r="A72" s="397"/>
      <c r="B72" s="398"/>
      <c r="C72" s="697" t="s">
        <v>141</v>
      </c>
      <c r="D72" s="698" t="s">
        <v>142</v>
      </c>
      <c r="E72" s="699" t="s">
        <v>142</v>
      </c>
      <c r="F72" s="399" t="s">
        <v>143</v>
      </c>
      <c r="G72" s="400"/>
      <c r="H72" s="401"/>
      <c r="I72" s="401"/>
      <c r="J72" s="401"/>
      <c r="K72" s="401"/>
      <c r="L72" s="401"/>
      <c r="M72" s="402"/>
      <c r="N72" s="413"/>
      <c r="O72" s="262">
        <v>30</v>
      </c>
      <c r="P72" s="262"/>
      <c r="Q72" s="262"/>
      <c r="R72" s="262"/>
      <c r="S72" s="441">
        <v>0</v>
      </c>
      <c r="T72" s="439">
        <v>0</v>
      </c>
      <c r="U72" s="396"/>
    </row>
    <row r="73" spans="1:21" s="395" customFormat="1" ht="15" hidden="1" customHeight="1">
      <c r="A73" s="397"/>
      <c r="B73" s="398"/>
      <c r="C73" s="697" t="s">
        <v>144</v>
      </c>
      <c r="D73" s="698" t="s">
        <v>145</v>
      </c>
      <c r="E73" s="699" t="s">
        <v>145</v>
      </c>
      <c r="F73" s="399" t="s">
        <v>146</v>
      </c>
      <c r="G73" s="400"/>
      <c r="H73" s="401"/>
      <c r="I73" s="401"/>
      <c r="J73" s="401"/>
      <c r="K73" s="401"/>
      <c r="L73" s="401"/>
      <c r="M73" s="402"/>
      <c r="N73" s="413"/>
      <c r="O73" s="262">
        <v>30</v>
      </c>
      <c r="P73" s="262"/>
      <c r="Q73" s="262"/>
      <c r="R73" s="262"/>
      <c r="S73" s="441">
        <v>0</v>
      </c>
      <c r="T73" s="439">
        <v>0</v>
      </c>
      <c r="U73" s="396"/>
    </row>
    <row r="74" spans="1:21" s="395" customFormat="1" ht="15" hidden="1" customHeight="1">
      <c r="A74" s="397"/>
      <c r="B74" s="398" t="s">
        <v>147</v>
      </c>
      <c r="C74" s="697"/>
      <c r="D74" s="698"/>
      <c r="E74" s="699"/>
      <c r="F74" s="403" t="s">
        <v>148</v>
      </c>
      <c r="G74" s="400"/>
      <c r="H74" s="404"/>
      <c r="I74" s="404"/>
      <c r="J74" s="404"/>
      <c r="K74" s="404"/>
      <c r="L74" s="404"/>
      <c r="M74" s="405"/>
      <c r="N74" s="413"/>
      <c r="O74" s="262">
        <v>30</v>
      </c>
      <c r="P74" s="262"/>
      <c r="Q74" s="262"/>
      <c r="R74" s="262"/>
      <c r="S74" s="440">
        <f>SUM(S75:S80)</f>
        <v>0</v>
      </c>
      <c r="T74" s="440">
        <f>SUM(T75:T80)</f>
        <v>0</v>
      </c>
      <c r="U74" s="396"/>
    </row>
    <row r="75" spans="1:21" s="395" customFormat="1" ht="15" hidden="1" customHeight="1">
      <c r="A75" s="397"/>
      <c r="B75" s="398"/>
      <c r="C75" s="697" t="s">
        <v>149</v>
      </c>
      <c r="D75" s="698" t="s">
        <v>150</v>
      </c>
      <c r="E75" s="699" t="s">
        <v>150</v>
      </c>
      <c r="F75" s="399" t="s">
        <v>151</v>
      </c>
      <c r="G75" s="400"/>
      <c r="H75" s="401"/>
      <c r="I75" s="401"/>
      <c r="J75" s="401"/>
      <c r="K75" s="401"/>
      <c r="L75" s="401"/>
      <c r="M75" s="402"/>
      <c r="N75" s="413"/>
      <c r="O75" s="262">
        <v>30</v>
      </c>
      <c r="P75" s="262"/>
      <c r="Q75" s="262"/>
      <c r="R75" s="262"/>
      <c r="S75" s="441">
        <v>0</v>
      </c>
      <c r="T75" s="439">
        <v>0</v>
      </c>
      <c r="U75" s="396"/>
    </row>
    <row r="76" spans="1:21" s="395" customFormat="1" ht="15" hidden="1" customHeight="1">
      <c r="A76" s="397"/>
      <c r="B76" s="398"/>
      <c r="C76" s="697" t="s">
        <v>152</v>
      </c>
      <c r="D76" s="698" t="s">
        <v>153</v>
      </c>
      <c r="E76" s="699" t="s">
        <v>153</v>
      </c>
      <c r="F76" s="399" t="s">
        <v>154</v>
      </c>
      <c r="G76" s="400"/>
      <c r="H76" s="401"/>
      <c r="I76" s="401"/>
      <c r="J76" s="401"/>
      <c r="K76" s="401"/>
      <c r="L76" s="401"/>
      <c r="M76" s="402"/>
      <c r="N76" s="413"/>
      <c r="O76" s="262">
        <v>30</v>
      </c>
      <c r="P76" s="262"/>
      <c r="Q76" s="262"/>
      <c r="R76" s="262"/>
      <c r="S76" s="441">
        <v>0</v>
      </c>
      <c r="T76" s="439">
        <v>0</v>
      </c>
      <c r="U76" s="396"/>
    </row>
    <row r="77" spans="1:21" s="395" customFormat="1" ht="15" hidden="1" customHeight="1">
      <c r="A77" s="397"/>
      <c r="B77" s="398"/>
      <c r="C77" s="697" t="s">
        <v>155</v>
      </c>
      <c r="D77" s="698" t="s">
        <v>156</v>
      </c>
      <c r="E77" s="699" t="s">
        <v>156</v>
      </c>
      <c r="F77" s="399" t="s">
        <v>157</v>
      </c>
      <c r="G77" s="400"/>
      <c r="H77" s="401"/>
      <c r="I77" s="401"/>
      <c r="J77" s="401"/>
      <c r="K77" s="401"/>
      <c r="L77" s="401"/>
      <c r="M77" s="402"/>
      <c r="N77" s="413"/>
      <c r="O77" s="262">
        <v>30</v>
      </c>
      <c r="P77" s="262"/>
      <c r="Q77" s="262"/>
      <c r="R77" s="262"/>
      <c r="S77" s="441">
        <v>0</v>
      </c>
      <c r="T77" s="439">
        <v>0</v>
      </c>
      <c r="U77" s="396"/>
    </row>
    <row r="78" spans="1:21" s="395" customFormat="1" ht="15" hidden="1" customHeight="1">
      <c r="A78" s="397"/>
      <c r="B78" s="398"/>
      <c r="C78" s="697" t="s">
        <v>158</v>
      </c>
      <c r="D78" s="698" t="s">
        <v>159</v>
      </c>
      <c r="E78" s="699" t="s">
        <v>159</v>
      </c>
      <c r="F78" s="399" t="s">
        <v>160</v>
      </c>
      <c r="G78" s="400"/>
      <c r="H78" s="401"/>
      <c r="I78" s="401"/>
      <c r="J78" s="401"/>
      <c r="K78" s="401"/>
      <c r="L78" s="401"/>
      <c r="M78" s="402"/>
      <c r="N78" s="413"/>
      <c r="O78" s="262">
        <v>30</v>
      </c>
      <c r="P78" s="262"/>
      <c r="Q78" s="262"/>
      <c r="R78" s="262"/>
      <c r="S78" s="441">
        <v>0</v>
      </c>
      <c r="T78" s="439">
        <v>0</v>
      </c>
      <c r="U78" s="396"/>
    </row>
    <row r="79" spans="1:21" s="395" customFormat="1" ht="15" hidden="1" customHeight="1">
      <c r="A79" s="397"/>
      <c r="B79" s="398"/>
      <c r="C79" s="697" t="s">
        <v>161</v>
      </c>
      <c r="D79" s="698" t="s">
        <v>162</v>
      </c>
      <c r="E79" s="699" t="s">
        <v>162</v>
      </c>
      <c r="F79" s="399" t="s">
        <v>163</v>
      </c>
      <c r="G79" s="400"/>
      <c r="H79" s="401"/>
      <c r="I79" s="401"/>
      <c r="J79" s="401"/>
      <c r="K79" s="401"/>
      <c r="L79" s="401"/>
      <c r="M79" s="402"/>
      <c r="N79" s="413"/>
      <c r="O79" s="262">
        <v>30</v>
      </c>
      <c r="P79" s="262"/>
      <c r="Q79" s="262"/>
      <c r="R79" s="262"/>
      <c r="S79" s="441">
        <v>0</v>
      </c>
      <c r="T79" s="439">
        <v>0</v>
      </c>
      <c r="U79" s="396"/>
    </row>
    <row r="80" spans="1:21" s="395" customFormat="1" ht="15" hidden="1" customHeight="1">
      <c r="A80" s="397"/>
      <c r="B80" s="398"/>
      <c r="C80" s="697" t="s">
        <v>164</v>
      </c>
      <c r="D80" s="698" t="s">
        <v>165</v>
      </c>
      <c r="E80" s="699" t="s">
        <v>165</v>
      </c>
      <c r="F80" s="399" t="s">
        <v>166</v>
      </c>
      <c r="G80" s="400"/>
      <c r="H80" s="401"/>
      <c r="I80" s="401"/>
      <c r="J80" s="401"/>
      <c r="K80" s="401"/>
      <c r="L80" s="401"/>
      <c r="M80" s="402"/>
      <c r="N80" s="413"/>
      <c r="O80" s="262">
        <v>30</v>
      </c>
      <c r="P80" s="262"/>
      <c r="Q80" s="262"/>
      <c r="R80" s="262"/>
      <c r="S80" s="441">
        <v>0</v>
      </c>
      <c r="T80" s="439">
        <v>0</v>
      </c>
      <c r="U80" s="396"/>
    </row>
    <row r="81" spans="1:21" s="395" customFormat="1" ht="15" hidden="1" customHeight="1">
      <c r="A81" s="397"/>
      <c r="B81" s="398" t="s">
        <v>167</v>
      </c>
      <c r="C81" s="697"/>
      <c r="D81" s="698"/>
      <c r="E81" s="699"/>
      <c r="F81" s="403" t="s">
        <v>168</v>
      </c>
      <c r="G81" s="400"/>
      <c r="H81" s="404"/>
      <c r="I81" s="404"/>
      <c r="J81" s="404"/>
      <c r="K81" s="404"/>
      <c r="L81" s="404"/>
      <c r="M81" s="405"/>
      <c r="N81" s="413"/>
      <c r="O81" s="262">
        <v>30</v>
      </c>
      <c r="P81" s="262"/>
      <c r="Q81" s="262"/>
      <c r="R81" s="262"/>
      <c r="S81" s="440">
        <v>0</v>
      </c>
      <c r="T81" s="440">
        <v>0</v>
      </c>
      <c r="U81" s="396"/>
    </row>
    <row r="82" spans="1:21" s="395" customFormat="1" ht="15" hidden="1" customHeight="1">
      <c r="A82" s="397"/>
      <c r="B82" s="398"/>
      <c r="C82" s="697" t="s">
        <v>169</v>
      </c>
      <c r="D82" s="698" t="s">
        <v>170</v>
      </c>
      <c r="E82" s="699" t="s">
        <v>170</v>
      </c>
      <c r="F82" s="399" t="s">
        <v>171</v>
      </c>
      <c r="G82" s="400"/>
      <c r="H82" s="401"/>
      <c r="I82" s="401"/>
      <c r="J82" s="401"/>
      <c r="K82" s="401"/>
      <c r="L82" s="401"/>
      <c r="M82" s="402"/>
      <c r="N82" s="413"/>
      <c r="O82" s="262">
        <v>30</v>
      </c>
      <c r="P82" s="262"/>
      <c r="Q82" s="262"/>
      <c r="R82" s="262"/>
      <c r="S82" s="441">
        <v>0</v>
      </c>
      <c r="T82" s="439">
        <v>0</v>
      </c>
      <c r="U82" s="396"/>
    </row>
    <row r="83" spans="1:21" s="395" customFormat="1" ht="15" hidden="1" customHeight="1">
      <c r="A83" s="397"/>
      <c r="B83" s="398"/>
      <c r="C83" s="697" t="s">
        <v>172</v>
      </c>
      <c r="D83" s="698" t="s">
        <v>173</v>
      </c>
      <c r="E83" s="699" t="s">
        <v>173</v>
      </c>
      <c r="F83" s="399" t="s">
        <v>174</v>
      </c>
      <c r="G83" s="400"/>
      <c r="H83" s="401"/>
      <c r="I83" s="401"/>
      <c r="J83" s="401"/>
      <c r="K83" s="401"/>
      <c r="L83" s="401"/>
      <c r="M83" s="402"/>
      <c r="N83" s="413"/>
      <c r="O83" s="262">
        <v>30</v>
      </c>
      <c r="P83" s="262"/>
      <c r="Q83" s="262"/>
      <c r="R83" s="262"/>
      <c r="S83" s="441">
        <v>0</v>
      </c>
      <c r="T83" s="439">
        <v>0</v>
      </c>
      <c r="U83" s="396"/>
    </row>
    <row r="84" spans="1:21" s="395" customFormat="1" ht="15" hidden="1" customHeight="1">
      <c r="A84" s="397"/>
      <c r="B84" s="398"/>
      <c r="C84" s="697" t="s">
        <v>175</v>
      </c>
      <c r="D84" s="698" t="s">
        <v>176</v>
      </c>
      <c r="E84" s="699" t="s">
        <v>176</v>
      </c>
      <c r="F84" s="399" t="s">
        <v>177</v>
      </c>
      <c r="G84" s="400"/>
      <c r="H84" s="401"/>
      <c r="I84" s="401"/>
      <c r="J84" s="401"/>
      <c r="K84" s="401"/>
      <c r="L84" s="401"/>
      <c r="M84" s="402"/>
      <c r="N84" s="413"/>
      <c r="O84" s="262">
        <v>30</v>
      </c>
      <c r="P84" s="262"/>
      <c r="Q84" s="262"/>
      <c r="R84" s="262"/>
      <c r="S84" s="441">
        <v>0</v>
      </c>
      <c r="T84" s="439">
        <v>0</v>
      </c>
      <c r="U84" s="396"/>
    </row>
    <row r="85" spans="1:21" s="395" customFormat="1" ht="15" hidden="1" customHeight="1">
      <c r="A85" s="397"/>
      <c r="B85" s="398" t="s">
        <v>178</v>
      </c>
      <c r="C85" s="697"/>
      <c r="D85" s="698"/>
      <c r="E85" s="699"/>
      <c r="F85" s="403" t="s">
        <v>179</v>
      </c>
      <c r="G85" s="400"/>
      <c r="H85" s="404"/>
      <c r="I85" s="404"/>
      <c r="J85" s="404"/>
      <c r="K85" s="404"/>
      <c r="L85" s="404"/>
      <c r="M85" s="405"/>
      <c r="N85" s="413"/>
      <c r="O85" s="262">
        <v>30</v>
      </c>
      <c r="P85" s="262"/>
      <c r="Q85" s="262"/>
      <c r="R85" s="262"/>
      <c r="S85" s="440">
        <f>SUM(S86:S88)</f>
        <v>0</v>
      </c>
      <c r="T85" s="440">
        <f>SUM(T86:T88)</f>
        <v>0</v>
      </c>
      <c r="U85" s="396"/>
    </row>
    <row r="86" spans="1:21" s="395" customFormat="1" ht="15" hidden="1" customHeight="1">
      <c r="A86" s="397"/>
      <c r="B86" s="398"/>
      <c r="C86" s="697" t="s">
        <v>180</v>
      </c>
      <c r="D86" s="698" t="s">
        <v>181</v>
      </c>
      <c r="E86" s="699" t="s">
        <v>181</v>
      </c>
      <c r="F86" s="399" t="s">
        <v>182</v>
      </c>
      <c r="G86" s="400"/>
      <c r="H86" s="401"/>
      <c r="I86" s="401"/>
      <c r="J86" s="401"/>
      <c r="K86" s="401"/>
      <c r="L86" s="401"/>
      <c r="M86" s="402"/>
      <c r="N86" s="413"/>
      <c r="O86" s="262">
        <v>30</v>
      </c>
      <c r="P86" s="262"/>
      <c r="Q86" s="262"/>
      <c r="R86" s="262"/>
      <c r="S86" s="441">
        <v>0</v>
      </c>
      <c r="T86" s="439">
        <v>0</v>
      </c>
      <c r="U86" s="396"/>
    </row>
    <row r="87" spans="1:21" s="395" customFormat="1" ht="15" hidden="1" customHeight="1">
      <c r="A87" s="397"/>
      <c r="B87" s="398"/>
      <c r="C87" s="697" t="s">
        <v>183</v>
      </c>
      <c r="D87" s="698" t="s">
        <v>184</v>
      </c>
      <c r="E87" s="699" t="s">
        <v>184</v>
      </c>
      <c r="F87" s="399" t="s">
        <v>185</v>
      </c>
      <c r="G87" s="400"/>
      <c r="H87" s="401"/>
      <c r="I87" s="401"/>
      <c r="J87" s="401"/>
      <c r="K87" s="401"/>
      <c r="L87" s="401"/>
      <c r="M87" s="402"/>
      <c r="N87" s="413"/>
      <c r="O87" s="262">
        <v>30</v>
      </c>
      <c r="P87" s="262"/>
      <c r="Q87" s="262"/>
      <c r="R87" s="262"/>
      <c r="S87" s="441">
        <v>0</v>
      </c>
      <c r="T87" s="439">
        <v>0</v>
      </c>
      <c r="U87" s="396"/>
    </row>
    <row r="88" spans="1:21" s="395" customFormat="1" ht="15" hidden="1" customHeight="1">
      <c r="A88" s="397"/>
      <c r="B88" s="398"/>
      <c r="C88" s="697" t="s">
        <v>186</v>
      </c>
      <c r="D88" s="698" t="s">
        <v>187</v>
      </c>
      <c r="E88" s="699" t="s">
        <v>187</v>
      </c>
      <c r="F88" s="399" t="s">
        <v>188</v>
      </c>
      <c r="G88" s="400"/>
      <c r="H88" s="401"/>
      <c r="I88" s="401"/>
      <c r="J88" s="401"/>
      <c r="K88" s="401"/>
      <c r="L88" s="401"/>
      <c r="M88" s="402"/>
      <c r="N88" s="413"/>
      <c r="O88" s="262">
        <v>30</v>
      </c>
      <c r="P88" s="262"/>
      <c r="Q88" s="262"/>
      <c r="R88" s="262"/>
      <c r="S88" s="441">
        <v>0</v>
      </c>
      <c r="T88" s="439">
        <v>0</v>
      </c>
      <c r="U88" s="396"/>
    </row>
    <row r="89" spans="1:21" s="395" customFormat="1" ht="15" hidden="1" customHeight="1">
      <c r="A89" s="397"/>
      <c r="B89" s="398" t="s">
        <v>189</v>
      </c>
      <c r="C89" s="697"/>
      <c r="D89" s="698"/>
      <c r="E89" s="699"/>
      <c r="F89" s="403" t="s">
        <v>190</v>
      </c>
      <c r="G89" s="400"/>
      <c r="H89" s="404"/>
      <c r="I89" s="404"/>
      <c r="J89" s="404"/>
      <c r="K89" s="404"/>
      <c r="L89" s="404"/>
      <c r="M89" s="405"/>
      <c r="N89" s="413"/>
      <c r="O89" s="262">
        <v>30</v>
      </c>
      <c r="P89" s="262"/>
      <c r="Q89" s="262"/>
      <c r="R89" s="262"/>
      <c r="S89" s="440">
        <f>SUM(S90:S98)</f>
        <v>0</v>
      </c>
      <c r="T89" s="440">
        <f>SUM(T90:T98)</f>
        <v>0</v>
      </c>
      <c r="U89" s="396"/>
    </row>
    <row r="90" spans="1:21" s="395" customFormat="1" ht="15" hidden="1" customHeight="1">
      <c r="A90" s="397"/>
      <c r="B90" s="398"/>
      <c r="C90" s="697" t="s">
        <v>191</v>
      </c>
      <c r="D90" s="698" t="s">
        <v>192</v>
      </c>
      <c r="E90" s="699" t="s">
        <v>192</v>
      </c>
      <c r="F90" s="399" t="s">
        <v>193</v>
      </c>
      <c r="G90" s="400"/>
      <c r="H90" s="401"/>
      <c r="I90" s="401"/>
      <c r="J90" s="401"/>
      <c r="K90" s="401"/>
      <c r="L90" s="401"/>
      <c r="M90" s="402"/>
      <c r="N90" s="413"/>
      <c r="O90" s="262">
        <v>30</v>
      </c>
      <c r="P90" s="262"/>
      <c r="Q90" s="262"/>
      <c r="R90" s="262"/>
      <c r="S90" s="441">
        <v>0</v>
      </c>
      <c r="T90" s="439">
        <v>0</v>
      </c>
      <c r="U90" s="396"/>
    </row>
    <row r="91" spans="1:21" s="395" customFormat="1" ht="15" hidden="1" customHeight="1">
      <c r="A91" s="397"/>
      <c r="B91" s="398"/>
      <c r="C91" s="697" t="s">
        <v>194</v>
      </c>
      <c r="D91" s="698" t="s">
        <v>195</v>
      </c>
      <c r="E91" s="699" t="s">
        <v>195</v>
      </c>
      <c r="F91" s="399" t="s">
        <v>196</v>
      </c>
      <c r="G91" s="400"/>
      <c r="H91" s="401"/>
      <c r="I91" s="401"/>
      <c r="J91" s="401"/>
      <c r="K91" s="401"/>
      <c r="L91" s="401"/>
      <c r="M91" s="402"/>
      <c r="N91" s="413"/>
      <c r="O91" s="262">
        <v>30</v>
      </c>
      <c r="P91" s="262"/>
      <c r="Q91" s="262"/>
      <c r="R91" s="262"/>
      <c r="S91" s="441">
        <v>0</v>
      </c>
      <c r="T91" s="439">
        <v>0</v>
      </c>
      <c r="U91" s="396"/>
    </row>
    <row r="92" spans="1:21" s="395" customFormat="1" ht="15" hidden="1" customHeight="1">
      <c r="A92" s="397"/>
      <c r="B92" s="398"/>
      <c r="C92" s="697" t="s">
        <v>197</v>
      </c>
      <c r="D92" s="698" t="s">
        <v>198</v>
      </c>
      <c r="E92" s="699" t="s">
        <v>198</v>
      </c>
      <c r="F92" s="399" t="s">
        <v>199</v>
      </c>
      <c r="G92" s="400"/>
      <c r="H92" s="401"/>
      <c r="I92" s="401"/>
      <c r="J92" s="401"/>
      <c r="K92" s="401"/>
      <c r="L92" s="401"/>
      <c r="M92" s="402"/>
      <c r="N92" s="413"/>
      <c r="O92" s="262">
        <v>30</v>
      </c>
      <c r="P92" s="262"/>
      <c r="Q92" s="262"/>
      <c r="R92" s="262"/>
      <c r="S92" s="441">
        <v>0</v>
      </c>
      <c r="T92" s="439">
        <v>0</v>
      </c>
      <c r="U92" s="396"/>
    </row>
    <row r="93" spans="1:21" s="395" customFormat="1" ht="15" hidden="1" customHeight="1">
      <c r="A93" s="397"/>
      <c r="B93" s="398"/>
      <c r="C93" s="697" t="s">
        <v>200</v>
      </c>
      <c r="D93" s="698" t="s">
        <v>201</v>
      </c>
      <c r="E93" s="699" t="s">
        <v>201</v>
      </c>
      <c r="F93" s="399" t="s">
        <v>202</v>
      </c>
      <c r="G93" s="400"/>
      <c r="H93" s="401"/>
      <c r="I93" s="401"/>
      <c r="J93" s="401"/>
      <c r="K93" s="401"/>
      <c r="L93" s="401"/>
      <c r="M93" s="402"/>
      <c r="N93" s="413"/>
      <c r="O93" s="262">
        <v>30</v>
      </c>
      <c r="P93" s="262"/>
      <c r="Q93" s="262"/>
      <c r="R93" s="262"/>
      <c r="S93" s="441">
        <v>0</v>
      </c>
      <c r="T93" s="439">
        <v>0</v>
      </c>
      <c r="U93" s="396"/>
    </row>
    <row r="94" spans="1:21" s="395" customFormat="1" ht="15" hidden="1" customHeight="1">
      <c r="A94" s="397"/>
      <c r="B94" s="398"/>
      <c r="C94" s="697" t="s">
        <v>203</v>
      </c>
      <c r="D94" s="698" t="s">
        <v>204</v>
      </c>
      <c r="E94" s="699" t="s">
        <v>204</v>
      </c>
      <c r="F94" s="399" t="s">
        <v>205</v>
      </c>
      <c r="G94" s="400"/>
      <c r="H94" s="401"/>
      <c r="I94" s="401"/>
      <c r="J94" s="401"/>
      <c r="K94" s="401"/>
      <c r="L94" s="401"/>
      <c r="M94" s="402"/>
      <c r="N94" s="413"/>
      <c r="O94" s="262">
        <v>30</v>
      </c>
      <c r="P94" s="262"/>
      <c r="Q94" s="262"/>
      <c r="R94" s="262"/>
      <c r="S94" s="441">
        <v>0</v>
      </c>
      <c r="T94" s="439">
        <v>0</v>
      </c>
      <c r="U94" s="396"/>
    </row>
    <row r="95" spans="1:21" s="395" customFormat="1" ht="15" hidden="1" customHeight="1">
      <c r="A95" s="397"/>
      <c r="B95" s="398"/>
      <c r="C95" s="697" t="s">
        <v>206</v>
      </c>
      <c r="D95" s="698" t="s">
        <v>207</v>
      </c>
      <c r="E95" s="699" t="s">
        <v>207</v>
      </c>
      <c r="F95" s="399" t="s">
        <v>208</v>
      </c>
      <c r="G95" s="400"/>
      <c r="H95" s="401"/>
      <c r="I95" s="401"/>
      <c r="J95" s="401"/>
      <c r="K95" s="401"/>
      <c r="L95" s="401"/>
      <c r="M95" s="402"/>
      <c r="N95" s="413"/>
      <c r="O95" s="262">
        <v>30</v>
      </c>
      <c r="P95" s="262"/>
      <c r="Q95" s="262"/>
      <c r="R95" s="262"/>
      <c r="S95" s="441">
        <v>0</v>
      </c>
      <c r="T95" s="439">
        <v>0</v>
      </c>
      <c r="U95" s="396"/>
    </row>
    <row r="96" spans="1:21" s="395" customFormat="1" ht="15" hidden="1" customHeight="1">
      <c r="A96" s="397"/>
      <c r="B96" s="398"/>
      <c r="C96" s="697" t="s">
        <v>209</v>
      </c>
      <c r="D96" s="698" t="s">
        <v>210</v>
      </c>
      <c r="E96" s="699" t="s">
        <v>210</v>
      </c>
      <c r="F96" s="399" t="s">
        <v>211</v>
      </c>
      <c r="G96" s="400"/>
      <c r="H96" s="401"/>
      <c r="I96" s="401"/>
      <c r="J96" s="401"/>
      <c r="K96" s="401"/>
      <c r="L96" s="401"/>
      <c r="M96" s="402"/>
      <c r="N96" s="413"/>
      <c r="O96" s="262">
        <v>30</v>
      </c>
      <c r="P96" s="262"/>
      <c r="Q96" s="262"/>
      <c r="R96" s="262"/>
      <c r="S96" s="441">
        <v>0</v>
      </c>
      <c r="T96" s="439">
        <v>0</v>
      </c>
      <c r="U96" s="396"/>
    </row>
    <row r="97" spans="1:21" s="395" customFormat="1" ht="15" hidden="1" customHeight="1">
      <c r="A97" s="397"/>
      <c r="B97" s="398"/>
      <c r="C97" s="697" t="s">
        <v>212</v>
      </c>
      <c r="D97" s="698" t="s">
        <v>213</v>
      </c>
      <c r="E97" s="699" t="s">
        <v>213</v>
      </c>
      <c r="F97" s="399" t="s">
        <v>214</v>
      </c>
      <c r="G97" s="400"/>
      <c r="H97" s="401"/>
      <c r="I97" s="401"/>
      <c r="J97" s="401"/>
      <c r="K97" s="401"/>
      <c r="L97" s="401"/>
      <c r="M97" s="402"/>
      <c r="N97" s="413"/>
      <c r="O97" s="262">
        <v>30</v>
      </c>
      <c r="P97" s="262"/>
      <c r="Q97" s="262"/>
      <c r="R97" s="262"/>
      <c r="S97" s="441">
        <v>0</v>
      </c>
      <c r="T97" s="439">
        <v>0</v>
      </c>
      <c r="U97" s="396"/>
    </row>
    <row r="98" spans="1:21" s="395" customFormat="1" ht="15" hidden="1" customHeight="1">
      <c r="A98" s="397"/>
      <c r="B98" s="398"/>
      <c r="C98" s="697" t="s">
        <v>215</v>
      </c>
      <c r="D98" s="698" t="s">
        <v>213</v>
      </c>
      <c r="E98" s="699" t="s">
        <v>213</v>
      </c>
      <c r="F98" s="399" t="s">
        <v>216</v>
      </c>
      <c r="G98" s="400"/>
      <c r="H98" s="401"/>
      <c r="I98" s="401"/>
      <c r="J98" s="401"/>
      <c r="K98" s="401"/>
      <c r="L98" s="401"/>
      <c r="M98" s="402"/>
      <c r="N98" s="413"/>
      <c r="O98" s="262">
        <v>30</v>
      </c>
      <c r="P98" s="262"/>
      <c r="Q98" s="262"/>
      <c r="R98" s="262"/>
      <c r="S98" s="441">
        <v>0</v>
      </c>
      <c r="T98" s="439">
        <v>0</v>
      </c>
      <c r="U98" s="396"/>
    </row>
    <row r="99" spans="1:21" s="395" customFormat="1" ht="15" hidden="1" customHeight="1">
      <c r="A99" s="397" t="s">
        <v>217</v>
      </c>
      <c r="B99" s="397"/>
      <c r="C99" s="704"/>
      <c r="D99" s="705"/>
      <c r="E99" s="706"/>
      <c r="F99" s="415" t="s">
        <v>218</v>
      </c>
      <c r="G99" s="416"/>
      <c r="H99" s="417"/>
      <c r="I99" s="417"/>
      <c r="J99" s="417"/>
      <c r="K99" s="417"/>
      <c r="L99" s="417"/>
      <c r="M99" s="418"/>
      <c r="N99" s="413"/>
      <c r="O99" s="262">
        <v>30</v>
      </c>
      <c r="P99" s="262"/>
      <c r="Q99" s="262"/>
      <c r="R99" s="262"/>
      <c r="S99" s="442">
        <f>+S100+S104+S109+S116+S133+S126+S120</f>
        <v>0</v>
      </c>
      <c r="T99" s="442">
        <f>+T100+T104+T109+T116+T133+T126+T120</f>
        <v>0</v>
      </c>
      <c r="U99" s="396"/>
    </row>
    <row r="100" spans="1:21" s="395" customFormat="1" ht="15" hidden="1" customHeight="1">
      <c r="A100" s="397"/>
      <c r="B100" s="398" t="s">
        <v>219</v>
      </c>
      <c r="C100" s="697"/>
      <c r="D100" s="698"/>
      <c r="E100" s="699"/>
      <c r="F100" s="403" t="s">
        <v>220</v>
      </c>
      <c r="G100" s="400"/>
      <c r="H100" s="404"/>
      <c r="I100" s="404"/>
      <c r="J100" s="404"/>
      <c r="K100" s="404"/>
      <c r="L100" s="404"/>
      <c r="M100" s="405"/>
      <c r="N100" s="413"/>
      <c r="O100" s="262">
        <v>30</v>
      </c>
      <c r="P100" s="262"/>
      <c r="Q100" s="262"/>
      <c r="R100" s="262"/>
      <c r="S100" s="440">
        <f>SUM(S101:S103)</f>
        <v>0</v>
      </c>
      <c r="T100" s="440">
        <f>SUM(T101:T103)</f>
        <v>0</v>
      </c>
      <c r="U100" s="396"/>
    </row>
    <row r="101" spans="1:21" s="395" customFormat="1" ht="15" hidden="1" customHeight="1">
      <c r="A101" s="397"/>
      <c r="B101" s="398"/>
      <c r="C101" s="697" t="s">
        <v>221</v>
      </c>
      <c r="D101" s="698" t="s">
        <v>222</v>
      </c>
      <c r="E101" s="699" t="s">
        <v>222</v>
      </c>
      <c r="F101" s="399" t="s">
        <v>223</v>
      </c>
      <c r="G101" s="400"/>
      <c r="H101" s="401"/>
      <c r="I101" s="401"/>
      <c r="J101" s="401"/>
      <c r="K101" s="401"/>
      <c r="L101" s="401"/>
      <c r="M101" s="402"/>
      <c r="N101" s="413"/>
      <c r="O101" s="262">
        <v>30</v>
      </c>
      <c r="P101" s="262"/>
      <c r="Q101" s="262"/>
      <c r="R101" s="262"/>
      <c r="S101" s="441">
        <v>0</v>
      </c>
      <c r="T101" s="439">
        <v>0</v>
      </c>
      <c r="U101" s="396"/>
    </row>
    <row r="102" spans="1:21" s="395" customFormat="1" ht="15" hidden="1" customHeight="1">
      <c r="A102" s="397"/>
      <c r="B102" s="398"/>
      <c r="C102" s="697" t="s">
        <v>224</v>
      </c>
      <c r="D102" s="698" t="s">
        <v>225</v>
      </c>
      <c r="E102" s="699" t="s">
        <v>225</v>
      </c>
      <c r="F102" s="399" t="s">
        <v>226</v>
      </c>
      <c r="G102" s="400"/>
      <c r="H102" s="401"/>
      <c r="I102" s="401"/>
      <c r="J102" s="401"/>
      <c r="K102" s="401"/>
      <c r="L102" s="401"/>
      <c r="M102" s="402"/>
      <c r="N102" s="413"/>
      <c r="O102" s="262">
        <v>30</v>
      </c>
      <c r="P102" s="262"/>
      <c r="Q102" s="262"/>
      <c r="R102" s="262"/>
      <c r="S102" s="441">
        <v>0</v>
      </c>
      <c r="T102" s="439">
        <v>0</v>
      </c>
      <c r="U102" s="396"/>
    </row>
    <row r="103" spans="1:21" s="395" customFormat="1" ht="15" hidden="1" customHeight="1">
      <c r="A103" s="397"/>
      <c r="B103" s="398"/>
      <c r="C103" s="697" t="s">
        <v>227</v>
      </c>
      <c r="D103" s="698" t="s">
        <v>228</v>
      </c>
      <c r="E103" s="699" t="s">
        <v>228</v>
      </c>
      <c r="F103" s="399" t="s">
        <v>229</v>
      </c>
      <c r="G103" s="400"/>
      <c r="H103" s="401"/>
      <c r="I103" s="401"/>
      <c r="J103" s="401"/>
      <c r="K103" s="401"/>
      <c r="L103" s="401"/>
      <c r="M103" s="402"/>
      <c r="N103" s="413"/>
      <c r="O103" s="262">
        <v>30</v>
      </c>
      <c r="P103" s="262"/>
      <c r="Q103" s="262"/>
      <c r="R103" s="262"/>
      <c r="S103" s="441">
        <v>0</v>
      </c>
      <c r="T103" s="439">
        <v>0</v>
      </c>
      <c r="U103" s="396"/>
    </row>
    <row r="104" spans="1:21" s="395" customFormat="1" ht="15" hidden="1" customHeight="1">
      <c r="A104" s="397"/>
      <c r="B104" s="398" t="s">
        <v>230</v>
      </c>
      <c r="C104" s="697"/>
      <c r="D104" s="698"/>
      <c r="E104" s="699"/>
      <c r="F104" s="403" t="s">
        <v>231</v>
      </c>
      <c r="G104" s="400"/>
      <c r="H104" s="404"/>
      <c r="I104" s="404"/>
      <c r="J104" s="404"/>
      <c r="K104" s="404"/>
      <c r="L104" s="404"/>
      <c r="M104" s="405"/>
      <c r="N104" s="413"/>
      <c r="O104" s="262">
        <v>30</v>
      </c>
      <c r="P104" s="262"/>
      <c r="Q104" s="262"/>
      <c r="R104" s="262"/>
      <c r="S104" s="440">
        <f>SUM(S105:S108)</f>
        <v>0</v>
      </c>
      <c r="T104" s="440">
        <f>SUM(T105:T108)</f>
        <v>0</v>
      </c>
      <c r="U104" s="396"/>
    </row>
    <row r="105" spans="1:21" s="395" customFormat="1" ht="15" hidden="1" customHeight="1">
      <c r="A105" s="397"/>
      <c r="B105" s="398"/>
      <c r="C105" s="697" t="s">
        <v>232</v>
      </c>
      <c r="D105" s="698" t="s">
        <v>233</v>
      </c>
      <c r="E105" s="699" t="s">
        <v>233</v>
      </c>
      <c r="F105" s="399" t="s">
        <v>234</v>
      </c>
      <c r="G105" s="400"/>
      <c r="H105" s="401"/>
      <c r="I105" s="401"/>
      <c r="J105" s="401"/>
      <c r="K105" s="401"/>
      <c r="L105" s="401"/>
      <c r="M105" s="402"/>
      <c r="N105" s="413"/>
      <c r="O105" s="262">
        <v>30</v>
      </c>
      <c r="P105" s="262"/>
      <c r="Q105" s="262"/>
      <c r="R105" s="262"/>
      <c r="S105" s="441">
        <v>0</v>
      </c>
      <c r="T105" s="439">
        <v>0</v>
      </c>
      <c r="U105" s="396"/>
    </row>
    <row r="106" spans="1:21" s="395" customFormat="1" ht="15" hidden="1" customHeight="1">
      <c r="A106" s="397"/>
      <c r="B106" s="398"/>
      <c r="C106" s="697" t="s">
        <v>235</v>
      </c>
      <c r="D106" s="698" t="s">
        <v>233</v>
      </c>
      <c r="E106" s="699" t="s">
        <v>233</v>
      </c>
      <c r="F106" s="399" t="s">
        <v>236</v>
      </c>
      <c r="G106" s="400"/>
      <c r="H106" s="401"/>
      <c r="I106" s="401"/>
      <c r="J106" s="401"/>
      <c r="K106" s="401"/>
      <c r="L106" s="401"/>
      <c r="M106" s="402"/>
      <c r="N106" s="413"/>
      <c r="O106" s="262">
        <v>30</v>
      </c>
      <c r="P106" s="262"/>
      <c r="Q106" s="262"/>
      <c r="R106" s="262"/>
      <c r="S106" s="441">
        <v>0</v>
      </c>
      <c r="T106" s="439">
        <v>0</v>
      </c>
      <c r="U106" s="396"/>
    </row>
    <row r="107" spans="1:21" s="395" customFormat="1" ht="15" hidden="1" customHeight="1">
      <c r="A107" s="397"/>
      <c r="B107" s="398"/>
      <c r="C107" s="697" t="s">
        <v>237</v>
      </c>
      <c r="D107" s="698" t="s">
        <v>233</v>
      </c>
      <c r="E107" s="699" t="s">
        <v>233</v>
      </c>
      <c r="F107" s="399" t="s">
        <v>238</v>
      </c>
      <c r="G107" s="400"/>
      <c r="H107" s="401"/>
      <c r="I107" s="401"/>
      <c r="J107" s="401"/>
      <c r="K107" s="401"/>
      <c r="L107" s="401"/>
      <c r="M107" s="402"/>
      <c r="N107" s="413"/>
      <c r="O107" s="262">
        <v>30</v>
      </c>
      <c r="P107" s="262"/>
      <c r="Q107" s="262"/>
      <c r="R107" s="262"/>
      <c r="S107" s="441">
        <v>0</v>
      </c>
      <c r="T107" s="439">
        <v>0</v>
      </c>
      <c r="U107" s="396"/>
    </row>
    <row r="108" spans="1:21" s="395" customFormat="1" ht="15" hidden="1" customHeight="1">
      <c r="A108" s="397"/>
      <c r="B108" s="398"/>
      <c r="C108" s="697" t="s">
        <v>239</v>
      </c>
      <c r="D108" s="698" t="s">
        <v>233</v>
      </c>
      <c r="E108" s="699" t="s">
        <v>233</v>
      </c>
      <c r="F108" s="399" t="s">
        <v>240</v>
      </c>
      <c r="G108" s="400"/>
      <c r="H108" s="401"/>
      <c r="I108" s="401"/>
      <c r="J108" s="401"/>
      <c r="K108" s="401"/>
      <c r="L108" s="401"/>
      <c r="M108" s="402"/>
      <c r="N108" s="413"/>
      <c r="O108" s="262">
        <v>30</v>
      </c>
      <c r="P108" s="262"/>
      <c r="Q108" s="262"/>
      <c r="R108" s="262"/>
      <c r="S108" s="441">
        <v>0</v>
      </c>
      <c r="T108" s="439">
        <v>0</v>
      </c>
      <c r="U108" s="396"/>
    </row>
    <row r="109" spans="1:21" s="395" customFormat="1" ht="15" hidden="1" customHeight="1">
      <c r="A109" s="397"/>
      <c r="B109" s="398">
        <v>33</v>
      </c>
      <c r="C109" s="697"/>
      <c r="D109" s="698"/>
      <c r="E109" s="699"/>
      <c r="F109" s="403" t="s">
        <v>241</v>
      </c>
      <c r="G109" s="400"/>
      <c r="H109" s="404"/>
      <c r="I109" s="404"/>
      <c r="J109" s="404"/>
      <c r="K109" s="404"/>
      <c r="L109" s="404"/>
      <c r="M109" s="405"/>
      <c r="N109" s="413"/>
      <c r="O109" s="262">
        <v>30</v>
      </c>
      <c r="P109" s="262"/>
      <c r="Q109" s="262"/>
      <c r="R109" s="262"/>
      <c r="S109" s="440">
        <f>SUM(S110:S115)</f>
        <v>0</v>
      </c>
      <c r="T109" s="440">
        <f>SUM(T110:T115)</f>
        <v>0</v>
      </c>
      <c r="U109" s="396"/>
    </row>
    <row r="110" spans="1:21" s="395" customFormat="1" ht="15" hidden="1" customHeight="1">
      <c r="A110" s="397"/>
      <c r="B110" s="398"/>
      <c r="C110" s="697" t="s">
        <v>242</v>
      </c>
      <c r="D110" s="698" t="s">
        <v>243</v>
      </c>
      <c r="E110" s="699" t="s">
        <v>243</v>
      </c>
      <c r="F110" s="399" t="s">
        <v>244</v>
      </c>
      <c r="G110" s="400"/>
      <c r="H110" s="401"/>
      <c r="I110" s="401"/>
      <c r="J110" s="401"/>
      <c r="K110" s="401"/>
      <c r="L110" s="401"/>
      <c r="M110" s="402"/>
      <c r="N110" s="413"/>
      <c r="O110" s="262">
        <v>30</v>
      </c>
      <c r="P110" s="262"/>
      <c r="Q110" s="262"/>
      <c r="R110" s="262"/>
      <c r="S110" s="441">
        <v>0</v>
      </c>
      <c r="T110" s="439">
        <v>0</v>
      </c>
      <c r="U110" s="396"/>
    </row>
    <row r="111" spans="1:21" s="395" customFormat="1" ht="15" hidden="1" customHeight="1">
      <c r="A111" s="397"/>
      <c r="B111" s="398"/>
      <c r="C111" s="697" t="s">
        <v>245</v>
      </c>
      <c r="D111" s="698" t="s">
        <v>246</v>
      </c>
      <c r="E111" s="699" t="s">
        <v>246</v>
      </c>
      <c r="F111" s="399" t="s">
        <v>247</v>
      </c>
      <c r="G111" s="400"/>
      <c r="H111" s="401"/>
      <c r="I111" s="401"/>
      <c r="J111" s="401"/>
      <c r="K111" s="401"/>
      <c r="L111" s="401"/>
      <c r="M111" s="402"/>
      <c r="N111" s="413"/>
      <c r="O111" s="262">
        <v>30</v>
      </c>
      <c r="P111" s="262"/>
      <c r="Q111" s="262"/>
      <c r="R111" s="262"/>
      <c r="S111" s="441">
        <v>0</v>
      </c>
      <c r="T111" s="439">
        <v>0</v>
      </c>
      <c r="U111" s="396"/>
    </row>
    <row r="112" spans="1:21" s="395" customFormat="1" ht="15" hidden="1" customHeight="1">
      <c r="A112" s="397"/>
      <c r="B112" s="398"/>
      <c r="C112" s="697" t="s">
        <v>248</v>
      </c>
      <c r="D112" s="698" t="s">
        <v>249</v>
      </c>
      <c r="E112" s="699" t="s">
        <v>249</v>
      </c>
      <c r="F112" s="399" t="s">
        <v>250</v>
      </c>
      <c r="G112" s="400"/>
      <c r="H112" s="401"/>
      <c r="I112" s="401"/>
      <c r="J112" s="401"/>
      <c r="K112" s="401"/>
      <c r="L112" s="401"/>
      <c r="M112" s="402"/>
      <c r="N112" s="413"/>
      <c r="O112" s="262">
        <v>30</v>
      </c>
      <c r="P112" s="262"/>
      <c r="Q112" s="262"/>
      <c r="R112" s="262"/>
      <c r="S112" s="441">
        <v>0</v>
      </c>
      <c r="T112" s="439">
        <v>0</v>
      </c>
      <c r="U112" s="396"/>
    </row>
    <row r="113" spans="1:21" s="395" customFormat="1" ht="15" hidden="1" customHeight="1">
      <c r="A113" s="397"/>
      <c r="B113" s="398"/>
      <c r="C113" s="697" t="s">
        <v>251</v>
      </c>
      <c r="D113" s="698" t="s">
        <v>252</v>
      </c>
      <c r="E113" s="699" t="s">
        <v>252</v>
      </c>
      <c r="F113" s="399" t="s">
        <v>253</v>
      </c>
      <c r="G113" s="400"/>
      <c r="H113" s="401"/>
      <c r="I113" s="401"/>
      <c r="J113" s="401"/>
      <c r="K113" s="401"/>
      <c r="L113" s="401"/>
      <c r="M113" s="402"/>
      <c r="N113" s="413"/>
      <c r="O113" s="262">
        <v>30</v>
      </c>
      <c r="P113" s="262"/>
      <c r="Q113" s="262"/>
      <c r="R113" s="262"/>
      <c r="S113" s="441">
        <v>0</v>
      </c>
      <c r="T113" s="439">
        <v>0</v>
      </c>
      <c r="U113" s="396"/>
    </row>
    <row r="114" spans="1:21" s="395" customFormat="1" ht="15" hidden="1" customHeight="1">
      <c r="A114" s="397"/>
      <c r="B114" s="398"/>
      <c r="C114" s="697">
        <v>335</v>
      </c>
      <c r="D114" s="698" t="s">
        <v>254</v>
      </c>
      <c r="E114" s="699" t="s">
        <v>254</v>
      </c>
      <c r="F114" s="399" t="s">
        <v>255</v>
      </c>
      <c r="G114" s="400"/>
      <c r="H114" s="401"/>
      <c r="I114" s="401"/>
      <c r="J114" s="401"/>
      <c r="K114" s="401"/>
      <c r="L114" s="401"/>
      <c r="M114" s="402"/>
      <c r="N114" s="413"/>
      <c r="O114" s="262">
        <v>30</v>
      </c>
      <c r="P114" s="262"/>
      <c r="Q114" s="262"/>
      <c r="R114" s="262"/>
      <c r="S114" s="441">
        <v>0</v>
      </c>
      <c r="T114" s="439">
        <v>0</v>
      </c>
      <c r="U114" s="396"/>
    </row>
    <row r="115" spans="1:21" s="395" customFormat="1" ht="15" hidden="1" customHeight="1">
      <c r="A115" s="397"/>
      <c r="B115" s="398"/>
      <c r="C115" s="697">
        <v>336</v>
      </c>
      <c r="D115" s="698" t="s">
        <v>256</v>
      </c>
      <c r="E115" s="699" t="s">
        <v>256</v>
      </c>
      <c r="F115" s="399" t="s">
        <v>257</v>
      </c>
      <c r="G115" s="400"/>
      <c r="H115" s="401"/>
      <c r="I115" s="401"/>
      <c r="J115" s="401"/>
      <c r="K115" s="401"/>
      <c r="L115" s="401"/>
      <c r="M115" s="402"/>
      <c r="N115" s="413"/>
      <c r="O115" s="262">
        <v>30</v>
      </c>
      <c r="P115" s="262"/>
      <c r="Q115" s="262"/>
      <c r="R115" s="262"/>
      <c r="S115" s="441">
        <v>0</v>
      </c>
      <c r="T115" s="439">
        <v>0</v>
      </c>
      <c r="U115" s="396"/>
    </row>
    <row r="116" spans="1:21" s="395" customFormat="1" ht="15" hidden="1" customHeight="1">
      <c r="A116" s="397"/>
      <c r="B116" s="398" t="s">
        <v>258</v>
      </c>
      <c r="C116" s="697"/>
      <c r="D116" s="698"/>
      <c r="E116" s="699"/>
      <c r="F116" s="403" t="s">
        <v>259</v>
      </c>
      <c r="G116" s="400"/>
      <c r="H116" s="404"/>
      <c r="I116" s="404"/>
      <c r="J116" s="404"/>
      <c r="K116" s="404"/>
      <c r="L116" s="404"/>
      <c r="M116" s="405"/>
      <c r="N116" s="413"/>
      <c r="O116" s="262">
        <v>30</v>
      </c>
      <c r="P116" s="262"/>
      <c r="Q116" s="262"/>
      <c r="R116" s="262"/>
      <c r="S116" s="440">
        <f>SUM(S117:S119)</f>
        <v>0</v>
      </c>
      <c r="T116" s="440">
        <f>SUM(T117:T119)</f>
        <v>0</v>
      </c>
      <c r="U116" s="396"/>
    </row>
    <row r="117" spans="1:21" s="395" customFormat="1" ht="15" hidden="1" customHeight="1">
      <c r="A117" s="397"/>
      <c r="B117" s="398"/>
      <c r="C117" s="697" t="s">
        <v>260</v>
      </c>
      <c r="D117" s="698" t="s">
        <v>261</v>
      </c>
      <c r="E117" s="699" t="s">
        <v>261</v>
      </c>
      <c r="F117" s="399" t="s">
        <v>262</v>
      </c>
      <c r="G117" s="400"/>
      <c r="H117" s="401"/>
      <c r="I117" s="401"/>
      <c r="J117" s="401"/>
      <c r="K117" s="401"/>
      <c r="L117" s="401"/>
      <c r="M117" s="402"/>
      <c r="N117" s="413"/>
      <c r="O117" s="262">
        <v>30</v>
      </c>
      <c r="P117" s="262"/>
      <c r="Q117" s="262"/>
      <c r="R117" s="262"/>
      <c r="S117" s="441">
        <v>0</v>
      </c>
      <c r="T117" s="439">
        <v>0</v>
      </c>
      <c r="U117" s="396"/>
    </row>
    <row r="118" spans="1:21" s="395" customFormat="1" ht="15" hidden="1" customHeight="1">
      <c r="A118" s="397"/>
      <c r="B118" s="398"/>
      <c r="C118" s="697" t="s">
        <v>263</v>
      </c>
      <c r="D118" s="698" t="s">
        <v>264</v>
      </c>
      <c r="E118" s="699" t="s">
        <v>264</v>
      </c>
      <c r="F118" s="399" t="s">
        <v>265</v>
      </c>
      <c r="G118" s="400"/>
      <c r="H118" s="401"/>
      <c r="I118" s="401"/>
      <c r="J118" s="401"/>
      <c r="K118" s="401"/>
      <c r="L118" s="401"/>
      <c r="M118" s="402"/>
      <c r="N118" s="413"/>
      <c r="O118" s="262">
        <v>30</v>
      </c>
      <c r="P118" s="262"/>
      <c r="Q118" s="262"/>
      <c r="R118" s="262"/>
      <c r="S118" s="441">
        <v>0</v>
      </c>
      <c r="T118" s="439">
        <v>0</v>
      </c>
      <c r="U118" s="396"/>
    </row>
    <row r="119" spans="1:21" s="395" customFormat="1" ht="15" hidden="1" customHeight="1">
      <c r="A119" s="397"/>
      <c r="B119" s="398"/>
      <c r="C119" s="697" t="s">
        <v>266</v>
      </c>
      <c r="D119" s="698" t="s">
        <v>264</v>
      </c>
      <c r="E119" s="699" t="s">
        <v>264</v>
      </c>
      <c r="F119" s="399" t="s">
        <v>267</v>
      </c>
      <c r="G119" s="400"/>
      <c r="H119" s="401"/>
      <c r="I119" s="401"/>
      <c r="J119" s="401"/>
      <c r="K119" s="401"/>
      <c r="L119" s="401"/>
      <c r="M119" s="402"/>
      <c r="N119" s="413"/>
      <c r="O119" s="262">
        <v>30</v>
      </c>
      <c r="P119" s="262"/>
      <c r="Q119" s="262"/>
      <c r="R119" s="262"/>
      <c r="S119" s="441">
        <v>0</v>
      </c>
      <c r="T119" s="439">
        <v>0</v>
      </c>
      <c r="U119" s="396"/>
    </row>
    <row r="120" spans="1:21" s="395" customFormat="1" ht="15" hidden="1" customHeight="1">
      <c r="A120" s="397"/>
      <c r="B120" s="398" t="s">
        <v>268</v>
      </c>
      <c r="C120" s="697"/>
      <c r="D120" s="698"/>
      <c r="E120" s="699"/>
      <c r="F120" s="403" t="s">
        <v>477</v>
      </c>
      <c r="G120" s="400"/>
      <c r="H120" s="404"/>
      <c r="I120" s="404"/>
      <c r="J120" s="404"/>
      <c r="K120" s="404"/>
      <c r="L120" s="404"/>
      <c r="M120" s="405"/>
      <c r="N120" s="413"/>
      <c r="O120" s="262">
        <v>30</v>
      </c>
      <c r="P120" s="262"/>
      <c r="Q120" s="262"/>
      <c r="R120" s="262"/>
      <c r="S120" s="442">
        <f>SUM(S121:S125)</f>
        <v>0</v>
      </c>
      <c r="T120" s="442">
        <f>SUM(T121:T125)</f>
        <v>0</v>
      </c>
      <c r="U120" s="396"/>
    </row>
    <row r="121" spans="1:21" s="395" customFormat="1" ht="15" hidden="1" customHeight="1">
      <c r="A121" s="397"/>
      <c r="B121" s="398"/>
      <c r="C121" s="697" t="s">
        <v>270</v>
      </c>
      <c r="D121" s="698" t="s">
        <v>271</v>
      </c>
      <c r="E121" s="699" t="s">
        <v>271</v>
      </c>
      <c r="F121" s="399" t="s">
        <v>272</v>
      </c>
      <c r="G121" s="400"/>
      <c r="H121" s="401"/>
      <c r="I121" s="401"/>
      <c r="J121" s="401"/>
      <c r="K121" s="401"/>
      <c r="L121" s="401"/>
      <c r="M121" s="402"/>
      <c r="N121" s="413"/>
      <c r="O121" s="262">
        <v>30</v>
      </c>
      <c r="P121" s="262"/>
      <c r="Q121" s="262"/>
      <c r="R121" s="262"/>
      <c r="S121" s="441">
        <v>0</v>
      </c>
      <c r="T121" s="439">
        <v>0</v>
      </c>
      <c r="U121" s="396"/>
    </row>
    <row r="122" spans="1:21" s="395" customFormat="1" ht="15" hidden="1" customHeight="1">
      <c r="A122" s="397"/>
      <c r="B122" s="398"/>
      <c r="C122" s="697" t="s">
        <v>273</v>
      </c>
      <c r="D122" s="698" t="s">
        <v>271</v>
      </c>
      <c r="E122" s="699" t="s">
        <v>271</v>
      </c>
      <c r="F122" s="399" t="s">
        <v>274</v>
      </c>
      <c r="G122" s="400"/>
      <c r="H122" s="401"/>
      <c r="I122" s="401"/>
      <c r="J122" s="401"/>
      <c r="K122" s="401"/>
      <c r="L122" s="401"/>
      <c r="M122" s="402"/>
      <c r="N122" s="413"/>
      <c r="O122" s="262">
        <v>30</v>
      </c>
      <c r="P122" s="262"/>
      <c r="Q122" s="262"/>
      <c r="R122" s="262"/>
      <c r="S122" s="441">
        <v>0</v>
      </c>
      <c r="T122" s="439">
        <v>0</v>
      </c>
      <c r="U122" s="396"/>
    </row>
    <row r="123" spans="1:21" s="395" customFormat="1" ht="15" hidden="1" customHeight="1">
      <c r="A123" s="397"/>
      <c r="B123" s="398"/>
      <c r="C123" s="697" t="s">
        <v>275</v>
      </c>
      <c r="D123" s="698" t="s">
        <v>276</v>
      </c>
      <c r="E123" s="699" t="s">
        <v>276</v>
      </c>
      <c r="F123" s="399" t="s">
        <v>277</v>
      </c>
      <c r="G123" s="400"/>
      <c r="H123" s="401"/>
      <c r="I123" s="401"/>
      <c r="J123" s="401"/>
      <c r="K123" s="401"/>
      <c r="L123" s="401"/>
      <c r="M123" s="402"/>
      <c r="N123" s="413"/>
      <c r="O123" s="262">
        <v>30</v>
      </c>
      <c r="P123" s="262"/>
      <c r="Q123" s="262"/>
      <c r="R123" s="262"/>
      <c r="S123" s="441">
        <v>0</v>
      </c>
      <c r="T123" s="439">
        <v>0</v>
      </c>
      <c r="U123" s="396"/>
    </row>
    <row r="124" spans="1:21" s="395" customFormat="1" ht="15" hidden="1" customHeight="1">
      <c r="A124" s="397"/>
      <c r="B124" s="398"/>
      <c r="C124" s="697" t="s">
        <v>278</v>
      </c>
      <c r="D124" s="698" t="s">
        <v>279</v>
      </c>
      <c r="E124" s="699" t="s">
        <v>279</v>
      </c>
      <c r="F124" s="399" t="s">
        <v>280</v>
      </c>
      <c r="G124" s="400"/>
      <c r="H124" s="401"/>
      <c r="I124" s="401"/>
      <c r="J124" s="401"/>
      <c r="K124" s="401"/>
      <c r="L124" s="401"/>
      <c r="M124" s="402"/>
      <c r="N124" s="413"/>
      <c r="O124" s="262">
        <v>30</v>
      </c>
      <c r="P124" s="262"/>
      <c r="Q124" s="262"/>
      <c r="R124" s="262"/>
      <c r="S124" s="441">
        <v>0</v>
      </c>
      <c r="T124" s="439">
        <v>0</v>
      </c>
      <c r="U124" s="396"/>
    </row>
    <row r="125" spans="1:21" s="395" customFormat="1" ht="15" hidden="1" customHeight="1">
      <c r="A125" s="397"/>
      <c r="B125" s="398"/>
      <c r="C125" s="697" t="s">
        <v>281</v>
      </c>
      <c r="D125" s="698" t="s">
        <v>282</v>
      </c>
      <c r="E125" s="699" t="s">
        <v>282</v>
      </c>
      <c r="F125" s="399" t="s">
        <v>283</v>
      </c>
      <c r="G125" s="400"/>
      <c r="H125" s="401"/>
      <c r="I125" s="401"/>
      <c r="J125" s="401"/>
      <c r="K125" s="401"/>
      <c r="L125" s="401"/>
      <c r="M125" s="402"/>
      <c r="N125" s="413"/>
      <c r="O125" s="262">
        <v>30</v>
      </c>
      <c r="P125" s="262"/>
      <c r="Q125" s="262"/>
      <c r="R125" s="262"/>
      <c r="S125" s="441">
        <v>0</v>
      </c>
      <c r="T125" s="439">
        <v>0</v>
      </c>
      <c r="U125" s="396"/>
    </row>
    <row r="126" spans="1:21" s="395" customFormat="1" ht="15" hidden="1" customHeight="1">
      <c r="A126" s="397"/>
      <c r="B126" s="398" t="s">
        <v>284</v>
      </c>
      <c r="C126" s="410"/>
      <c r="D126" s="411"/>
      <c r="E126" s="412"/>
      <c r="F126" s="403" t="s">
        <v>478</v>
      </c>
      <c r="G126" s="400"/>
      <c r="H126" s="401"/>
      <c r="I126" s="401"/>
      <c r="J126" s="401"/>
      <c r="K126" s="401"/>
      <c r="L126" s="401"/>
      <c r="M126" s="402"/>
      <c r="N126" s="413"/>
      <c r="O126" s="262">
        <v>30</v>
      </c>
      <c r="P126" s="262"/>
      <c r="Q126" s="262"/>
      <c r="R126" s="262"/>
      <c r="S126" s="442">
        <f>SUM(S127:S132)</f>
        <v>0</v>
      </c>
      <c r="T126" s="442">
        <f>SUM(T127:T132)</f>
        <v>0</v>
      </c>
      <c r="U126" s="396"/>
    </row>
    <row r="127" spans="1:21" s="395" customFormat="1" ht="15" hidden="1" customHeight="1">
      <c r="A127" s="397"/>
      <c r="B127" s="398"/>
      <c r="C127" s="697" t="s">
        <v>286</v>
      </c>
      <c r="D127" s="698" t="s">
        <v>271</v>
      </c>
      <c r="E127" s="699" t="s">
        <v>271</v>
      </c>
      <c r="F127" s="399" t="s">
        <v>287</v>
      </c>
      <c r="G127" s="400"/>
      <c r="H127" s="401"/>
      <c r="I127" s="401"/>
      <c r="J127" s="401"/>
      <c r="K127" s="401"/>
      <c r="L127" s="401"/>
      <c r="M127" s="402"/>
      <c r="N127" s="413"/>
      <c r="O127" s="262">
        <v>30</v>
      </c>
      <c r="P127" s="262"/>
      <c r="Q127" s="262"/>
      <c r="R127" s="262"/>
      <c r="S127" s="441">
        <v>0</v>
      </c>
      <c r="T127" s="439">
        <v>0</v>
      </c>
      <c r="U127" s="396"/>
    </row>
    <row r="128" spans="1:21" s="395" customFormat="1" ht="15" hidden="1" customHeight="1">
      <c r="A128" s="397"/>
      <c r="B128" s="398"/>
      <c r="C128" s="697" t="s">
        <v>288</v>
      </c>
      <c r="D128" s="698" t="s">
        <v>271</v>
      </c>
      <c r="E128" s="699" t="s">
        <v>271</v>
      </c>
      <c r="F128" s="399" t="s">
        <v>289</v>
      </c>
      <c r="G128" s="400"/>
      <c r="H128" s="401"/>
      <c r="I128" s="401"/>
      <c r="J128" s="401"/>
      <c r="K128" s="401"/>
      <c r="L128" s="401"/>
      <c r="M128" s="402"/>
      <c r="N128" s="413"/>
      <c r="O128" s="262">
        <v>30</v>
      </c>
      <c r="P128" s="262"/>
      <c r="Q128" s="262"/>
      <c r="R128" s="262"/>
      <c r="S128" s="441">
        <v>0</v>
      </c>
      <c r="T128" s="439">
        <v>0</v>
      </c>
      <c r="U128" s="396"/>
    </row>
    <row r="129" spans="1:22" s="395" customFormat="1" ht="15" hidden="1" customHeight="1">
      <c r="A129" s="397"/>
      <c r="B129" s="398"/>
      <c r="C129" s="697" t="s">
        <v>290</v>
      </c>
      <c r="D129" s="698" t="s">
        <v>276</v>
      </c>
      <c r="E129" s="699" t="s">
        <v>276</v>
      </c>
      <c r="F129" s="399" t="s">
        <v>291</v>
      </c>
      <c r="G129" s="400"/>
      <c r="H129" s="401"/>
      <c r="I129" s="401"/>
      <c r="J129" s="401"/>
      <c r="K129" s="401"/>
      <c r="L129" s="401"/>
      <c r="M129" s="402"/>
      <c r="N129" s="413"/>
      <c r="O129" s="262">
        <v>30</v>
      </c>
      <c r="P129" s="262"/>
      <c r="Q129" s="262"/>
      <c r="R129" s="262"/>
      <c r="S129" s="441">
        <v>0</v>
      </c>
      <c r="T129" s="439">
        <v>0</v>
      </c>
      <c r="U129" s="396"/>
    </row>
    <row r="130" spans="1:22" s="395" customFormat="1" ht="15" hidden="1" customHeight="1">
      <c r="A130" s="397"/>
      <c r="B130" s="398"/>
      <c r="C130" s="697" t="s">
        <v>292</v>
      </c>
      <c r="D130" s="698" t="s">
        <v>279</v>
      </c>
      <c r="E130" s="699" t="s">
        <v>279</v>
      </c>
      <c r="F130" s="399" t="s">
        <v>293</v>
      </c>
      <c r="G130" s="400"/>
      <c r="H130" s="401"/>
      <c r="I130" s="401"/>
      <c r="J130" s="401"/>
      <c r="K130" s="401"/>
      <c r="L130" s="401"/>
      <c r="M130" s="402"/>
      <c r="N130" s="413"/>
      <c r="O130" s="262">
        <v>30</v>
      </c>
      <c r="P130" s="262"/>
      <c r="Q130" s="262"/>
      <c r="R130" s="262"/>
      <c r="S130" s="441">
        <v>0</v>
      </c>
      <c r="T130" s="439">
        <v>0</v>
      </c>
      <c r="U130" s="396"/>
    </row>
    <row r="131" spans="1:22" s="395" customFormat="1" ht="15" hidden="1" customHeight="1">
      <c r="A131" s="397"/>
      <c r="B131" s="398"/>
      <c r="C131" s="697" t="s">
        <v>294</v>
      </c>
      <c r="D131" s="698" t="s">
        <v>282</v>
      </c>
      <c r="E131" s="699" t="s">
        <v>282</v>
      </c>
      <c r="F131" s="399" t="s">
        <v>295</v>
      </c>
      <c r="G131" s="400"/>
      <c r="H131" s="401"/>
      <c r="I131" s="401"/>
      <c r="J131" s="401"/>
      <c r="K131" s="401"/>
      <c r="L131" s="401"/>
      <c r="M131" s="402"/>
      <c r="N131" s="413"/>
      <c r="O131" s="262">
        <v>30</v>
      </c>
      <c r="P131" s="262"/>
      <c r="Q131" s="262"/>
      <c r="R131" s="262"/>
      <c r="S131" s="441">
        <v>0</v>
      </c>
      <c r="T131" s="439">
        <v>0</v>
      </c>
      <c r="U131" s="396"/>
    </row>
    <row r="132" spans="1:22" s="395" customFormat="1" ht="15" hidden="1" customHeight="1">
      <c r="A132" s="397"/>
      <c r="B132" s="398"/>
      <c r="C132" s="697" t="s">
        <v>296</v>
      </c>
      <c r="D132" s="698" t="s">
        <v>282</v>
      </c>
      <c r="E132" s="699" t="s">
        <v>282</v>
      </c>
      <c r="F132" s="399" t="s">
        <v>297</v>
      </c>
      <c r="G132" s="400"/>
      <c r="H132" s="401"/>
      <c r="I132" s="401"/>
      <c r="J132" s="401"/>
      <c r="K132" s="401"/>
      <c r="L132" s="401"/>
      <c r="M132" s="402"/>
      <c r="N132" s="413"/>
      <c r="O132" s="262">
        <v>30</v>
      </c>
      <c r="P132" s="262"/>
      <c r="Q132" s="262"/>
      <c r="R132" s="262"/>
      <c r="S132" s="441">
        <v>0</v>
      </c>
      <c r="T132" s="439">
        <v>0</v>
      </c>
      <c r="U132" s="396"/>
    </row>
    <row r="133" spans="1:22" s="395" customFormat="1" ht="15" hidden="1" customHeight="1">
      <c r="A133" s="397"/>
      <c r="B133" s="398" t="s">
        <v>298</v>
      </c>
      <c r="C133" s="697"/>
      <c r="D133" s="698"/>
      <c r="E133" s="699"/>
      <c r="F133" s="403" t="s">
        <v>299</v>
      </c>
      <c r="G133" s="400"/>
      <c r="H133" s="404"/>
      <c r="I133" s="404"/>
      <c r="J133" s="404"/>
      <c r="K133" s="404"/>
      <c r="L133" s="404"/>
      <c r="M133" s="405"/>
      <c r="N133" s="413"/>
      <c r="O133" s="262">
        <v>30</v>
      </c>
      <c r="P133" s="262"/>
      <c r="Q133" s="262"/>
      <c r="R133" s="262"/>
      <c r="S133" s="440">
        <f>SUM(S134:S142)</f>
        <v>0</v>
      </c>
      <c r="T133" s="440">
        <f>SUM(T134:T142)</f>
        <v>0</v>
      </c>
      <c r="U133" s="396"/>
      <c r="V133" s="396">
        <f>+S134*1.7</f>
        <v>0</v>
      </c>
    </row>
    <row r="134" spans="1:22" s="395" customFormat="1" ht="15" hidden="1" customHeight="1">
      <c r="A134" s="397"/>
      <c r="B134" s="398"/>
      <c r="C134" s="697" t="s">
        <v>300</v>
      </c>
      <c r="D134" s="698" t="s">
        <v>301</v>
      </c>
      <c r="E134" s="699" t="s">
        <v>301</v>
      </c>
      <c r="F134" s="399" t="s">
        <v>302</v>
      </c>
      <c r="G134" s="400"/>
      <c r="H134" s="401"/>
      <c r="I134" s="401"/>
      <c r="J134" s="401"/>
      <c r="K134" s="401"/>
      <c r="L134" s="401"/>
      <c r="M134" s="402"/>
      <c r="N134" s="413"/>
      <c r="O134" s="262">
        <v>30</v>
      </c>
      <c r="P134" s="262"/>
      <c r="Q134" s="262"/>
      <c r="R134" s="262"/>
      <c r="S134" s="441">
        <v>0</v>
      </c>
      <c r="T134" s="439">
        <v>0</v>
      </c>
      <c r="U134" s="396"/>
    </row>
    <row r="135" spans="1:22" s="395" customFormat="1" ht="15" hidden="1" customHeight="1">
      <c r="A135" s="397"/>
      <c r="B135" s="398"/>
      <c r="C135" s="697" t="s">
        <v>303</v>
      </c>
      <c r="D135" s="698" t="s">
        <v>304</v>
      </c>
      <c r="E135" s="699" t="s">
        <v>304</v>
      </c>
      <c r="F135" s="399" t="s">
        <v>305</v>
      </c>
      <c r="G135" s="400"/>
      <c r="H135" s="401"/>
      <c r="I135" s="401"/>
      <c r="J135" s="401"/>
      <c r="K135" s="401"/>
      <c r="L135" s="401"/>
      <c r="M135" s="402"/>
      <c r="N135" s="413"/>
      <c r="O135" s="262">
        <v>30</v>
      </c>
      <c r="P135" s="262"/>
      <c r="Q135" s="262"/>
      <c r="R135" s="262"/>
      <c r="S135" s="441">
        <v>0</v>
      </c>
      <c r="T135" s="439">
        <v>0</v>
      </c>
      <c r="U135" s="396"/>
    </row>
    <row r="136" spans="1:22" s="395" customFormat="1" ht="15" hidden="1" customHeight="1">
      <c r="A136" s="397"/>
      <c r="B136" s="398"/>
      <c r="C136" s="697" t="s">
        <v>306</v>
      </c>
      <c r="D136" s="698" t="s">
        <v>304</v>
      </c>
      <c r="E136" s="699" t="s">
        <v>304</v>
      </c>
      <c r="F136" s="399" t="s">
        <v>307</v>
      </c>
      <c r="G136" s="400"/>
      <c r="H136" s="401"/>
      <c r="I136" s="401"/>
      <c r="J136" s="401"/>
      <c r="K136" s="401"/>
      <c r="L136" s="401"/>
      <c r="M136" s="402"/>
      <c r="N136" s="413"/>
      <c r="O136" s="262">
        <v>30</v>
      </c>
      <c r="P136" s="262"/>
      <c r="Q136" s="262"/>
      <c r="R136" s="262"/>
      <c r="S136" s="441">
        <v>0</v>
      </c>
      <c r="T136" s="439">
        <v>0</v>
      </c>
      <c r="U136" s="396"/>
    </row>
    <row r="137" spans="1:22" s="395" customFormat="1" ht="15" hidden="1" customHeight="1">
      <c r="A137" s="397"/>
      <c r="B137" s="398"/>
      <c r="C137" s="697" t="s">
        <v>308</v>
      </c>
      <c r="D137" s="698" t="s">
        <v>304</v>
      </c>
      <c r="E137" s="699" t="s">
        <v>304</v>
      </c>
      <c r="F137" s="399" t="s">
        <v>309</v>
      </c>
      <c r="G137" s="400"/>
      <c r="H137" s="401"/>
      <c r="I137" s="401"/>
      <c r="J137" s="401"/>
      <c r="K137" s="401"/>
      <c r="L137" s="401"/>
      <c r="M137" s="402"/>
      <c r="N137" s="413"/>
      <c r="O137" s="262">
        <v>30</v>
      </c>
      <c r="P137" s="262"/>
      <c r="Q137" s="262"/>
      <c r="R137" s="262"/>
      <c r="S137" s="441">
        <v>0</v>
      </c>
      <c r="T137" s="439">
        <v>0</v>
      </c>
      <c r="U137" s="396"/>
    </row>
    <row r="138" spans="1:22" s="395" customFormat="1" ht="15" hidden="1" customHeight="1">
      <c r="A138" s="397"/>
      <c r="B138" s="398"/>
      <c r="C138" s="697" t="s">
        <v>310</v>
      </c>
      <c r="D138" s="698" t="s">
        <v>304</v>
      </c>
      <c r="E138" s="699" t="s">
        <v>304</v>
      </c>
      <c r="F138" s="399" t="s">
        <v>311</v>
      </c>
      <c r="G138" s="400"/>
      <c r="H138" s="401"/>
      <c r="I138" s="401"/>
      <c r="J138" s="401"/>
      <c r="K138" s="401"/>
      <c r="L138" s="401"/>
      <c r="M138" s="402"/>
      <c r="N138" s="413"/>
      <c r="O138" s="262">
        <v>30</v>
      </c>
      <c r="P138" s="262"/>
      <c r="Q138" s="262"/>
      <c r="R138" s="262"/>
      <c r="S138" s="441">
        <v>0</v>
      </c>
      <c r="T138" s="439">
        <v>0</v>
      </c>
      <c r="U138" s="396"/>
    </row>
    <row r="139" spans="1:22" s="395" customFormat="1" ht="15" hidden="1" customHeight="1">
      <c r="A139" s="397"/>
      <c r="B139" s="398"/>
      <c r="C139" s="697" t="s">
        <v>312</v>
      </c>
      <c r="D139" s="698" t="s">
        <v>313</v>
      </c>
      <c r="E139" s="699" t="s">
        <v>313</v>
      </c>
      <c r="F139" s="399" t="s">
        <v>314</v>
      </c>
      <c r="G139" s="400"/>
      <c r="H139" s="401"/>
      <c r="I139" s="401"/>
      <c r="J139" s="401"/>
      <c r="K139" s="401"/>
      <c r="L139" s="401"/>
      <c r="M139" s="402"/>
      <c r="N139" s="413"/>
      <c r="O139" s="262">
        <v>30</v>
      </c>
      <c r="P139" s="262"/>
      <c r="Q139" s="262"/>
      <c r="R139" s="262"/>
      <c r="S139" s="441">
        <v>0</v>
      </c>
      <c r="T139" s="439">
        <v>0</v>
      </c>
      <c r="U139" s="396"/>
    </row>
    <row r="140" spans="1:22" s="395" customFormat="1" ht="15" hidden="1" customHeight="1">
      <c r="A140" s="397"/>
      <c r="B140" s="398"/>
      <c r="C140" s="697" t="s">
        <v>315</v>
      </c>
      <c r="D140" s="698" t="s">
        <v>316</v>
      </c>
      <c r="E140" s="699" t="s">
        <v>316</v>
      </c>
      <c r="F140" s="399" t="s">
        <v>317</v>
      </c>
      <c r="G140" s="400"/>
      <c r="H140" s="401"/>
      <c r="I140" s="401"/>
      <c r="J140" s="401"/>
      <c r="K140" s="401"/>
      <c r="L140" s="401"/>
      <c r="M140" s="402"/>
      <c r="N140" s="413"/>
      <c r="O140" s="262">
        <v>30</v>
      </c>
      <c r="P140" s="262"/>
      <c r="Q140" s="262"/>
      <c r="R140" s="262"/>
      <c r="S140" s="441">
        <v>0</v>
      </c>
      <c r="T140" s="439">
        <v>0</v>
      </c>
      <c r="U140" s="396"/>
    </row>
    <row r="141" spans="1:22" s="395" customFormat="1" ht="15" hidden="1" customHeight="1">
      <c r="A141" s="397"/>
      <c r="B141" s="398"/>
      <c r="C141" s="410"/>
      <c r="D141" s="411" t="s">
        <v>542</v>
      </c>
      <c r="E141" s="412"/>
      <c r="F141" s="399" t="s">
        <v>543</v>
      </c>
      <c r="G141" s="400"/>
      <c r="H141" s="401"/>
      <c r="I141" s="401"/>
      <c r="J141" s="401"/>
      <c r="K141" s="401"/>
      <c r="L141" s="401"/>
      <c r="M141" s="402"/>
      <c r="N141" s="413"/>
      <c r="O141" s="262">
        <v>30</v>
      </c>
      <c r="P141" s="262"/>
      <c r="Q141" s="262"/>
      <c r="R141" s="262"/>
      <c r="S141" s="441">
        <v>0</v>
      </c>
      <c r="T141" s="439">
        <v>0</v>
      </c>
      <c r="U141" s="414"/>
    </row>
    <row r="142" spans="1:22" s="395" customFormat="1" ht="15" hidden="1" customHeight="1">
      <c r="A142" s="397"/>
      <c r="B142" s="398"/>
      <c r="C142" s="697" t="s">
        <v>318</v>
      </c>
      <c r="D142" s="698" t="s">
        <v>319</v>
      </c>
      <c r="E142" s="699" t="s">
        <v>319</v>
      </c>
      <c r="F142" s="399" t="s">
        <v>320</v>
      </c>
      <c r="G142" s="400"/>
      <c r="H142" s="401"/>
      <c r="I142" s="401"/>
      <c r="J142" s="401"/>
      <c r="K142" s="401"/>
      <c r="L142" s="401"/>
      <c r="M142" s="402"/>
      <c r="N142" s="413"/>
      <c r="O142" s="262">
        <v>30</v>
      </c>
      <c r="P142" s="262"/>
      <c r="Q142" s="262"/>
      <c r="R142" s="262"/>
      <c r="S142" s="441">
        <v>0</v>
      </c>
      <c r="T142" s="439">
        <v>0</v>
      </c>
      <c r="U142" s="396"/>
    </row>
    <row r="143" spans="1:22" s="421" customFormat="1" ht="15" hidden="1" customHeight="1">
      <c r="A143" s="397" t="s">
        <v>321</v>
      </c>
      <c r="B143" s="397"/>
      <c r="C143" s="704"/>
      <c r="D143" s="705"/>
      <c r="E143" s="706"/>
      <c r="F143" s="415" t="s">
        <v>322</v>
      </c>
      <c r="G143" s="416"/>
      <c r="H143" s="417"/>
      <c r="I143" s="417"/>
      <c r="J143" s="417"/>
      <c r="K143" s="417"/>
      <c r="L143" s="417"/>
      <c r="M143" s="418"/>
      <c r="N143" s="419"/>
      <c r="O143" s="420">
        <v>40</v>
      </c>
      <c r="P143" s="420"/>
      <c r="Q143" s="420"/>
      <c r="R143" s="420"/>
      <c r="S143" s="442">
        <f>+S144+S147</f>
        <v>0</v>
      </c>
      <c r="T143" s="442">
        <f>+T144+T147</f>
        <v>0</v>
      </c>
      <c r="U143" s="521"/>
    </row>
    <row r="144" spans="1:22" s="395" customFormat="1" ht="15" hidden="1" customHeight="1">
      <c r="A144" s="397"/>
      <c r="B144" s="398" t="s">
        <v>323</v>
      </c>
      <c r="C144" s="697"/>
      <c r="D144" s="698"/>
      <c r="E144" s="699"/>
      <c r="F144" s="403" t="s">
        <v>324</v>
      </c>
      <c r="G144" s="400"/>
      <c r="H144" s="404"/>
      <c r="I144" s="404"/>
      <c r="J144" s="404"/>
      <c r="K144" s="404"/>
      <c r="L144" s="404"/>
      <c r="M144" s="405"/>
      <c r="N144" s="413"/>
      <c r="O144" s="262"/>
      <c r="P144" s="262"/>
      <c r="Q144" s="262"/>
      <c r="R144" s="262"/>
      <c r="S144" s="440">
        <f>SUM(S145:S146)</f>
        <v>0</v>
      </c>
      <c r="T144" s="440">
        <f>SUM(T145:T146)</f>
        <v>0</v>
      </c>
      <c r="U144" s="396"/>
    </row>
    <row r="145" spans="1:22" s="395" customFormat="1" ht="15" hidden="1" customHeight="1">
      <c r="A145" s="397"/>
      <c r="B145" s="398"/>
      <c r="C145" s="697" t="s">
        <v>325</v>
      </c>
      <c r="D145" s="698" t="s">
        <v>326</v>
      </c>
      <c r="E145" s="699" t="s">
        <v>326</v>
      </c>
      <c r="F145" s="399" t="s">
        <v>327</v>
      </c>
      <c r="G145" s="400"/>
      <c r="H145" s="401"/>
      <c r="I145" s="401"/>
      <c r="J145" s="401"/>
      <c r="K145" s="401"/>
      <c r="L145" s="401"/>
      <c r="M145" s="402"/>
      <c r="N145" s="413"/>
      <c r="O145" s="262"/>
      <c r="P145" s="262"/>
      <c r="Q145" s="262"/>
      <c r="R145" s="262"/>
      <c r="S145" s="441">
        <v>0</v>
      </c>
      <c r="T145" s="441">
        <v>0</v>
      </c>
      <c r="U145" s="396"/>
    </row>
    <row r="146" spans="1:22" s="395" customFormat="1" ht="15" hidden="1" customHeight="1">
      <c r="A146" s="397"/>
      <c r="B146" s="398"/>
      <c r="C146" s="697" t="s">
        <v>328</v>
      </c>
      <c r="D146" s="698" t="s">
        <v>329</v>
      </c>
      <c r="E146" s="699" t="s">
        <v>329</v>
      </c>
      <c r="F146" s="399" t="s">
        <v>330</v>
      </c>
      <c r="G146" s="400"/>
      <c r="H146" s="401"/>
      <c r="I146" s="401"/>
      <c r="J146" s="401"/>
      <c r="K146" s="401"/>
      <c r="L146" s="401"/>
      <c r="M146" s="402"/>
      <c r="N146" s="413"/>
      <c r="O146" s="262"/>
      <c r="P146" s="262"/>
      <c r="Q146" s="262"/>
      <c r="R146" s="262"/>
      <c r="S146" s="441">
        <v>0</v>
      </c>
      <c r="T146" s="441">
        <v>0</v>
      </c>
      <c r="U146" s="396"/>
    </row>
    <row r="147" spans="1:22" s="395" customFormat="1" ht="15" hidden="1" customHeight="1">
      <c r="A147" s="397"/>
      <c r="B147" s="398" t="s">
        <v>331</v>
      </c>
      <c r="C147" s="697"/>
      <c r="D147" s="698"/>
      <c r="E147" s="699"/>
      <c r="F147" s="403" t="s">
        <v>332</v>
      </c>
      <c r="G147" s="400"/>
      <c r="H147" s="404"/>
      <c r="I147" s="404"/>
      <c r="J147" s="404"/>
      <c r="K147" s="404"/>
      <c r="L147" s="404"/>
      <c r="M147" s="405"/>
      <c r="N147" s="413"/>
      <c r="O147" s="262"/>
      <c r="P147" s="262"/>
      <c r="Q147" s="262"/>
      <c r="R147" s="262"/>
      <c r="S147" s="440">
        <f>SUM(S148:S149)</f>
        <v>0</v>
      </c>
      <c r="T147" s="440">
        <f>SUM(T148:T149)</f>
        <v>0</v>
      </c>
      <c r="U147" s="396"/>
    </row>
    <row r="148" spans="1:22" s="395" customFormat="1" ht="15" hidden="1" customHeight="1">
      <c r="A148" s="397"/>
      <c r="B148" s="398"/>
      <c r="C148" s="697" t="s">
        <v>333</v>
      </c>
      <c r="D148" s="698" t="s">
        <v>334</v>
      </c>
      <c r="E148" s="699" t="s">
        <v>334</v>
      </c>
      <c r="F148" s="399" t="s">
        <v>335</v>
      </c>
      <c r="G148" s="400"/>
      <c r="H148" s="401"/>
      <c r="I148" s="401"/>
      <c r="J148" s="401"/>
      <c r="K148" s="401"/>
      <c r="L148" s="401"/>
      <c r="M148" s="402"/>
      <c r="N148" s="413"/>
      <c r="O148" s="262"/>
      <c r="P148" s="262"/>
      <c r="Q148" s="262"/>
      <c r="R148" s="262"/>
      <c r="S148" s="441">
        <v>0</v>
      </c>
      <c r="T148" s="441">
        <v>0</v>
      </c>
      <c r="U148" s="396"/>
    </row>
    <row r="149" spans="1:22" s="395" customFormat="1" ht="15" hidden="1" customHeight="1">
      <c r="A149" s="397"/>
      <c r="B149" s="398"/>
      <c r="C149" s="697" t="s">
        <v>336</v>
      </c>
      <c r="D149" s="698" t="s">
        <v>337</v>
      </c>
      <c r="E149" s="699" t="s">
        <v>337</v>
      </c>
      <c r="F149" s="399" t="s">
        <v>338</v>
      </c>
      <c r="G149" s="400"/>
      <c r="H149" s="401"/>
      <c r="I149" s="401"/>
      <c r="J149" s="401"/>
      <c r="K149" s="401"/>
      <c r="L149" s="401"/>
      <c r="M149" s="402"/>
      <c r="N149" s="413"/>
      <c r="O149" s="262"/>
      <c r="P149" s="262"/>
      <c r="Q149" s="262"/>
      <c r="R149" s="262"/>
      <c r="S149" s="441">
        <v>0</v>
      </c>
      <c r="T149" s="439">
        <v>0</v>
      </c>
      <c r="U149" s="396"/>
    </row>
    <row r="150" spans="1:22" s="395" customFormat="1" ht="15" hidden="1" customHeight="1">
      <c r="A150" s="397"/>
      <c r="B150" s="398"/>
      <c r="C150" s="410"/>
      <c r="D150" s="411" t="s">
        <v>544</v>
      </c>
      <c r="E150" s="412"/>
      <c r="F150" s="399" t="s">
        <v>546</v>
      </c>
      <c r="G150" s="400"/>
      <c r="H150" s="401"/>
      <c r="I150" s="401"/>
      <c r="J150" s="401"/>
      <c r="K150" s="401"/>
      <c r="L150" s="401"/>
      <c r="M150" s="402"/>
      <c r="N150" s="413"/>
      <c r="O150" s="262"/>
      <c r="P150" s="262"/>
      <c r="Q150" s="262"/>
      <c r="R150" s="262"/>
      <c r="S150" s="439">
        <v>0</v>
      </c>
      <c r="T150" s="439">
        <v>0</v>
      </c>
      <c r="U150" s="414"/>
    </row>
    <row r="151" spans="1:22" s="395" customFormat="1" ht="15" hidden="1" customHeight="1">
      <c r="A151" s="397"/>
      <c r="B151" s="398"/>
      <c r="C151" s="410"/>
      <c r="D151" s="411" t="s">
        <v>545</v>
      </c>
      <c r="E151" s="412"/>
      <c r="F151" s="399" t="s">
        <v>547</v>
      </c>
      <c r="G151" s="400"/>
      <c r="H151" s="401"/>
      <c r="I151" s="401"/>
      <c r="J151" s="401"/>
      <c r="K151" s="401"/>
      <c r="L151" s="401"/>
      <c r="M151" s="402"/>
      <c r="N151" s="413"/>
      <c r="O151" s="262"/>
      <c r="P151" s="262"/>
      <c r="Q151" s="262"/>
      <c r="R151" s="262"/>
      <c r="S151" s="439">
        <v>0</v>
      </c>
      <c r="T151" s="439">
        <v>0</v>
      </c>
      <c r="U151" s="414"/>
    </row>
    <row r="152" spans="1:22" s="395" customFormat="1" ht="15" customHeight="1">
      <c r="A152" s="397" t="s">
        <v>339</v>
      </c>
      <c r="B152" s="398"/>
      <c r="C152" s="697"/>
      <c r="D152" s="698"/>
      <c r="E152" s="699"/>
      <c r="F152" s="415" t="s">
        <v>340</v>
      </c>
      <c r="G152" s="509"/>
      <c r="H152" s="417"/>
      <c r="I152" s="417"/>
      <c r="J152" s="417"/>
      <c r="K152" s="417"/>
      <c r="L152" s="417"/>
      <c r="M152" s="418"/>
      <c r="N152" s="413"/>
      <c r="O152" s="572">
        <v>10</v>
      </c>
      <c r="P152" s="262"/>
      <c r="Q152" s="262"/>
      <c r="R152" s="262"/>
      <c r="S152" s="442">
        <f>+S153+S165+S174+S163</f>
        <v>0</v>
      </c>
      <c r="T152" s="442">
        <f>+T153+T165+T174+T163</f>
        <v>0</v>
      </c>
      <c r="U152" s="396"/>
      <c r="V152" s="407"/>
    </row>
    <row r="153" spans="1:22" s="395" customFormat="1" ht="15" customHeight="1">
      <c r="A153" s="397"/>
      <c r="B153" s="398" t="s">
        <v>341</v>
      </c>
      <c r="C153" s="697"/>
      <c r="D153" s="698"/>
      <c r="E153" s="699"/>
      <c r="F153" s="403" t="s">
        <v>342</v>
      </c>
      <c r="G153" s="400"/>
      <c r="H153" s="404"/>
      <c r="I153" s="404"/>
      <c r="J153" s="404"/>
      <c r="K153" s="404"/>
      <c r="L153" s="404"/>
      <c r="M153" s="405"/>
      <c r="N153" s="413"/>
      <c r="O153" s="572">
        <v>10</v>
      </c>
      <c r="P153" s="262"/>
      <c r="Q153" s="262"/>
      <c r="R153" s="262"/>
      <c r="S153" s="440">
        <f>SUM(S154:S162)</f>
        <v>0</v>
      </c>
      <c r="T153" s="440">
        <f>SUM(T154:T162)</f>
        <v>0</v>
      </c>
      <c r="U153" s="396"/>
      <c r="V153" s="407"/>
    </row>
    <row r="154" spans="1:22" s="395" customFormat="1" ht="15" hidden="1" customHeight="1">
      <c r="A154" s="397"/>
      <c r="B154" s="398"/>
      <c r="C154" s="697" t="s">
        <v>343</v>
      </c>
      <c r="D154" s="698" t="s">
        <v>344</v>
      </c>
      <c r="E154" s="699" t="s">
        <v>344</v>
      </c>
      <c r="F154" s="399" t="s">
        <v>345</v>
      </c>
      <c r="G154" s="400"/>
      <c r="H154" s="401"/>
      <c r="I154" s="401"/>
      <c r="J154" s="401"/>
      <c r="K154" s="401"/>
      <c r="L154" s="401"/>
      <c r="M154" s="402"/>
      <c r="N154" s="413"/>
      <c r="O154" s="572">
        <v>10</v>
      </c>
      <c r="P154" s="262"/>
      <c r="Q154" s="262"/>
      <c r="R154" s="262"/>
      <c r="S154" s="441">
        <v>0</v>
      </c>
      <c r="T154" s="441">
        <v>0</v>
      </c>
      <c r="U154" s="396"/>
      <c r="V154" s="407"/>
    </row>
    <row r="155" spans="1:22" s="395" customFormat="1" ht="15" hidden="1" customHeight="1">
      <c r="A155" s="397"/>
      <c r="B155" s="398"/>
      <c r="C155" s="697" t="s">
        <v>346</v>
      </c>
      <c r="D155" s="698" t="s">
        <v>344</v>
      </c>
      <c r="E155" s="699" t="s">
        <v>344</v>
      </c>
      <c r="F155" s="399" t="s">
        <v>347</v>
      </c>
      <c r="G155" s="400"/>
      <c r="H155" s="401"/>
      <c r="I155" s="401"/>
      <c r="J155" s="401"/>
      <c r="K155" s="401"/>
      <c r="L155" s="401"/>
      <c r="M155" s="402"/>
      <c r="N155" s="413"/>
      <c r="O155" s="572">
        <v>10</v>
      </c>
      <c r="P155" s="262"/>
      <c r="Q155" s="262"/>
      <c r="R155" s="262"/>
      <c r="S155" s="441">
        <v>0</v>
      </c>
      <c r="T155" s="441">
        <v>0</v>
      </c>
      <c r="U155" s="396"/>
      <c r="V155" s="407"/>
    </row>
    <row r="156" spans="1:22" s="395" customFormat="1" ht="15" hidden="1" customHeight="1">
      <c r="A156" s="397"/>
      <c r="B156" s="398"/>
      <c r="C156" s="697" t="s">
        <v>348</v>
      </c>
      <c r="D156" s="698" t="s">
        <v>349</v>
      </c>
      <c r="E156" s="699" t="s">
        <v>349</v>
      </c>
      <c r="F156" s="399" t="s">
        <v>350</v>
      </c>
      <c r="G156" s="400"/>
      <c r="H156" s="401"/>
      <c r="I156" s="401"/>
      <c r="J156" s="401"/>
      <c r="K156" s="401"/>
      <c r="L156" s="401"/>
      <c r="M156" s="402"/>
      <c r="N156" s="413"/>
      <c r="O156" s="572">
        <v>10</v>
      </c>
      <c r="P156" s="262"/>
      <c r="Q156" s="262"/>
      <c r="R156" s="262"/>
      <c r="S156" s="441">
        <v>0</v>
      </c>
      <c r="T156" s="441">
        <v>0</v>
      </c>
      <c r="U156" s="396"/>
      <c r="V156" s="407"/>
    </row>
    <row r="157" spans="1:22" s="395" customFormat="1" ht="15" customHeight="1">
      <c r="A157" s="397"/>
      <c r="B157" s="398"/>
      <c r="C157" s="697" t="s">
        <v>351</v>
      </c>
      <c r="D157" s="698" t="s">
        <v>352</v>
      </c>
      <c r="E157" s="699" t="s">
        <v>352</v>
      </c>
      <c r="F157" s="399" t="s">
        <v>353</v>
      </c>
      <c r="G157" s="400"/>
      <c r="H157" s="401"/>
      <c r="I157" s="401"/>
      <c r="J157" s="401"/>
      <c r="K157" s="401"/>
      <c r="L157" s="401"/>
      <c r="M157" s="402"/>
      <c r="N157" s="413"/>
      <c r="O157" s="572">
        <v>10</v>
      </c>
      <c r="P157" s="262"/>
      <c r="Q157" s="262"/>
      <c r="R157" s="262"/>
      <c r="S157" s="441">
        <v>0</v>
      </c>
      <c r="T157" s="441"/>
      <c r="U157" s="396"/>
      <c r="V157" s="407"/>
    </row>
    <row r="158" spans="1:22" s="395" customFormat="1" ht="15" hidden="1" customHeight="1">
      <c r="A158" s="397"/>
      <c r="B158" s="398"/>
      <c r="C158" s="697" t="s">
        <v>354</v>
      </c>
      <c r="D158" s="698" t="s">
        <v>352</v>
      </c>
      <c r="E158" s="699" t="s">
        <v>352</v>
      </c>
      <c r="F158" s="399" t="s">
        <v>355</v>
      </c>
      <c r="G158" s="400"/>
      <c r="H158" s="401"/>
      <c r="I158" s="401"/>
      <c r="J158" s="401"/>
      <c r="K158" s="401"/>
      <c r="L158" s="401"/>
      <c r="M158" s="402"/>
      <c r="N158" s="413"/>
      <c r="O158" s="572">
        <v>10</v>
      </c>
      <c r="P158" s="262"/>
      <c r="Q158" s="262"/>
      <c r="R158" s="262"/>
      <c r="S158" s="441">
        <v>0</v>
      </c>
      <c r="T158" s="441"/>
      <c r="U158" s="396"/>
      <c r="V158" s="407"/>
    </row>
    <row r="159" spans="1:22" s="395" customFormat="1" ht="15" hidden="1" customHeight="1">
      <c r="A159" s="397"/>
      <c r="B159" s="398"/>
      <c r="C159" s="697" t="s">
        <v>356</v>
      </c>
      <c r="D159" s="698" t="s">
        <v>352</v>
      </c>
      <c r="E159" s="699" t="s">
        <v>352</v>
      </c>
      <c r="F159" s="399" t="s">
        <v>357</v>
      </c>
      <c r="G159" s="400"/>
      <c r="H159" s="401"/>
      <c r="I159" s="401"/>
      <c r="J159" s="401"/>
      <c r="K159" s="401"/>
      <c r="L159" s="401"/>
      <c r="M159" s="402"/>
      <c r="N159" s="413"/>
      <c r="O159" s="572">
        <v>10</v>
      </c>
      <c r="P159" s="262"/>
      <c r="Q159" s="262"/>
      <c r="R159" s="262"/>
      <c r="S159" s="441">
        <v>0</v>
      </c>
      <c r="T159" s="441"/>
      <c r="U159" s="396"/>
      <c r="V159" s="407"/>
    </row>
    <row r="160" spans="1:22" s="395" customFormat="1" ht="15" customHeight="1">
      <c r="A160" s="397"/>
      <c r="B160" s="398"/>
      <c r="C160" s="697" t="s">
        <v>358</v>
      </c>
      <c r="D160" s="698"/>
      <c r="E160" s="699"/>
      <c r="F160" s="399" t="s">
        <v>359</v>
      </c>
      <c r="G160" s="400"/>
      <c r="H160" s="401"/>
      <c r="I160" s="401"/>
      <c r="J160" s="401"/>
      <c r="K160" s="401"/>
      <c r="L160" s="401"/>
      <c r="M160" s="402"/>
      <c r="N160" s="413"/>
      <c r="O160" s="572">
        <v>10</v>
      </c>
      <c r="P160" s="262"/>
      <c r="Q160" s="262"/>
      <c r="R160" s="262"/>
      <c r="S160" s="441">
        <v>0</v>
      </c>
      <c r="T160" s="441"/>
      <c r="U160" s="396"/>
      <c r="V160" s="407"/>
    </row>
    <row r="161" spans="1:22" s="395" customFormat="1" ht="15" hidden="1" customHeight="1">
      <c r="A161" s="397"/>
      <c r="B161" s="398"/>
      <c r="C161" s="697" t="s">
        <v>360</v>
      </c>
      <c r="D161" s="698"/>
      <c r="E161" s="699"/>
      <c r="F161" s="399" t="s">
        <v>361</v>
      </c>
      <c r="G161" s="400"/>
      <c r="H161" s="401"/>
      <c r="I161" s="401"/>
      <c r="J161" s="401"/>
      <c r="K161" s="401"/>
      <c r="L161" s="401"/>
      <c r="M161" s="402"/>
      <c r="N161" s="413"/>
      <c r="O161" s="572">
        <v>10</v>
      </c>
      <c r="P161" s="262"/>
      <c r="Q161" s="262"/>
      <c r="R161" s="262"/>
      <c r="S161" s="441">
        <v>0</v>
      </c>
      <c r="T161" s="441"/>
      <c r="U161" s="396"/>
      <c r="V161" s="407"/>
    </row>
    <row r="162" spans="1:22" s="395" customFormat="1" ht="15" customHeight="1">
      <c r="A162" s="397"/>
      <c r="B162" s="398"/>
      <c r="C162" s="697" t="s">
        <v>362</v>
      </c>
      <c r="D162" s="698"/>
      <c r="E162" s="699"/>
      <c r="F162" s="399" t="s">
        <v>363</v>
      </c>
      <c r="G162" s="400"/>
      <c r="H162" s="401"/>
      <c r="I162" s="401"/>
      <c r="J162" s="401"/>
      <c r="K162" s="401"/>
      <c r="L162" s="401"/>
      <c r="M162" s="402"/>
      <c r="N162" s="413"/>
      <c r="O162" s="572">
        <v>10</v>
      </c>
      <c r="P162" s="262"/>
      <c r="Q162" s="262"/>
      <c r="R162" s="262"/>
      <c r="S162" s="441">
        <v>0</v>
      </c>
      <c r="T162" s="441"/>
      <c r="U162" s="396"/>
      <c r="V162" s="407"/>
    </row>
    <row r="163" spans="1:22" s="395" customFormat="1" ht="15" hidden="1" customHeight="1">
      <c r="A163" s="397"/>
      <c r="B163" s="397" t="s">
        <v>364</v>
      </c>
      <c r="C163" s="697"/>
      <c r="D163" s="698"/>
      <c r="E163" s="699"/>
      <c r="F163" s="403" t="s">
        <v>365</v>
      </c>
      <c r="G163" s="416"/>
      <c r="H163" s="404"/>
      <c r="I163" s="404"/>
      <c r="J163" s="404"/>
      <c r="K163" s="404"/>
      <c r="L163" s="404"/>
      <c r="M163" s="405"/>
      <c r="N163" s="413"/>
      <c r="O163" s="572">
        <v>10</v>
      </c>
      <c r="P163" s="262"/>
      <c r="Q163" s="262"/>
      <c r="R163" s="262"/>
      <c r="S163" s="440">
        <v>0</v>
      </c>
      <c r="T163" s="440">
        <v>0</v>
      </c>
      <c r="U163" s="396"/>
      <c r="V163" s="407"/>
    </row>
    <row r="164" spans="1:22" s="395" customFormat="1" ht="15" hidden="1" customHeight="1">
      <c r="A164" s="397"/>
      <c r="B164" s="398"/>
      <c r="C164" s="697" t="s">
        <v>366</v>
      </c>
      <c r="D164" s="698" t="s">
        <v>344</v>
      </c>
      <c r="E164" s="699" t="s">
        <v>344</v>
      </c>
      <c r="F164" s="399" t="s">
        <v>479</v>
      </c>
      <c r="G164" s="400"/>
      <c r="H164" s="401"/>
      <c r="I164" s="401"/>
      <c r="J164" s="401"/>
      <c r="K164" s="401"/>
      <c r="L164" s="401"/>
      <c r="M164" s="402"/>
      <c r="N164" s="413"/>
      <c r="O164" s="572">
        <v>10</v>
      </c>
      <c r="P164" s="262"/>
      <c r="Q164" s="262"/>
      <c r="R164" s="262"/>
      <c r="S164" s="441">
        <v>0</v>
      </c>
      <c r="T164" s="441">
        <v>0</v>
      </c>
      <c r="U164" s="396"/>
      <c r="V164" s="407"/>
    </row>
    <row r="165" spans="1:22" s="395" customFormat="1" ht="15" customHeight="1">
      <c r="A165" s="397"/>
      <c r="B165" s="398" t="s">
        <v>368</v>
      </c>
      <c r="C165" s="697"/>
      <c r="D165" s="698"/>
      <c r="E165" s="699"/>
      <c r="F165" s="403" t="s">
        <v>369</v>
      </c>
      <c r="G165" s="400"/>
      <c r="H165" s="401"/>
      <c r="I165" s="401"/>
      <c r="J165" s="401"/>
      <c r="K165" s="401"/>
      <c r="L165" s="401"/>
      <c r="M165" s="402"/>
      <c r="N165" s="413"/>
      <c r="O165" s="572">
        <v>10</v>
      </c>
      <c r="P165" s="262"/>
      <c r="Q165" s="262"/>
      <c r="R165" s="262"/>
      <c r="S165" s="440">
        <f>SUM(S166:S173)</f>
        <v>0</v>
      </c>
      <c r="T165" s="440">
        <f>SUM(T166:T173)</f>
        <v>0</v>
      </c>
      <c r="U165" s="396"/>
      <c r="V165" s="407"/>
    </row>
    <row r="166" spans="1:22" s="395" customFormat="1" ht="15" hidden="1" customHeight="1">
      <c r="A166" s="397"/>
      <c r="B166" s="398"/>
      <c r="C166" s="697" t="s">
        <v>486</v>
      </c>
      <c r="D166" s="698" t="s">
        <v>344</v>
      </c>
      <c r="E166" s="699" t="s">
        <v>344</v>
      </c>
      <c r="F166" s="399" t="s">
        <v>485</v>
      </c>
      <c r="G166" s="400"/>
      <c r="H166" s="401"/>
      <c r="I166" s="401"/>
      <c r="J166" s="401"/>
      <c r="K166" s="401"/>
      <c r="L166" s="401"/>
      <c r="M166" s="402"/>
      <c r="N166" s="413"/>
      <c r="O166" s="572">
        <v>10</v>
      </c>
      <c r="P166" s="262"/>
      <c r="Q166" s="262"/>
      <c r="R166" s="262"/>
      <c r="S166" s="440">
        <v>0</v>
      </c>
      <c r="T166" s="440">
        <v>0</v>
      </c>
      <c r="U166" s="396"/>
      <c r="V166" s="407"/>
    </row>
    <row r="167" spans="1:22" s="395" customFormat="1" ht="15" hidden="1" customHeight="1">
      <c r="A167" s="397"/>
      <c r="B167" s="398"/>
      <c r="C167" s="697" t="s">
        <v>487</v>
      </c>
      <c r="D167" s="698" t="s">
        <v>344</v>
      </c>
      <c r="E167" s="699" t="s">
        <v>344</v>
      </c>
      <c r="F167" s="399" t="s">
        <v>490</v>
      </c>
      <c r="G167" s="400"/>
      <c r="H167" s="401"/>
      <c r="I167" s="401"/>
      <c r="J167" s="401"/>
      <c r="K167" s="401"/>
      <c r="L167" s="401"/>
      <c r="M167" s="402"/>
      <c r="N167" s="413"/>
      <c r="O167" s="572">
        <v>10</v>
      </c>
      <c r="P167" s="262"/>
      <c r="Q167" s="262"/>
      <c r="R167" s="262"/>
      <c r="S167" s="440">
        <v>0</v>
      </c>
      <c r="T167" s="440">
        <v>0</v>
      </c>
      <c r="U167" s="396"/>
      <c r="V167" s="407"/>
    </row>
    <row r="168" spans="1:22" s="395" customFormat="1" ht="15" hidden="1" customHeight="1">
      <c r="A168" s="397"/>
      <c r="B168" s="398"/>
      <c r="C168" s="410"/>
      <c r="D168" s="411" t="s">
        <v>488</v>
      </c>
      <c r="E168" s="412"/>
      <c r="F168" s="399" t="s">
        <v>491</v>
      </c>
      <c r="G168" s="400"/>
      <c r="H168" s="401"/>
      <c r="I168" s="401"/>
      <c r="J168" s="401"/>
      <c r="K168" s="401"/>
      <c r="L168" s="401"/>
      <c r="M168" s="402"/>
      <c r="N168" s="413"/>
      <c r="O168" s="572">
        <v>10</v>
      </c>
      <c r="P168" s="262"/>
      <c r="Q168" s="262"/>
      <c r="R168" s="262"/>
      <c r="S168" s="440">
        <v>0</v>
      </c>
      <c r="T168" s="440">
        <v>0</v>
      </c>
      <c r="U168" s="396"/>
      <c r="V168" s="407"/>
    </row>
    <row r="169" spans="1:22" s="395" customFormat="1" ht="15" hidden="1" customHeight="1">
      <c r="A169" s="397"/>
      <c r="B169" s="398"/>
      <c r="C169" s="410"/>
      <c r="D169" s="411" t="s">
        <v>489</v>
      </c>
      <c r="E169" s="412"/>
      <c r="F169" s="399" t="s">
        <v>492</v>
      </c>
      <c r="G169" s="400"/>
      <c r="H169" s="401"/>
      <c r="I169" s="401"/>
      <c r="J169" s="401"/>
      <c r="K169" s="401"/>
      <c r="L169" s="401"/>
      <c r="M169" s="402"/>
      <c r="N169" s="413"/>
      <c r="O169" s="572">
        <v>10</v>
      </c>
      <c r="P169" s="262"/>
      <c r="Q169" s="262"/>
      <c r="R169" s="262"/>
      <c r="S169" s="440">
        <v>0</v>
      </c>
      <c r="T169" s="440">
        <v>0</v>
      </c>
      <c r="U169" s="396"/>
      <c r="V169" s="407"/>
    </row>
    <row r="170" spans="1:22" s="395" customFormat="1" ht="15" customHeight="1">
      <c r="A170" s="397"/>
      <c r="B170" s="398"/>
      <c r="C170" s="697" t="s">
        <v>370</v>
      </c>
      <c r="D170" s="698" t="s">
        <v>344</v>
      </c>
      <c r="E170" s="699" t="s">
        <v>344</v>
      </c>
      <c r="F170" s="399" t="s">
        <v>371</v>
      </c>
      <c r="G170" s="400"/>
      <c r="H170" s="401"/>
      <c r="I170" s="401"/>
      <c r="J170" s="401"/>
      <c r="K170" s="401"/>
      <c r="L170" s="401"/>
      <c r="M170" s="402"/>
      <c r="N170" s="413"/>
      <c r="O170" s="572">
        <v>10</v>
      </c>
      <c r="P170" s="262"/>
      <c r="Q170" s="262"/>
      <c r="R170" s="262"/>
      <c r="S170" s="441">
        <v>0</v>
      </c>
      <c r="T170" s="439"/>
      <c r="U170" s="396"/>
      <c r="V170" s="407"/>
    </row>
    <row r="171" spans="1:22" s="395" customFormat="1" ht="15" hidden="1" customHeight="1">
      <c r="A171" s="397"/>
      <c r="B171" s="398"/>
      <c r="C171" s="697" t="s">
        <v>372</v>
      </c>
      <c r="D171" s="698" t="s">
        <v>344</v>
      </c>
      <c r="E171" s="699" t="s">
        <v>344</v>
      </c>
      <c r="F171" s="399" t="s">
        <v>373</v>
      </c>
      <c r="G171" s="400"/>
      <c r="H171" s="401"/>
      <c r="I171" s="401"/>
      <c r="J171" s="401"/>
      <c r="K171" s="401"/>
      <c r="L171" s="401"/>
      <c r="M171" s="402"/>
      <c r="N171" s="413"/>
      <c r="O171" s="262">
        <v>30</v>
      </c>
      <c r="P171" s="262"/>
      <c r="Q171" s="262"/>
      <c r="R171" s="262"/>
      <c r="S171" s="441">
        <v>0</v>
      </c>
      <c r="T171" s="441">
        <v>0</v>
      </c>
      <c r="U171" s="396"/>
    </row>
    <row r="172" spans="1:22" s="395" customFormat="1" ht="15" hidden="1" customHeight="1">
      <c r="A172" s="397"/>
      <c r="B172" s="398"/>
      <c r="C172" s="410"/>
      <c r="D172" s="411" t="s">
        <v>483</v>
      </c>
      <c r="E172" s="412"/>
      <c r="F172" s="399" t="s">
        <v>484</v>
      </c>
      <c r="G172" s="400"/>
      <c r="H172" s="401"/>
      <c r="I172" s="401"/>
      <c r="J172" s="401"/>
      <c r="K172" s="401"/>
      <c r="L172" s="401"/>
      <c r="M172" s="402"/>
      <c r="N172" s="413"/>
      <c r="O172" s="262">
        <v>30</v>
      </c>
      <c r="P172" s="262"/>
      <c r="Q172" s="262"/>
      <c r="R172" s="262"/>
      <c r="S172" s="441">
        <v>0</v>
      </c>
      <c r="T172" s="441">
        <v>0</v>
      </c>
      <c r="U172" s="396"/>
    </row>
    <row r="173" spans="1:22" s="395" customFormat="1" ht="15" hidden="1" customHeight="1">
      <c r="A173" s="397"/>
      <c r="B173" s="398"/>
      <c r="C173" s="697" t="s">
        <v>374</v>
      </c>
      <c r="D173" s="698" t="s">
        <v>349</v>
      </c>
      <c r="E173" s="699" t="s">
        <v>349</v>
      </c>
      <c r="F173" s="399" t="s">
        <v>375</v>
      </c>
      <c r="G173" s="400"/>
      <c r="H173" s="401"/>
      <c r="I173" s="401"/>
      <c r="J173" s="401"/>
      <c r="K173" s="401"/>
      <c r="L173" s="401"/>
      <c r="M173" s="402"/>
      <c r="N173" s="413"/>
      <c r="O173" s="262">
        <v>30</v>
      </c>
      <c r="P173" s="262"/>
      <c r="Q173" s="262"/>
      <c r="R173" s="262"/>
      <c r="S173" s="441">
        <v>0</v>
      </c>
      <c r="T173" s="441">
        <v>0</v>
      </c>
      <c r="U173" s="396"/>
    </row>
    <row r="174" spans="1:22" s="395" customFormat="1" ht="15" hidden="1" customHeight="1">
      <c r="A174" s="397"/>
      <c r="B174" s="398" t="s">
        <v>376</v>
      </c>
      <c r="C174" s="697"/>
      <c r="D174" s="698"/>
      <c r="E174" s="699"/>
      <c r="F174" s="403" t="s">
        <v>377</v>
      </c>
      <c r="G174" s="400"/>
      <c r="H174" s="401"/>
      <c r="I174" s="401"/>
      <c r="J174" s="401"/>
      <c r="K174" s="401"/>
      <c r="L174" s="401"/>
      <c r="M174" s="402"/>
      <c r="N174" s="413"/>
      <c r="O174" s="262">
        <v>30</v>
      </c>
      <c r="P174" s="262"/>
      <c r="Q174" s="262"/>
      <c r="R174" s="262"/>
      <c r="S174" s="440">
        <f>SUM(S175:S179)</f>
        <v>0</v>
      </c>
      <c r="T174" s="440">
        <f>SUM(T175:T179)</f>
        <v>0</v>
      </c>
      <c r="U174" s="396"/>
    </row>
    <row r="175" spans="1:22" s="395" customFormat="1" ht="15" hidden="1" customHeight="1">
      <c r="A175" s="397"/>
      <c r="B175" s="398"/>
      <c r="C175" s="410"/>
      <c r="D175" s="411" t="s">
        <v>550</v>
      </c>
      <c r="E175" s="412"/>
      <c r="F175" s="399" t="s">
        <v>551</v>
      </c>
      <c r="G175" s="400"/>
      <c r="H175" s="401"/>
      <c r="I175" s="401"/>
      <c r="J175" s="401"/>
      <c r="K175" s="401"/>
      <c r="L175" s="401"/>
      <c r="M175" s="402"/>
      <c r="N175" s="413"/>
      <c r="O175" s="262">
        <v>30</v>
      </c>
      <c r="P175" s="262"/>
      <c r="Q175" s="262"/>
      <c r="R175" s="262"/>
      <c r="S175" s="440">
        <v>0</v>
      </c>
      <c r="T175" s="440">
        <v>0</v>
      </c>
      <c r="U175" s="414"/>
    </row>
    <row r="176" spans="1:22" s="395" customFormat="1" ht="15" hidden="1" customHeight="1">
      <c r="A176" s="397"/>
      <c r="B176" s="398"/>
      <c r="C176" s="410"/>
      <c r="D176" s="411" t="s">
        <v>549</v>
      </c>
      <c r="E176" s="412"/>
      <c r="F176" s="399" t="s">
        <v>552</v>
      </c>
      <c r="G176" s="400"/>
      <c r="H176" s="401"/>
      <c r="I176" s="401"/>
      <c r="J176" s="401"/>
      <c r="K176" s="401"/>
      <c r="L176" s="401"/>
      <c r="M176" s="402"/>
      <c r="N176" s="413"/>
      <c r="O176" s="262">
        <v>30</v>
      </c>
      <c r="P176" s="262"/>
      <c r="Q176" s="262"/>
      <c r="R176" s="262"/>
      <c r="S176" s="440">
        <v>0</v>
      </c>
      <c r="T176" s="440">
        <v>0</v>
      </c>
      <c r="U176" s="414"/>
    </row>
    <row r="177" spans="1:21" s="395" customFormat="1" ht="15" hidden="1" customHeight="1">
      <c r="A177" s="397"/>
      <c r="B177" s="398"/>
      <c r="C177" s="410"/>
      <c r="D177" s="411" t="s">
        <v>548</v>
      </c>
      <c r="E177" s="412"/>
      <c r="F177" s="399" t="s">
        <v>553</v>
      </c>
      <c r="G177" s="400"/>
      <c r="H177" s="401"/>
      <c r="I177" s="401"/>
      <c r="J177" s="401"/>
      <c r="K177" s="401"/>
      <c r="L177" s="401"/>
      <c r="M177" s="402"/>
      <c r="N177" s="413"/>
      <c r="O177" s="262">
        <v>30</v>
      </c>
      <c r="P177" s="262"/>
      <c r="Q177" s="262"/>
      <c r="R177" s="262"/>
      <c r="S177" s="440">
        <v>0</v>
      </c>
      <c r="T177" s="440">
        <v>0</v>
      </c>
      <c r="U177" s="414"/>
    </row>
    <row r="178" spans="1:21" s="395" customFormat="1" ht="15" hidden="1" customHeight="1">
      <c r="A178" s="397"/>
      <c r="B178" s="398"/>
      <c r="C178" s="697" t="s">
        <v>378</v>
      </c>
      <c r="D178" s="698" t="s">
        <v>344</v>
      </c>
      <c r="E178" s="699" t="s">
        <v>344</v>
      </c>
      <c r="F178" s="399" t="s">
        <v>379</v>
      </c>
      <c r="G178" s="400"/>
      <c r="H178" s="401"/>
      <c r="I178" s="401"/>
      <c r="J178" s="401"/>
      <c r="K178" s="401"/>
      <c r="L178" s="401"/>
      <c r="M178" s="402"/>
      <c r="N178" s="413"/>
      <c r="O178" s="262">
        <v>30</v>
      </c>
      <c r="P178" s="262"/>
      <c r="Q178" s="262"/>
      <c r="R178" s="262"/>
      <c r="S178" s="441">
        <v>0</v>
      </c>
      <c r="T178" s="441">
        <v>0</v>
      </c>
      <c r="U178" s="396"/>
    </row>
    <row r="179" spans="1:21" s="395" customFormat="1" ht="15" hidden="1" customHeight="1">
      <c r="A179" s="397"/>
      <c r="B179" s="398"/>
      <c r="C179" s="697" t="s">
        <v>380</v>
      </c>
      <c r="D179" s="698"/>
      <c r="E179" s="699"/>
      <c r="F179" s="399" t="s">
        <v>381</v>
      </c>
      <c r="G179" s="400"/>
      <c r="H179" s="401"/>
      <c r="I179" s="401"/>
      <c r="J179" s="401"/>
      <c r="K179" s="401"/>
      <c r="L179" s="401"/>
      <c r="M179" s="402"/>
      <c r="N179" s="413"/>
      <c r="O179" s="262"/>
      <c r="P179" s="262"/>
      <c r="Q179" s="262"/>
      <c r="R179" s="262"/>
      <c r="S179" s="441">
        <v>0</v>
      </c>
      <c r="T179" s="441">
        <v>0</v>
      </c>
      <c r="U179" s="396"/>
    </row>
    <row r="180" spans="1:21" s="395" customFormat="1" ht="15" hidden="1" customHeight="1">
      <c r="A180" s="462" t="s">
        <v>382</v>
      </c>
      <c r="B180" s="264"/>
      <c r="C180" s="701"/>
      <c r="D180" s="702"/>
      <c r="E180" s="703"/>
      <c r="F180" s="473" t="s">
        <v>383</v>
      </c>
      <c r="G180" s="464"/>
      <c r="H180" s="475"/>
      <c r="I180" s="475"/>
      <c r="J180" s="475"/>
      <c r="K180" s="475"/>
      <c r="L180" s="475"/>
      <c r="M180" s="476"/>
      <c r="N180" s="472"/>
      <c r="O180" s="267">
        <v>30</v>
      </c>
      <c r="P180" s="267"/>
      <c r="Q180" s="267"/>
      <c r="R180" s="267"/>
      <c r="S180" s="441">
        <f>+S181+S184</f>
        <v>0</v>
      </c>
      <c r="T180" s="441">
        <f>+T181+T184</f>
        <v>0</v>
      </c>
      <c r="U180" s="396"/>
    </row>
    <row r="181" spans="1:21" s="395" customFormat="1" ht="15" hidden="1" customHeight="1">
      <c r="A181" s="462"/>
      <c r="B181" s="264" t="s">
        <v>384</v>
      </c>
      <c r="C181" s="701"/>
      <c r="D181" s="702"/>
      <c r="E181" s="703"/>
      <c r="F181" s="467" t="s">
        <v>385</v>
      </c>
      <c r="G181" s="464"/>
      <c r="H181" s="468"/>
      <c r="I181" s="468"/>
      <c r="J181" s="468"/>
      <c r="K181" s="468"/>
      <c r="L181" s="468"/>
      <c r="M181" s="469"/>
      <c r="N181" s="472"/>
      <c r="O181" s="267"/>
      <c r="P181" s="267"/>
      <c r="Q181" s="267"/>
      <c r="R181" s="267"/>
      <c r="S181" s="440">
        <f>+SUM(S182:S183)</f>
        <v>0</v>
      </c>
      <c r="T181" s="440">
        <f>+SUM(T182:T183)</f>
        <v>0</v>
      </c>
      <c r="U181" s="396"/>
    </row>
    <row r="182" spans="1:21" s="395" customFormat="1" ht="15" hidden="1" customHeight="1">
      <c r="A182" s="462"/>
      <c r="B182" s="264"/>
      <c r="C182" s="701" t="s">
        <v>386</v>
      </c>
      <c r="D182" s="702"/>
      <c r="E182" s="703"/>
      <c r="F182" s="463" t="s">
        <v>387</v>
      </c>
      <c r="G182" s="464"/>
      <c r="H182" s="465"/>
      <c r="I182" s="465"/>
      <c r="J182" s="465"/>
      <c r="K182" s="465"/>
      <c r="L182" s="465"/>
      <c r="M182" s="466"/>
      <c r="N182" s="472"/>
      <c r="O182" s="267"/>
      <c r="P182" s="267"/>
      <c r="Q182" s="267"/>
      <c r="R182" s="267"/>
      <c r="S182" s="441">
        <v>0</v>
      </c>
      <c r="T182" s="441">
        <v>0</v>
      </c>
      <c r="U182" s="396"/>
    </row>
    <row r="183" spans="1:21" s="395" customFormat="1" ht="15" hidden="1" customHeight="1">
      <c r="A183" s="462"/>
      <c r="B183" s="264"/>
      <c r="C183" s="701" t="s">
        <v>558</v>
      </c>
      <c r="D183" s="702"/>
      <c r="E183" s="703"/>
      <c r="F183" s="463" t="s">
        <v>575</v>
      </c>
      <c r="G183" s="464"/>
      <c r="H183" s="465"/>
      <c r="I183" s="465"/>
      <c r="J183" s="465"/>
      <c r="K183" s="465"/>
      <c r="L183" s="465"/>
      <c r="M183" s="466"/>
      <c r="N183" s="472"/>
      <c r="O183" s="267"/>
      <c r="P183" s="267"/>
      <c r="Q183" s="267"/>
      <c r="R183" s="267"/>
      <c r="S183" s="441">
        <v>0</v>
      </c>
      <c r="T183" s="441">
        <v>0</v>
      </c>
      <c r="U183" s="396"/>
    </row>
    <row r="184" spans="1:21" s="395" customFormat="1" ht="15" hidden="1" customHeight="1">
      <c r="A184" s="397"/>
      <c r="B184" s="398" t="s">
        <v>388</v>
      </c>
      <c r="C184" s="697"/>
      <c r="D184" s="698"/>
      <c r="E184" s="699"/>
      <c r="F184" s="403" t="s">
        <v>389</v>
      </c>
      <c r="G184" s="400"/>
      <c r="H184" s="404"/>
      <c r="I184" s="404"/>
      <c r="J184" s="404"/>
      <c r="K184" s="404"/>
      <c r="L184" s="404"/>
      <c r="M184" s="405"/>
      <c r="N184" s="413"/>
      <c r="O184" s="262"/>
      <c r="P184" s="262"/>
      <c r="Q184" s="262"/>
      <c r="R184" s="262"/>
      <c r="S184" s="440">
        <f>SUM(S185:S185)</f>
        <v>0</v>
      </c>
      <c r="T184" s="440">
        <f>SUM(T185:T185)</f>
        <v>0</v>
      </c>
      <c r="U184" s="396"/>
    </row>
    <row r="185" spans="1:21" s="395" customFormat="1" ht="15" hidden="1" customHeight="1">
      <c r="A185" s="397"/>
      <c r="B185" s="398"/>
      <c r="C185" s="697" t="s">
        <v>390</v>
      </c>
      <c r="D185" s="698" t="s">
        <v>391</v>
      </c>
      <c r="E185" s="699" t="s">
        <v>391</v>
      </c>
      <c r="F185" s="399" t="s">
        <v>392</v>
      </c>
      <c r="G185" s="400"/>
      <c r="H185" s="401"/>
      <c r="I185" s="401"/>
      <c r="J185" s="401"/>
      <c r="K185" s="401"/>
      <c r="L185" s="401"/>
      <c r="M185" s="402"/>
      <c r="N185" s="413"/>
      <c r="O185" s="262"/>
      <c r="P185" s="262"/>
      <c r="Q185" s="262"/>
      <c r="R185" s="262"/>
      <c r="S185" s="441">
        <v>0</v>
      </c>
      <c r="T185" s="441">
        <v>0</v>
      </c>
      <c r="U185" s="396"/>
    </row>
    <row r="186" spans="1:21" s="395" customFormat="1" ht="15" hidden="1" customHeight="1">
      <c r="A186" s="397"/>
      <c r="B186" s="398"/>
      <c r="C186" s="697" t="s">
        <v>438</v>
      </c>
      <c r="D186" s="698" t="s">
        <v>391</v>
      </c>
      <c r="E186" s="699" t="s">
        <v>391</v>
      </c>
      <c r="F186" s="399" t="s">
        <v>552</v>
      </c>
      <c r="G186" s="400"/>
      <c r="H186" s="401"/>
      <c r="I186" s="401"/>
      <c r="J186" s="401"/>
      <c r="K186" s="401"/>
      <c r="L186" s="401"/>
      <c r="M186" s="402"/>
      <c r="N186" s="413"/>
      <c r="O186" s="262"/>
      <c r="P186" s="262"/>
      <c r="Q186" s="262"/>
      <c r="R186" s="262"/>
      <c r="S186" s="441">
        <v>0</v>
      </c>
      <c r="T186" s="441">
        <v>0</v>
      </c>
      <c r="U186" s="396"/>
    </row>
    <row r="187" spans="1:21" s="395" customFormat="1" ht="15" hidden="1" customHeight="1">
      <c r="A187" s="397" t="s">
        <v>393</v>
      </c>
      <c r="B187" s="398"/>
      <c r="C187" s="697"/>
      <c r="D187" s="698"/>
      <c r="E187" s="699"/>
      <c r="F187" s="415" t="s">
        <v>394</v>
      </c>
      <c r="G187" s="400"/>
      <c r="H187" s="417"/>
      <c r="I187" s="417"/>
      <c r="J187" s="417"/>
      <c r="K187" s="417"/>
      <c r="L187" s="417"/>
      <c r="M187" s="418"/>
      <c r="N187" s="413"/>
      <c r="O187" s="262"/>
      <c r="P187" s="262"/>
      <c r="Q187" s="262"/>
      <c r="R187" s="262"/>
      <c r="S187" s="441">
        <f>+S188</f>
        <v>0</v>
      </c>
      <c r="T187" s="441">
        <f>+T188</f>
        <v>0</v>
      </c>
      <c r="U187" s="396"/>
    </row>
    <row r="188" spans="1:21" s="395" customFormat="1" ht="15" hidden="1" customHeight="1">
      <c r="A188" s="397"/>
      <c r="B188" s="398" t="s">
        <v>395</v>
      </c>
      <c r="C188" s="697"/>
      <c r="D188" s="698"/>
      <c r="E188" s="699"/>
      <c r="F188" s="403" t="s">
        <v>396</v>
      </c>
      <c r="G188" s="400"/>
      <c r="H188" s="404"/>
      <c r="I188" s="404"/>
      <c r="J188" s="404"/>
      <c r="K188" s="404"/>
      <c r="L188" s="404"/>
      <c r="M188" s="405"/>
      <c r="N188" s="413"/>
      <c r="O188" s="262"/>
      <c r="P188" s="262"/>
      <c r="Q188" s="262"/>
      <c r="R188" s="262"/>
      <c r="S188" s="440">
        <f>SUM(S189:S189)</f>
        <v>0</v>
      </c>
      <c r="T188" s="440">
        <f>SUM(T189:T189)</f>
        <v>0</v>
      </c>
      <c r="U188" s="396"/>
    </row>
    <row r="189" spans="1:21" s="395" customFormat="1" ht="15" hidden="1" customHeight="1">
      <c r="A189" s="397"/>
      <c r="B189" s="398"/>
      <c r="C189" s="697" t="s">
        <v>397</v>
      </c>
      <c r="D189" s="698" t="s">
        <v>398</v>
      </c>
      <c r="E189" s="699" t="s">
        <v>398</v>
      </c>
      <c r="F189" s="399" t="s">
        <v>399</v>
      </c>
      <c r="G189" s="400"/>
      <c r="H189" s="401"/>
      <c r="I189" s="401"/>
      <c r="J189" s="401"/>
      <c r="K189" s="401"/>
      <c r="L189" s="401"/>
      <c r="M189" s="402"/>
      <c r="N189" s="413"/>
      <c r="O189" s="262"/>
      <c r="P189" s="262"/>
      <c r="Q189" s="262"/>
      <c r="R189" s="262"/>
      <c r="S189" s="441">
        <v>0</v>
      </c>
      <c r="T189" s="441">
        <v>0</v>
      </c>
      <c r="U189" s="396"/>
    </row>
    <row r="190" spans="1:21" s="395" customFormat="1" ht="15.75">
      <c r="A190" s="422"/>
      <c r="B190" s="423"/>
      <c r="C190" s="707"/>
      <c r="D190" s="707"/>
      <c r="E190" s="707"/>
      <c r="F190" s="424"/>
      <c r="G190" s="425"/>
      <c r="H190" s="426" t="s">
        <v>400</v>
      </c>
      <c r="I190" s="426"/>
      <c r="J190" s="426"/>
      <c r="K190" s="426"/>
      <c r="L190" s="426"/>
      <c r="M190" s="427"/>
      <c r="N190" s="428"/>
      <c r="O190" s="429"/>
      <c r="P190" s="429"/>
      <c r="Q190" s="430"/>
      <c r="R190" s="430"/>
      <c r="S190" s="443">
        <f>+S187+S180+S152+S143+S99+S51+S18</f>
        <v>0</v>
      </c>
      <c r="T190" s="443">
        <f>+T187+T180+T152+T143+T99+T51+T18</f>
        <v>0</v>
      </c>
      <c r="U190" s="396"/>
    </row>
    <row r="191" spans="1:21" ht="15.75">
      <c r="A191" s="307"/>
      <c r="S191" s="510"/>
      <c r="T191" s="511"/>
    </row>
    <row r="192" spans="1:21" ht="15.75">
      <c r="A192" s="307"/>
      <c r="S192" s="434"/>
      <c r="T192" s="437"/>
    </row>
    <row r="193" spans="1:22" ht="15.75">
      <c r="A193" s="307"/>
      <c r="S193" s="434"/>
      <c r="T193" s="437"/>
    </row>
    <row r="194" spans="1:22" ht="15.75">
      <c r="A194" s="307"/>
      <c r="S194" s="434"/>
      <c r="T194" s="437"/>
    </row>
    <row r="195" spans="1:22" ht="15.75">
      <c r="A195" s="307"/>
      <c r="S195" s="434"/>
      <c r="T195" s="437"/>
    </row>
    <row r="196" spans="1:22" ht="15.75">
      <c r="A196" s="307"/>
      <c r="B196" s="700" t="s">
        <v>598</v>
      </c>
      <c r="C196" s="700"/>
      <c r="D196" s="700"/>
      <c r="E196" s="700"/>
      <c r="F196" s="700"/>
      <c r="G196" s="700"/>
      <c r="H196" s="700"/>
      <c r="Q196" s="700" t="s">
        <v>569</v>
      </c>
      <c r="R196" s="700"/>
      <c r="S196" s="700"/>
      <c r="T196" s="437"/>
    </row>
    <row r="197" spans="1:22" ht="11.25" customHeight="1">
      <c r="A197" s="448"/>
      <c r="B197" s="660" t="s">
        <v>510</v>
      </c>
      <c r="C197" s="660"/>
      <c r="D197" s="660"/>
      <c r="E197" s="660"/>
      <c r="F197" s="660"/>
      <c r="G197" s="660"/>
      <c r="H197" s="660"/>
      <c r="Q197" s="660" t="s">
        <v>600</v>
      </c>
      <c r="R197" s="660"/>
      <c r="S197" s="660"/>
      <c r="T197" s="437"/>
    </row>
    <row r="198" spans="1:22" ht="15.75">
      <c r="A198" s="307"/>
      <c r="B198" s="659" t="s">
        <v>508</v>
      </c>
      <c r="C198" s="659"/>
      <c r="D198" s="659"/>
      <c r="E198" s="659"/>
      <c r="F198" s="659"/>
      <c r="G198" s="659"/>
      <c r="H198" s="659"/>
      <c r="Q198" s="659" t="s">
        <v>508</v>
      </c>
      <c r="R198" s="659"/>
      <c r="S198" s="659"/>
      <c r="T198" s="437"/>
      <c r="V198" s="210"/>
    </row>
    <row r="199" spans="1:22" ht="15.75">
      <c r="A199" s="307"/>
      <c r="S199" s="434"/>
      <c r="T199" s="437"/>
    </row>
    <row r="200" spans="1:22" ht="15.75">
      <c r="A200" s="307"/>
      <c r="S200" s="434"/>
      <c r="T200" s="437"/>
    </row>
    <row r="201" spans="1:22" ht="15.75">
      <c r="A201" s="307"/>
      <c r="S201" s="434"/>
      <c r="T201" s="437"/>
    </row>
    <row r="202" spans="1:22" ht="15.75">
      <c r="A202" s="307"/>
      <c r="S202" s="434"/>
      <c r="T202" s="437"/>
    </row>
    <row r="203" spans="1:22" ht="15.75">
      <c r="A203" s="307"/>
      <c r="S203" s="434"/>
      <c r="T203" s="437"/>
    </row>
    <row r="204" spans="1:22" ht="15.75">
      <c r="A204" s="307"/>
      <c r="S204" s="434"/>
      <c r="T204" s="437"/>
    </row>
    <row r="205" spans="1:22" ht="15.75">
      <c r="A205" s="307"/>
      <c r="S205" s="434"/>
      <c r="T205" s="437"/>
    </row>
    <row r="206" spans="1:22" ht="15.75">
      <c r="A206" s="307"/>
      <c r="S206" s="434"/>
      <c r="T206" s="437"/>
    </row>
    <row r="207" spans="1:22" ht="15.75">
      <c r="A207" s="307"/>
      <c r="S207" s="434"/>
      <c r="T207" s="437"/>
    </row>
    <row r="208" spans="1:22" ht="15.75">
      <c r="A208" s="307"/>
      <c r="S208" s="434"/>
      <c r="T208" s="437"/>
    </row>
    <row r="209" spans="1:20" ht="15.75">
      <c r="A209" s="307"/>
      <c r="S209" s="434"/>
      <c r="T209" s="437"/>
    </row>
    <row r="210" spans="1:20" ht="15.75">
      <c r="A210" s="307"/>
      <c r="S210" s="434"/>
      <c r="T210" s="437"/>
    </row>
    <row r="211" spans="1:20" ht="15.75">
      <c r="A211" s="307"/>
      <c r="S211" s="434"/>
      <c r="T211" s="437"/>
    </row>
    <row r="212" spans="1:20" ht="15.75">
      <c r="A212" s="307"/>
      <c r="S212" s="434"/>
      <c r="T212" s="437"/>
    </row>
    <row r="213" spans="1:20" ht="15.75">
      <c r="A213" s="307"/>
      <c r="S213" s="434"/>
      <c r="T213" s="437"/>
    </row>
    <row r="214" spans="1:20" ht="15.75">
      <c r="A214" s="307"/>
      <c r="S214" s="434"/>
      <c r="T214" s="437"/>
    </row>
    <row r="215" spans="1:20" ht="15.75">
      <c r="A215" s="307"/>
      <c r="S215" s="434"/>
      <c r="T215" s="437"/>
    </row>
    <row r="216" spans="1:20" ht="15.75">
      <c r="A216" s="307"/>
      <c r="S216" s="434"/>
      <c r="T216" s="437"/>
    </row>
    <row r="217" spans="1:20" ht="15.75">
      <c r="A217" s="307"/>
      <c r="S217" s="434"/>
      <c r="T217" s="437"/>
    </row>
    <row r="218" spans="1:20" ht="15.75">
      <c r="A218" s="307"/>
      <c r="S218" s="434"/>
      <c r="T218" s="437"/>
    </row>
    <row r="219" spans="1:20" ht="15.75">
      <c r="A219" s="307"/>
      <c r="S219" s="434"/>
      <c r="T219" s="437"/>
    </row>
    <row r="220" spans="1:20" ht="15.75">
      <c r="A220" s="307"/>
      <c r="S220" s="434"/>
      <c r="T220" s="437"/>
    </row>
    <row r="221" spans="1:20" ht="15.75">
      <c r="A221" s="307"/>
      <c r="S221" s="434"/>
      <c r="T221" s="437"/>
    </row>
    <row r="222" spans="1:20" ht="15.75">
      <c r="A222" s="307"/>
      <c r="S222" s="434"/>
      <c r="T222" s="437"/>
    </row>
    <row r="223" spans="1:20" ht="15.75">
      <c r="A223" s="307"/>
      <c r="S223" s="434"/>
      <c r="T223" s="437"/>
    </row>
    <row r="224" spans="1:20" ht="15.75">
      <c r="A224" s="307"/>
    </row>
    <row r="225" spans="1:1" ht="15.75">
      <c r="A225" s="307"/>
    </row>
    <row r="226" spans="1:1" ht="15.75">
      <c r="A226" s="307"/>
    </row>
    <row r="227" spans="1:1" ht="15.75">
      <c r="A227" s="307"/>
    </row>
    <row r="228" spans="1:1" ht="15.75">
      <c r="A228" s="307"/>
    </row>
    <row r="229" spans="1:1" ht="15.75">
      <c r="A229" s="307"/>
    </row>
    <row r="230" spans="1:1" ht="15.75">
      <c r="A230" s="307"/>
    </row>
    <row r="231" spans="1:1" ht="15.75">
      <c r="A231" s="307"/>
    </row>
    <row r="232" spans="1:1" ht="15.75">
      <c r="A232" s="307"/>
    </row>
    <row r="233" spans="1:1" ht="15.75">
      <c r="A233" s="307"/>
    </row>
    <row r="234" spans="1:1" ht="15.75">
      <c r="A234" s="307"/>
    </row>
    <row r="235" spans="1:1" ht="15.75">
      <c r="A235" s="307"/>
    </row>
    <row r="236" spans="1:1" ht="15.75">
      <c r="A236" s="307"/>
    </row>
    <row r="237" spans="1:1" ht="15.75">
      <c r="A237" s="307"/>
    </row>
    <row r="238" spans="1:1" ht="15.75">
      <c r="A238" s="307"/>
    </row>
    <row r="239" spans="1:1" ht="15.75">
      <c r="A239" s="307"/>
    </row>
    <row r="240" spans="1:1" ht="15.75">
      <c r="A240" s="307"/>
    </row>
    <row r="241" spans="1:1" ht="15.75">
      <c r="A241" s="307"/>
    </row>
    <row r="242" spans="1:1" ht="15.75">
      <c r="A242" s="307"/>
    </row>
    <row r="243" spans="1:1" ht="15.75">
      <c r="A243" s="307"/>
    </row>
    <row r="244" spans="1:1" ht="15.75">
      <c r="A244" s="307"/>
    </row>
    <row r="245" spans="1:1" ht="15.75">
      <c r="A245" s="307"/>
    </row>
    <row r="246" spans="1:1" ht="15.75">
      <c r="A246" s="307"/>
    </row>
    <row r="247" spans="1:1" ht="15.75">
      <c r="A247" s="307"/>
    </row>
    <row r="248" spans="1:1" ht="15.75">
      <c r="A248" s="307"/>
    </row>
    <row r="249" spans="1:1" ht="15.75">
      <c r="A249" s="307"/>
    </row>
    <row r="250" spans="1:1" ht="15.75">
      <c r="A250" s="307"/>
    </row>
    <row r="251" spans="1:1" ht="15.75">
      <c r="A251" s="307"/>
    </row>
    <row r="252" spans="1:1" ht="15.75">
      <c r="A252" s="307"/>
    </row>
    <row r="253" spans="1:1" ht="15.75">
      <c r="A253" s="307"/>
    </row>
    <row r="254" spans="1:1" ht="15.75">
      <c r="A254" s="307"/>
    </row>
    <row r="255" spans="1:1" ht="15.75">
      <c r="A255" s="307"/>
    </row>
    <row r="256" spans="1:1" ht="15.75">
      <c r="A256" s="307"/>
    </row>
    <row r="257" spans="1:1" ht="15.75">
      <c r="A257" s="307"/>
    </row>
    <row r="258" spans="1:1" ht="15.75">
      <c r="A258" s="307"/>
    </row>
    <row r="259" spans="1:1" ht="15.75">
      <c r="A259" s="307"/>
    </row>
    <row r="260" spans="1:1" ht="15.75">
      <c r="A260" s="307"/>
    </row>
    <row r="261" spans="1:1" ht="15.75">
      <c r="A261" s="307"/>
    </row>
    <row r="262" spans="1:1" ht="15.75">
      <c r="A262" s="307"/>
    </row>
    <row r="263" spans="1:1" ht="15.75">
      <c r="A263" s="307"/>
    </row>
    <row r="264" spans="1:1" ht="15.75">
      <c r="A264" s="307"/>
    </row>
    <row r="265" spans="1:1" ht="15.75">
      <c r="A265" s="307"/>
    </row>
    <row r="266" spans="1:1" ht="15.75">
      <c r="A266" s="307"/>
    </row>
    <row r="267" spans="1:1" ht="15.75">
      <c r="A267" s="307"/>
    </row>
    <row r="268" spans="1:1" ht="15.75">
      <c r="A268" s="307"/>
    </row>
    <row r="269" spans="1:1" ht="15.75">
      <c r="A269" s="307"/>
    </row>
    <row r="270" spans="1:1" ht="15.75">
      <c r="A270" s="307"/>
    </row>
  </sheetData>
  <mergeCells count="180">
    <mergeCell ref="F1:R1"/>
    <mergeCell ref="J12:K12"/>
    <mergeCell ref="A15:E15"/>
    <mergeCell ref="F15:M16"/>
    <mergeCell ref="N15:N16"/>
    <mergeCell ref="O15:O16"/>
    <mergeCell ref="P15:P16"/>
    <mergeCell ref="Q15:Q16"/>
    <mergeCell ref="R15:R16"/>
    <mergeCell ref="C16:E16"/>
    <mergeCell ref="A17:E17"/>
    <mergeCell ref="F17:M17"/>
    <mergeCell ref="C18:E18"/>
    <mergeCell ref="N19:N35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4:E34"/>
    <mergeCell ref="C35:E35"/>
    <mergeCell ref="C36:E36"/>
    <mergeCell ref="C37:E37"/>
    <mergeCell ref="C38:E38"/>
    <mergeCell ref="C40:E40"/>
    <mergeCell ref="C41:E41"/>
    <mergeCell ref="C42:E42"/>
    <mergeCell ref="C43:E43"/>
    <mergeCell ref="C44:E44"/>
    <mergeCell ref="C45:E45"/>
    <mergeCell ref="C46:E46"/>
    <mergeCell ref="C47:E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58:E58"/>
    <mergeCell ref="C59:E59"/>
    <mergeCell ref="C60:E60"/>
    <mergeCell ref="C61:E61"/>
    <mergeCell ref="C62:E62"/>
    <mergeCell ref="C63:E63"/>
    <mergeCell ref="C64:E64"/>
    <mergeCell ref="C65:E65"/>
    <mergeCell ref="C66:E66"/>
    <mergeCell ref="C67:E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78:E78"/>
    <mergeCell ref="C79:E79"/>
    <mergeCell ref="C80:E80"/>
    <mergeCell ref="C81:E81"/>
    <mergeCell ref="C82:E82"/>
    <mergeCell ref="C83:E83"/>
    <mergeCell ref="C84:E84"/>
    <mergeCell ref="C85:E85"/>
    <mergeCell ref="C86:E86"/>
    <mergeCell ref="C87:E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98:E98"/>
    <mergeCell ref="C99:E99"/>
    <mergeCell ref="C100:E100"/>
    <mergeCell ref="C101:E101"/>
    <mergeCell ref="C102:E102"/>
    <mergeCell ref="C103:E103"/>
    <mergeCell ref="C104:E104"/>
    <mergeCell ref="C105:E105"/>
    <mergeCell ref="C106:E106"/>
    <mergeCell ref="C107:E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18:E118"/>
    <mergeCell ref="C119:E119"/>
    <mergeCell ref="C120:E120"/>
    <mergeCell ref="C121:E121"/>
    <mergeCell ref="C122:E122"/>
    <mergeCell ref="C123:E123"/>
    <mergeCell ref="C124:E124"/>
    <mergeCell ref="C125:E125"/>
    <mergeCell ref="C127:E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38:E138"/>
    <mergeCell ref="C139:E139"/>
    <mergeCell ref="C140:E140"/>
    <mergeCell ref="C142:E142"/>
    <mergeCell ref="C143:E143"/>
    <mergeCell ref="C144:E144"/>
    <mergeCell ref="C145:E145"/>
    <mergeCell ref="C146:E146"/>
    <mergeCell ref="C147:E147"/>
    <mergeCell ref="C148:E148"/>
    <mergeCell ref="C149:E149"/>
    <mergeCell ref="C152:E152"/>
    <mergeCell ref="C153:E153"/>
    <mergeCell ref="C154:E154"/>
    <mergeCell ref="C155:E155"/>
    <mergeCell ref="C156:E156"/>
    <mergeCell ref="C157:E157"/>
    <mergeCell ref="C158:E158"/>
    <mergeCell ref="C159:E159"/>
    <mergeCell ref="C160:E160"/>
    <mergeCell ref="C161:E161"/>
    <mergeCell ref="C162:E162"/>
    <mergeCell ref="C163:E163"/>
    <mergeCell ref="C164:E164"/>
    <mergeCell ref="C165:E165"/>
    <mergeCell ref="C166:E166"/>
    <mergeCell ref="C167:E167"/>
    <mergeCell ref="C170:E170"/>
    <mergeCell ref="C171:E171"/>
    <mergeCell ref="C173:E173"/>
    <mergeCell ref="C174:E174"/>
    <mergeCell ref="C178:E178"/>
    <mergeCell ref="C179:E179"/>
    <mergeCell ref="C180:E180"/>
    <mergeCell ref="C181:E181"/>
    <mergeCell ref="Q198:S198"/>
    <mergeCell ref="C190:E190"/>
    <mergeCell ref="B196:H196"/>
    <mergeCell ref="Q196:S196"/>
    <mergeCell ref="B197:H197"/>
    <mergeCell ref="Q197:S197"/>
    <mergeCell ref="C182:E182"/>
    <mergeCell ref="C184:E184"/>
    <mergeCell ref="C185:E185"/>
    <mergeCell ref="C186:E186"/>
    <mergeCell ref="C183:E183"/>
    <mergeCell ref="C187:E187"/>
    <mergeCell ref="C188:E188"/>
    <mergeCell ref="C189:E189"/>
    <mergeCell ref="B198:H198"/>
  </mergeCells>
  <printOptions horizontalCentered="1"/>
  <pageMargins left="0.31496062992125984" right="0.23622047244094491" top="0.39370078740157483" bottom="0.78740157480314965" header="0" footer="1.4960629921259843"/>
  <pageSetup scale="65" firstPageNumber="24" fitToHeight="4" orientation="portrait" useFirstPageNumber="1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2"/>
  </sheetPr>
  <dimension ref="A1:U269"/>
  <sheetViews>
    <sheetView showGridLines="0" workbookViewId="0">
      <selection activeCell="S6" sqref="S6"/>
    </sheetView>
  </sheetViews>
  <sheetFormatPr baseColWidth="10" defaultColWidth="11.42578125" defaultRowHeight="12.75"/>
  <cols>
    <col min="1" max="1" width="6.140625" style="211" customWidth="1"/>
    <col min="2" max="2" width="6.7109375" style="211" customWidth="1"/>
    <col min="3" max="3" width="1.5703125" style="211" customWidth="1"/>
    <col min="4" max="4" width="3.5703125" style="208" customWidth="1"/>
    <col min="5" max="5" width="1.5703125" style="208" customWidth="1"/>
    <col min="6" max="6" width="6.5703125" style="208" customWidth="1"/>
    <col min="7" max="10" width="4.42578125" style="208" customWidth="1"/>
    <col min="11" max="11" width="3.85546875" style="208" customWidth="1"/>
    <col min="12" max="12" width="16" style="208" customWidth="1"/>
    <col min="13" max="13" width="4.5703125" style="208" customWidth="1"/>
    <col min="14" max="14" width="7.28515625" style="368" customWidth="1"/>
    <col min="15" max="15" width="7.7109375" style="208" customWidth="1"/>
    <col min="16" max="16" width="12" style="208" customWidth="1"/>
    <col min="17" max="17" width="12.85546875" style="208" customWidth="1"/>
    <col min="18" max="18" width="14.5703125" style="208" customWidth="1"/>
    <col min="19" max="19" width="16.85546875" style="213" customWidth="1"/>
    <col min="20" max="20" width="16.85546875" style="214" customWidth="1"/>
    <col min="21" max="22" width="11.42578125" style="208" customWidth="1"/>
    <col min="23" max="16384" width="11.42578125" style="208"/>
  </cols>
  <sheetData>
    <row r="1" spans="1:20" ht="24.75" customHeight="1">
      <c r="F1" s="708" t="s">
        <v>528</v>
      </c>
      <c r="G1" s="708"/>
      <c r="H1" s="708"/>
      <c r="I1" s="708"/>
      <c r="J1" s="708"/>
      <c r="K1" s="708"/>
      <c r="L1" s="708"/>
      <c r="M1" s="708"/>
      <c r="N1" s="708"/>
      <c r="O1" s="708"/>
      <c r="P1" s="708"/>
      <c r="Q1" s="708"/>
      <c r="R1" s="708"/>
      <c r="T1" s="444" t="s">
        <v>526</v>
      </c>
    </row>
    <row r="2" spans="1:20" s="359" customFormat="1" ht="21">
      <c r="A2" s="355"/>
      <c r="B2" s="356"/>
      <c r="C2" s="356"/>
      <c r="D2" s="356"/>
      <c r="E2" s="356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522" t="s">
        <v>594</v>
      </c>
      <c r="T2" s="358"/>
    </row>
    <row r="3" spans="1:20" ht="15.75">
      <c r="A3" s="361" t="s">
        <v>498</v>
      </c>
      <c r="F3" s="299" t="s">
        <v>521</v>
      </c>
      <c r="G3" s="362">
        <v>6</v>
      </c>
      <c r="H3" s="362">
        <v>1</v>
      </c>
      <c r="I3" s="362">
        <v>1</v>
      </c>
      <c r="J3" s="362">
        <v>1</v>
      </c>
      <c r="K3" s="363"/>
      <c r="L3" s="307" t="s">
        <v>522</v>
      </c>
      <c r="N3" s="307" t="s">
        <v>434</v>
      </c>
      <c r="S3" s="395" t="s">
        <v>631</v>
      </c>
    </row>
    <row r="4" spans="1:20" s="299" customFormat="1" ht="15.75">
      <c r="A4" s="295"/>
      <c r="C4" s="211"/>
      <c r="N4" s="365"/>
      <c r="S4" s="364"/>
      <c r="T4" s="366"/>
    </row>
    <row r="5" spans="1:20" ht="15.75">
      <c r="A5" s="361" t="s">
        <v>499</v>
      </c>
      <c r="F5" s="299" t="s">
        <v>521</v>
      </c>
      <c r="G5" s="362">
        <v>0</v>
      </c>
      <c r="H5" s="362">
        <v>0</v>
      </c>
      <c r="I5" s="367"/>
      <c r="J5" s="239"/>
      <c r="L5" s="307" t="s">
        <v>522</v>
      </c>
    </row>
    <row r="6" spans="1:20" s="299" customFormat="1" ht="15.75">
      <c r="A6" s="295"/>
      <c r="C6" s="211"/>
      <c r="N6" s="365"/>
      <c r="T6" s="366"/>
    </row>
    <row r="7" spans="1:20" ht="15.75">
      <c r="A7" s="240" t="s">
        <v>517</v>
      </c>
      <c r="F7" s="299" t="s">
        <v>521</v>
      </c>
      <c r="G7" s="362">
        <v>9</v>
      </c>
      <c r="H7" s="362">
        <v>8</v>
      </c>
      <c r="I7" s="367"/>
      <c r="L7" s="491" t="s">
        <v>522</v>
      </c>
      <c r="N7" s="492" t="s">
        <v>579</v>
      </c>
      <c r="O7" s="492"/>
      <c r="P7" s="492"/>
      <c r="Q7" s="492"/>
      <c r="R7" s="492"/>
      <c r="S7" s="493" t="s">
        <v>525</v>
      </c>
    </row>
    <row r="8" spans="1:20" s="299" customFormat="1" ht="18.75">
      <c r="A8" s="295"/>
      <c r="C8" s="211"/>
      <c r="L8" s="370"/>
      <c r="N8" s="448" t="s">
        <v>580</v>
      </c>
      <c r="O8" s="448"/>
      <c r="P8" s="448"/>
      <c r="Q8" s="448"/>
      <c r="R8" s="448"/>
      <c r="S8" s="493"/>
      <c r="T8" s="366"/>
    </row>
    <row r="9" spans="1:20" ht="15.75">
      <c r="A9" s="361" t="s">
        <v>518</v>
      </c>
      <c r="F9" s="299" t="s">
        <v>521</v>
      </c>
      <c r="G9" s="362">
        <v>0</v>
      </c>
      <c r="H9" s="362">
        <v>0</v>
      </c>
      <c r="I9" s="367"/>
      <c r="J9" s="239"/>
      <c r="L9" s="307" t="s">
        <v>522</v>
      </c>
      <c r="S9" s="493"/>
    </row>
    <row r="10" spans="1:20" s="299" customFormat="1" ht="10.5" customHeight="1">
      <c r="A10" s="295"/>
      <c r="C10" s="211"/>
      <c r="L10" s="370"/>
      <c r="N10" s="365"/>
      <c r="S10" s="493"/>
      <c r="T10" s="366"/>
    </row>
    <row r="11" spans="1:20" ht="15.75">
      <c r="A11" s="361" t="s">
        <v>519</v>
      </c>
      <c r="F11" s="299" t="s">
        <v>521</v>
      </c>
      <c r="G11" s="362">
        <v>0</v>
      </c>
      <c r="H11" s="362">
        <v>0</v>
      </c>
      <c r="I11" s="367"/>
      <c r="J11" s="239"/>
      <c r="K11" s="223"/>
      <c r="L11" s="307" t="s">
        <v>522</v>
      </c>
      <c r="S11" s="493" t="s">
        <v>525</v>
      </c>
      <c r="T11" s="371"/>
    </row>
    <row r="12" spans="1:20" s="299" customFormat="1" ht="15.75">
      <c r="A12" s="295"/>
      <c r="C12" s="211"/>
      <c r="G12" s="372"/>
      <c r="H12" s="372"/>
      <c r="I12" s="372"/>
      <c r="J12" s="725"/>
      <c r="K12" s="725"/>
      <c r="N12" s="365"/>
      <c r="S12" s="494"/>
      <c r="T12" s="371"/>
    </row>
    <row r="13" spans="1:20" ht="16.5" thickBot="1">
      <c r="A13" s="373" t="s">
        <v>520</v>
      </c>
      <c r="C13" s="253"/>
      <c r="D13" s="253"/>
      <c r="E13" s="253"/>
      <c r="F13" s="253"/>
      <c r="G13" s="374" t="s">
        <v>440</v>
      </c>
      <c r="H13" s="374" t="s">
        <v>440</v>
      </c>
      <c r="I13" s="374" t="s">
        <v>440</v>
      </c>
      <c r="J13" s="374" t="s">
        <v>409</v>
      </c>
      <c r="K13" s="239"/>
      <c r="L13" s="307" t="s">
        <v>522</v>
      </c>
      <c r="M13" s="253"/>
      <c r="N13" s="492" t="s">
        <v>579</v>
      </c>
      <c r="S13" s="493" t="s">
        <v>525</v>
      </c>
      <c r="T13" s="375"/>
    </row>
    <row r="14" spans="1:20" ht="15.75">
      <c r="A14" s="361"/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492" t="s">
        <v>580</v>
      </c>
      <c r="T14" s="375"/>
    </row>
    <row r="15" spans="1:20" ht="12.75" customHeight="1">
      <c r="A15" s="748" t="s">
        <v>523</v>
      </c>
      <c r="B15" s="749"/>
      <c r="C15" s="749"/>
      <c r="D15" s="749"/>
      <c r="E15" s="749"/>
      <c r="F15" s="750" t="s">
        <v>513</v>
      </c>
      <c r="G15" s="751"/>
      <c r="H15" s="751"/>
      <c r="I15" s="751"/>
      <c r="J15" s="751"/>
      <c r="K15" s="751"/>
      <c r="L15" s="751"/>
      <c r="M15" s="752"/>
      <c r="N15" s="763" t="s">
        <v>475</v>
      </c>
      <c r="O15" s="741" t="s">
        <v>495</v>
      </c>
      <c r="P15" s="743" t="s">
        <v>416</v>
      </c>
      <c r="Q15" s="743" t="s">
        <v>515</v>
      </c>
      <c r="R15" s="743" t="s">
        <v>417</v>
      </c>
      <c r="S15" s="376" t="s">
        <v>516</v>
      </c>
      <c r="T15" s="495" t="s">
        <v>524</v>
      </c>
    </row>
    <row r="16" spans="1:20">
      <c r="A16" s="450" t="s">
        <v>411</v>
      </c>
      <c r="B16" s="450" t="s">
        <v>445</v>
      </c>
      <c r="C16" s="760" t="s">
        <v>514</v>
      </c>
      <c r="D16" s="761" t="s">
        <v>3</v>
      </c>
      <c r="E16" s="762" t="s">
        <v>3</v>
      </c>
      <c r="F16" s="753"/>
      <c r="G16" s="754"/>
      <c r="H16" s="754"/>
      <c r="I16" s="754"/>
      <c r="J16" s="754"/>
      <c r="K16" s="754"/>
      <c r="L16" s="754"/>
      <c r="M16" s="755"/>
      <c r="N16" s="764"/>
      <c r="O16" s="742"/>
      <c r="P16" s="744"/>
      <c r="Q16" s="744"/>
      <c r="R16" s="744"/>
      <c r="S16" s="380" t="s">
        <v>589</v>
      </c>
      <c r="T16" s="523" t="s">
        <v>590</v>
      </c>
    </row>
    <row r="17" spans="1:20" s="452" customFormat="1" ht="12.75" customHeight="1">
      <c r="A17" s="745" t="s">
        <v>409</v>
      </c>
      <c r="B17" s="746"/>
      <c r="C17" s="746"/>
      <c r="D17" s="746"/>
      <c r="E17" s="747"/>
      <c r="F17" s="756" t="s">
        <v>412</v>
      </c>
      <c r="G17" s="757"/>
      <c r="H17" s="757"/>
      <c r="I17" s="757"/>
      <c r="J17" s="757"/>
      <c r="K17" s="757"/>
      <c r="L17" s="757"/>
      <c r="M17" s="758"/>
      <c r="N17" s="451">
        <v>3</v>
      </c>
      <c r="O17" s="451" t="s">
        <v>321</v>
      </c>
      <c r="P17" s="451" t="s">
        <v>424</v>
      </c>
      <c r="Q17" s="451" t="s">
        <v>339</v>
      </c>
      <c r="R17" s="451" t="s">
        <v>425</v>
      </c>
      <c r="S17" s="382" t="s">
        <v>382</v>
      </c>
      <c r="T17" s="383" t="s">
        <v>393</v>
      </c>
    </row>
    <row r="18" spans="1:20" s="461" customFormat="1" ht="15" hidden="1" customHeight="1">
      <c r="A18" s="453">
        <v>1</v>
      </c>
      <c r="B18" s="454"/>
      <c r="C18" s="734"/>
      <c r="D18" s="735"/>
      <c r="E18" s="736"/>
      <c r="F18" s="455" t="s">
        <v>4</v>
      </c>
      <c r="G18" s="456"/>
      <c r="H18" s="457"/>
      <c r="I18" s="457"/>
      <c r="J18" s="457"/>
      <c r="K18" s="457"/>
      <c r="L18" s="457"/>
      <c r="M18" s="458"/>
      <c r="N18" s="459">
        <v>331</v>
      </c>
      <c r="O18" s="460">
        <v>40</v>
      </c>
      <c r="P18" s="460"/>
      <c r="Q18" s="460"/>
      <c r="R18" s="460"/>
      <c r="S18" s="438">
        <f>+S19+S27+S34+S37+S40+S43+S48+S22</f>
        <v>0</v>
      </c>
      <c r="T18" s="438">
        <f>+T19+T27+T34+T37+T40+T43+T48+T22</f>
        <v>0</v>
      </c>
    </row>
    <row r="19" spans="1:20" s="461" customFormat="1" ht="15" hidden="1" customHeight="1">
      <c r="A19" s="462"/>
      <c r="B19" s="264" t="s">
        <v>5</v>
      </c>
      <c r="C19" s="701"/>
      <c r="D19" s="702"/>
      <c r="E19" s="703"/>
      <c r="F19" s="467" t="s">
        <v>6</v>
      </c>
      <c r="G19" s="464"/>
      <c r="H19" s="468"/>
      <c r="I19" s="468"/>
      <c r="J19" s="468"/>
      <c r="K19" s="468"/>
      <c r="L19" s="468"/>
      <c r="M19" s="469"/>
      <c r="N19" s="759"/>
      <c r="O19" s="267"/>
      <c r="P19" s="267"/>
      <c r="Q19" s="267"/>
      <c r="R19" s="267"/>
      <c r="S19" s="440">
        <f>SUM(S20:S21)</f>
        <v>0</v>
      </c>
      <c r="T19" s="440">
        <f>SUM(T20:T21)</f>
        <v>0</v>
      </c>
    </row>
    <row r="20" spans="1:20" s="461" customFormat="1" ht="15" hidden="1" customHeight="1">
      <c r="A20" s="462"/>
      <c r="B20" s="264"/>
      <c r="C20" s="701" t="s">
        <v>7</v>
      </c>
      <c r="D20" s="702" t="s">
        <v>8</v>
      </c>
      <c r="E20" s="703" t="s">
        <v>8</v>
      </c>
      <c r="F20" s="463" t="s">
        <v>9</v>
      </c>
      <c r="G20" s="464"/>
      <c r="H20" s="465"/>
      <c r="I20" s="465"/>
      <c r="J20" s="465"/>
      <c r="K20" s="465"/>
      <c r="L20" s="465"/>
      <c r="M20" s="466"/>
      <c r="N20" s="759"/>
      <c r="O20" s="267"/>
      <c r="P20" s="267"/>
      <c r="Q20" s="267"/>
      <c r="R20" s="267"/>
      <c r="S20" s="439">
        <v>0</v>
      </c>
      <c r="T20" s="439">
        <v>0</v>
      </c>
    </row>
    <row r="21" spans="1:20" s="461" customFormat="1" ht="15" hidden="1" customHeight="1">
      <c r="A21" s="462"/>
      <c r="B21" s="264"/>
      <c r="C21" s="701" t="s">
        <v>10</v>
      </c>
      <c r="D21" s="702" t="s">
        <v>8</v>
      </c>
      <c r="E21" s="703" t="s">
        <v>8</v>
      </c>
      <c r="F21" s="463" t="s">
        <v>11</v>
      </c>
      <c r="G21" s="464"/>
      <c r="H21" s="465"/>
      <c r="I21" s="465"/>
      <c r="J21" s="465"/>
      <c r="K21" s="465"/>
      <c r="L21" s="465"/>
      <c r="M21" s="466"/>
      <c r="N21" s="759"/>
      <c r="O21" s="267"/>
      <c r="P21" s="267"/>
      <c r="Q21" s="267"/>
      <c r="R21" s="267"/>
      <c r="S21" s="439">
        <v>0</v>
      </c>
      <c r="T21" s="439">
        <v>0</v>
      </c>
    </row>
    <row r="22" spans="1:20" s="461" customFormat="1" ht="15" hidden="1" customHeight="1">
      <c r="A22" s="462"/>
      <c r="B22" s="264" t="s">
        <v>12</v>
      </c>
      <c r="C22" s="701"/>
      <c r="D22" s="702"/>
      <c r="E22" s="703"/>
      <c r="F22" s="467" t="s">
        <v>13</v>
      </c>
      <c r="G22" s="464"/>
      <c r="H22" s="468"/>
      <c r="I22" s="468"/>
      <c r="J22" s="468"/>
      <c r="K22" s="468"/>
      <c r="L22" s="468"/>
      <c r="M22" s="469"/>
      <c r="N22" s="759"/>
      <c r="O22" s="267"/>
      <c r="P22" s="267"/>
      <c r="Q22" s="267"/>
      <c r="R22" s="267"/>
      <c r="S22" s="440">
        <f>SUM(S23:S26)</f>
        <v>0</v>
      </c>
      <c r="T22" s="440">
        <f>SUM(T23:T26)</f>
        <v>0</v>
      </c>
    </row>
    <row r="23" spans="1:20" s="461" customFormat="1" ht="15" hidden="1" customHeight="1">
      <c r="A23" s="462"/>
      <c r="B23" s="264"/>
      <c r="C23" s="701" t="s">
        <v>14</v>
      </c>
      <c r="D23" s="702" t="s">
        <v>15</v>
      </c>
      <c r="E23" s="703" t="s">
        <v>15</v>
      </c>
      <c r="F23" s="463" t="s">
        <v>16</v>
      </c>
      <c r="G23" s="464"/>
      <c r="H23" s="465"/>
      <c r="I23" s="465"/>
      <c r="J23" s="465"/>
      <c r="K23" s="465"/>
      <c r="L23" s="465"/>
      <c r="M23" s="466"/>
      <c r="N23" s="759"/>
      <c r="O23" s="267"/>
      <c r="P23" s="267"/>
      <c r="Q23" s="267"/>
      <c r="R23" s="267"/>
      <c r="S23" s="439">
        <v>0</v>
      </c>
      <c r="T23" s="439">
        <v>0</v>
      </c>
    </row>
    <row r="24" spans="1:20" s="461" customFormat="1" ht="15" hidden="1" customHeight="1">
      <c r="A24" s="462"/>
      <c r="B24" s="264"/>
      <c r="C24" s="701" t="s">
        <v>17</v>
      </c>
      <c r="D24" s="702" t="s">
        <v>18</v>
      </c>
      <c r="E24" s="703" t="s">
        <v>18</v>
      </c>
      <c r="F24" s="463" t="s">
        <v>19</v>
      </c>
      <c r="G24" s="464"/>
      <c r="H24" s="465"/>
      <c r="I24" s="465"/>
      <c r="J24" s="465"/>
      <c r="K24" s="465"/>
      <c r="L24" s="465"/>
      <c r="M24" s="466"/>
      <c r="N24" s="759"/>
      <c r="O24" s="267"/>
      <c r="P24" s="267"/>
      <c r="Q24" s="267"/>
      <c r="R24" s="267"/>
      <c r="S24" s="439">
        <v>0</v>
      </c>
      <c r="T24" s="439">
        <v>0</v>
      </c>
    </row>
    <row r="25" spans="1:20" s="461" customFormat="1" ht="15" hidden="1" customHeight="1">
      <c r="A25" s="462"/>
      <c r="B25" s="264"/>
      <c r="C25" s="701" t="s">
        <v>20</v>
      </c>
      <c r="D25" s="702" t="s">
        <v>21</v>
      </c>
      <c r="E25" s="703" t="s">
        <v>21</v>
      </c>
      <c r="F25" s="463" t="s">
        <v>22</v>
      </c>
      <c r="G25" s="464"/>
      <c r="H25" s="465"/>
      <c r="I25" s="465"/>
      <c r="J25" s="465"/>
      <c r="K25" s="465"/>
      <c r="L25" s="465"/>
      <c r="M25" s="466"/>
      <c r="N25" s="759"/>
      <c r="O25" s="267"/>
      <c r="P25" s="267"/>
      <c r="Q25" s="267"/>
      <c r="R25" s="267"/>
      <c r="S25" s="439">
        <v>0</v>
      </c>
      <c r="T25" s="439">
        <v>0</v>
      </c>
    </row>
    <row r="26" spans="1:20" s="461" customFormat="1" ht="15" hidden="1" customHeight="1">
      <c r="A26" s="462"/>
      <c r="B26" s="264"/>
      <c r="C26" s="701" t="s">
        <v>23</v>
      </c>
      <c r="D26" s="702" t="s">
        <v>21</v>
      </c>
      <c r="E26" s="703" t="s">
        <v>21</v>
      </c>
      <c r="F26" s="463" t="s">
        <v>24</v>
      </c>
      <c r="G26" s="464"/>
      <c r="H26" s="465"/>
      <c r="I26" s="465"/>
      <c r="J26" s="465"/>
      <c r="K26" s="465"/>
      <c r="L26" s="465"/>
      <c r="M26" s="466"/>
      <c r="N26" s="759"/>
      <c r="O26" s="267"/>
      <c r="P26" s="267"/>
      <c r="Q26" s="267"/>
      <c r="R26" s="267"/>
      <c r="S26" s="439">
        <v>0</v>
      </c>
      <c r="T26" s="439">
        <v>0</v>
      </c>
    </row>
    <row r="27" spans="1:20" s="461" customFormat="1" ht="15" hidden="1" customHeight="1">
      <c r="A27" s="462"/>
      <c r="B27" s="264" t="s">
        <v>25</v>
      </c>
      <c r="C27" s="701"/>
      <c r="D27" s="702"/>
      <c r="E27" s="703"/>
      <c r="F27" s="467" t="s">
        <v>26</v>
      </c>
      <c r="G27" s="464"/>
      <c r="H27" s="468"/>
      <c r="I27" s="468"/>
      <c r="J27" s="468"/>
      <c r="K27" s="468"/>
      <c r="L27" s="468"/>
      <c r="M27" s="469"/>
      <c r="N27" s="759"/>
      <c r="O27" s="267"/>
      <c r="P27" s="267"/>
      <c r="Q27" s="267"/>
      <c r="R27" s="267"/>
      <c r="S27" s="440">
        <f>SUM(S28:S32)</f>
        <v>0</v>
      </c>
      <c r="T27" s="440">
        <f>SUM(T28:T32)</f>
        <v>0</v>
      </c>
    </row>
    <row r="28" spans="1:20" s="461" customFormat="1" ht="15" hidden="1" customHeight="1">
      <c r="A28" s="462"/>
      <c r="B28" s="264"/>
      <c r="C28" s="701" t="s">
        <v>27</v>
      </c>
      <c r="D28" s="702" t="s">
        <v>28</v>
      </c>
      <c r="E28" s="703" t="s">
        <v>28</v>
      </c>
      <c r="F28" s="463" t="s">
        <v>29</v>
      </c>
      <c r="G28" s="464"/>
      <c r="H28" s="465"/>
      <c r="I28" s="465"/>
      <c r="J28" s="465"/>
      <c r="K28" s="465"/>
      <c r="L28" s="465"/>
      <c r="M28" s="466"/>
      <c r="N28" s="759"/>
      <c r="O28" s="267"/>
      <c r="P28" s="267"/>
      <c r="Q28" s="267"/>
      <c r="R28" s="267"/>
      <c r="S28" s="439">
        <v>0</v>
      </c>
      <c r="T28" s="439">
        <v>0</v>
      </c>
    </row>
    <row r="29" spans="1:20" s="461" customFormat="1" ht="15" hidden="1" customHeight="1">
      <c r="A29" s="462"/>
      <c r="B29" s="264"/>
      <c r="C29" s="701" t="s">
        <v>30</v>
      </c>
      <c r="D29" s="702" t="s">
        <v>31</v>
      </c>
      <c r="E29" s="703" t="s">
        <v>31</v>
      </c>
      <c r="F29" s="463" t="s">
        <v>32</v>
      </c>
      <c r="G29" s="464"/>
      <c r="H29" s="465"/>
      <c r="I29" s="465"/>
      <c r="J29" s="465"/>
      <c r="K29" s="465"/>
      <c r="L29" s="465"/>
      <c r="M29" s="466"/>
      <c r="N29" s="759"/>
      <c r="O29" s="267"/>
      <c r="P29" s="267"/>
      <c r="Q29" s="267"/>
      <c r="R29" s="267"/>
      <c r="S29" s="439">
        <v>0</v>
      </c>
      <c r="T29" s="439">
        <v>0</v>
      </c>
    </row>
    <row r="30" spans="1:20" s="461" customFormat="1" ht="15" hidden="1" customHeight="1">
      <c r="A30" s="462"/>
      <c r="B30" s="264"/>
      <c r="C30" s="701" t="s">
        <v>33</v>
      </c>
      <c r="D30" s="702" t="s">
        <v>34</v>
      </c>
      <c r="E30" s="703" t="s">
        <v>34</v>
      </c>
      <c r="F30" s="463" t="s">
        <v>35</v>
      </c>
      <c r="G30" s="464"/>
      <c r="H30" s="465"/>
      <c r="I30" s="465"/>
      <c r="J30" s="465"/>
      <c r="K30" s="465"/>
      <c r="L30" s="465"/>
      <c r="M30" s="466"/>
      <c r="N30" s="759"/>
      <c r="O30" s="267"/>
      <c r="P30" s="267"/>
      <c r="Q30" s="267"/>
      <c r="R30" s="267"/>
      <c r="S30" s="439">
        <v>0</v>
      </c>
      <c r="T30" s="439">
        <v>0</v>
      </c>
    </row>
    <row r="31" spans="1:20" s="461" customFormat="1" ht="15" hidden="1" customHeight="1">
      <c r="A31" s="462"/>
      <c r="B31" s="264"/>
      <c r="C31" s="701" t="s">
        <v>36</v>
      </c>
      <c r="D31" s="702" t="s">
        <v>37</v>
      </c>
      <c r="E31" s="703" t="s">
        <v>37</v>
      </c>
      <c r="F31" s="463" t="s">
        <v>38</v>
      </c>
      <c r="G31" s="464"/>
      <c r="H31" s="465"/>
      <c r="I31" s="465"/>
      <c r="J31" s="465"/>
      <c r="K31" s="465"/>
      <c r="L31" s="465"/>
      <c r="M31" s="466"/>
      <c r="N31" s="759"/>
      <c r="O31" s="267"/>
      <c r="P31" s="267"/>
      <c r="Q31" s="267"/>
      <c r="R31" s="267"/>
      <c r="S31" s="439">
        <v>0</v>
      </c>
      <c r="T31" s="439">
        <v>0</v>
      </c>
    </row>
    <row r="32" spans="1:20" s="461" customFormat="1" ht="15" hidden="1" customHeight="1">
      <c r="A32" s="462"/>
      <c r="B32" s="264"/>
      <c r="C32" s="701" t="s">
        <v>39</v>
      </c>
      <c r="D32" s="702" t="s">
        <v>40</v>
      </c>
      <c r="E32" s="703" t="s">
        <v>40</v>
      </c>
      <c r="F32" s="463" t="s">
        <v>41</v>
      </c>
      <c r="G32" s="464"/>
      <c r="H32" s="465"/>
      <c r="I32" s="465"/>
      <c r="J32" s="465"/>
      <c r="K32" s="465"/>
      <c r="L32" s="465"/>
      <c r="M32" s="466"/>
      <c r="N32" s="759"/>
      <c r="O32" s="267"/>
      <c r="P32" s="267"/>
      <c r="Q32" s="267"/>
      <c r="R32" s="267"/>
      <c r="S32" s="439">
        <v>0</v>
      </c>
      <c r="T32" s="439">
        <v>0</v>
      </c>
    </row>
    <row r="33" spans="1:20" s="461" customFormat="1" ht="15" hidden="1" customHeight="1">
      <c r="A33" s="462"/>
      <c r="B33" s="264"/>
      <c r="C33" s="265"/>
      <c r="D33" s="470" t="s">
        <v>554</v>
      </c>
      <c r="E33" s="471"/>
      <c r="F33" s="463" t="s">
        <v>555</v>
      </c>
      <c r="G33" s="464"/>
      <c r="H33" s="465"/>
      <c r="I33" s="465"/>
      <c r="J33" s="465"/>
      <c r="K33" s="465"/>
      <c r="L33" s="465"/>
      <c r="M33" s="466"/>
      <c r="N33" s="759"/>
      <c r="O33" s="267"/>
      <c r="P33" s="267"/>
      <c r="Q33" s="267"/>
      <c r="R33" s="267"/>
      <c r="S33" s="439">
        <v>0</v>
      </c>
      <c r="T33" s="439">
        <v>0</v>
      </c>
    </row>
    <row r="34" spans="1:20" s="461" customFormat="1" ht="15" hidden="1" customHeight="1">
      <c r="A34" s="462"/>
      <c r="B34" s="264" t="s">
        <v>42</v>
      </c>
      <c r="C34" s="701"/>
      <c r="D34" s="702"/>
      <c r="E34" s="703"/>
      <c r="F34" s="467" t="s">
        <v>43</v>
      </c>
      <c r="G34" s="464"/>
      <c r="H34" s="468"/>
      <c r="I34" s="468"/>
      <c r="J34" s="468"/>
      <c r="K34" s="468"/>
      <c r="L34" s="468"/>
      <c r="M34" s="469"/>
      <c r="N34" s="759"/>
      <c r="O34" s="267"/>
      <c r="P34" s="267"/>
      <c r="Q34" s="267"/>
      <c r="R34" s="267"/>
      <c r="S34" s="440">
        <f>SUM(S35:S36)</f>
        <v>0</v>
      </c>
      <c r="T34" s="440">
        <f>SUM(T35:T36)</f>
        <v>0</v>
      </c>
    </row>
    <row r="35" spans="1:20" s="461" customFormat="1" ht="15" hidden="1" customHeight="1">
      <c r="A35" s="462"/>
      <c r="B35" s="264"/>
      <c r="C35" s="701" t="s">
        <v>44</v>
      </c>
      <c r="D35" s="702" t="s">
        <v>45</v>
      </c>
      <c r="E35" s="703" t="s">
        <v>45</v>
      </c>
      <c r="F35" s="463" t="s">
        <v>46</v>
      </c>
      <c r="G35" s="464"/>
      <c r="H35" s="465"/>
      <c r="I35" s="465"/>
      <c r="J35" s="465"/>
      <c r="K35" s="465"/>
      <c r="L35" s="465"/>
      <c r="M35" s="466"/>
      <c r="N35" s="759"/>
      <c r="O35" s="267"/>
      <c r="P35" s="267"/>
      <c r="Q35" s="267"/>
      <c r="R35" s="267"/>
      <c r="S35" s="439">
        <v>0</v>
      </c>
      <c r="T35" s="439">
        <v>0</v>
      </c>
    </row>
    <row r="36" spans="1:20" s="461" customFormat="1" ht="15" hidden="1" customHeight="1">
      <c r="A36" s="462"/>
      <c r="B36" s="264"/>
      <c r="C36" s="701" t="s">
        <v>47</v>
      </c>
      <c r="D36" s="702" t="s">
        <v>48</v>
      </c>
      <c r="E36" s="703" t="s">
        <v>48</v>
      </c>
      <c r="F36" s="463" t="s">
        <v>49</v>
      </c>
      <c r="G36" s="464"/>
      <c r="H36" s="465"/>
      <c r="I36" s="465"/>
      <c r="J36" s="465"/>
      <c r="K36" s="465"/>
      <c r="L36" s="465"/>
      <c r="M36" s="466"/>
      <c r="N36" s="472"/>
      <c r="O36" s="267"/>
      <c r="P36" s="267"/>
      <c r="Q36" s="267"/>
      <c r="R36" s="267"/>
      <c r="S36" s="439">
        <v>0</v>
      </c>
      <c r="T36" s="439">
        <v>0</v>
      </c>
    </row>
    <row r="37" spans="1:20" s="461" customFormat="1" ht="15" hidden="1" customHeight="1">
      <c r="A37" s="462"/>
      <c r="B37" s="264" t="s">
        <v>50</v>
      </c>
      <c r="C37" s="701"/>
      <c r="D37" s="702"/>
      <c r="E37" s="703"/>
      <c r="F37" s="467" t="s">
        <v>51</v>
      </c>
      <c r="G37" s="464"/>
      <c r="H37" s="468"/>
      <c r="I37" s="468"/>
      <c r="J37" s="468"/>
      <c r="K37" s="468"/>
      <c r="L37" s="468"/>
      <c r="M37" s="469"/>
      <c r="N37" s="472"/>
      <c r="O37" s="267"/>
      <c r="P37" s="267"/>
      <c r="Q37" s="267"/>
      <c r="R37" s="267"/>
      <c r="S37" s="440">
        <f>SUM(S38:S39)</f>
        <v>0</v>
      </c>
      <c r="T37" s="440">
        <f>SUM(T38:T39)</f>
        <v>0</v>
      </c>
    </row>
    <row r="38" spans="1:20" s="461" customFormat="1" ht="15" hidden="1" customHeight="1">
      <c r="A38" s="462"/>
      <c r="B38" s="264"/>
      <c r="C38" s="701" t="s">
        <v>52</v>
      </c>
      <c r="D38" s="702" t="s">
        <v>53</v>
      </c>
      <c r="E38" s="703" t="s">
        <v>53</v>
      </c>
      <c r="F38" s="463" t="s">
        <v>54</v>
      </c>
      <c r="G38" s="464"/>
      <c r="H38" s="465"/>
      <c r="I38" s="465"/>
      <c r="J38" s="465"/>
      <c r="K38" s="465"/>
      <c r="L38" s="465"/>
      <c r="M38" s="466"/>
      <c r="N38" s="472"/>
      <c r="O38" s="267"/>
      <c r="P38" s="267"/>
      <c r="Q38" s="267"/>
      <c r="R38" s="267"/>
      <c r="S38" s="439">
        <v>0</v>
      </c>
      <c r="T38" s="439">
        <v>0</v>
      </c>
    </row>
    <row r="39" spans="1:20" s="461" customFormat="1" ht="15" hidden="1" customHeight="1">
      <c r="A39" s="462"/>
      <c r="B39" s="264"/>
      <c r="C39" s="265"/>
      <c r="D39" s="470" t="s">
        <v>541</v>
      </c>
      <c r="E39" s="471"/>
      <c r="F39" s="463" t="s">
        <v>540</v>
      </c>
      <c r="G39" s="464"/>
      <c r="H39" s="465"/>
      <c r="I39" s="465"/>
      <c r="J39" s="465"/>
      <c r="K39" s="465"/>
      <c r="L39" s="465"/>
      <c r="M39" s="466"/>
      <c r="N39" s="472"/>
      <c r="O39" s="267"/>
      <c r="P39" s="267"/>
      <c r="Q39" s="267"/>
      <c r="R39" s="267"/>
      <c r="S39" s="439">
        <v>0</v>
      </c>
      <c r="T39" s="439">
        <v>0</v>
      </c>
    </row>
    <row r="40" spans="1:20" s="461" customFormat="1" ht="15" hidden="1" customHeight="1">
      <c r="A40" s="462"/>
      <c r="B40" s="264" t="s">
        <v>55</v>
      </c>
      <c r="C40" s="701"/>
      <c r="D40" s="702"/>
      <c r="E40" s="703"/>
      <c r="F40" s="467" t="s">
        <v>56</v>
      </c>
      <c r="G40" s="464"/>
      <c r="H40" s="468"/>
      <c r="I40" s="468"/>
      <c r="J40" s="468"/>
      <c r="K40" s="468"/>
      <c r="L40" s="468"/>
      <c r="M40" s="469"/>
      <c r="N40" s="472"/>
      <c r="O40" s="267"/>
      <c r="P40" s="267"/>
      <c r="Q40" s="267"/>
      <c r="R40" s="267"/>
      <c r="S40" s="440">
        <f>SUM(S41:S42)</f>
        <v>0</v>
      </c>
      <c r="T40" s="440">
        <f>SUM(T41:T42)</f>
        <v>0</v>
      </c>
    </row>
    <row r="41" spans="1:20" s="461" customFormat="1" ht="15" hidden="1" customHeight="1">
      <c r="A41" s="462"/>
      <c r="B41" s="264"/>
      <c r="C41" s="701" t="s">
        <v>57</v>
      </c>
      <c r="D41" s="702" t="s">
        <v>58</v>
      </c>
      <c r="E41" s="703" t="s">
        <v>58</v>
      </c>
      <c r="F41" s="463" t="s">
        <v>59</v>
      </c>
      <c r="G41" s="464"/>
      <c r="H41" s="465"/>
      <c r="I41" s="465"/>
      <c r="J41" s="465"/>
      <c r="K41" s="465"/>
      <c r="L41" s="465"/>
      <c r="M41" s="466"/>
      <c r="N41" s="472"/>
      <c r="O41" s="267"/>
      <c r="P41" s="267"/>
      <c r="Q41" s="267"/>
      <c r="R41" s="267"/>
      <c r="S41" s="439">
        <v>0</v>
      </c>
      <c r="T41" s="439">
        <v>0</v>
      </c>
    </row>
    <row r="42" spans="1:20" s="461" customFormat="1" ht="15" hidden="1" customHeight="1">
      <c r="A42" s="462"/>
      <c r="B42" s="264"/>
      <c r="C42" s="701" t="s">
        <v>60</v>
      </c>
      <c r="D42" s="702" t="s">
        <v>61</v>
      </c>
      <c r="E42" s="703" t="s">
        <v>61</v>
      </c>
      <c r="F42" s="463" t="s">
        <v>62</v>
      </c>
      <c r="G42" s="464"/>
      <c r="H42" s="465"/>
      <c r="I42" s="465"/>
      <c r="J42" s="465"/>
      <c r="K42" s="465"/>
      <c r="L42" s="465"/>
      <c r="M42" s="466"/>
      <c r="N42" s="472"/>
      <c r="O42" s="267"/>
      <c r="P42" s="267"/>
      <c r="Q42" s="267"/>
      <c r="R42" s="267"/>
      <c r="S42" s="439">
        <v>0</v>
      </c>
      <c r="T42" s="439">
        <v>0</v>
      </c>
    </row>
    <row r="43" spans="1:20" s="461" customFormat="1" ht="15" hidden="1" customHeight="1">
      <c r="A43" s="462"/>
      <c r="B43" s="264" t="s">
        <v>63</v>
      </c>
      <c r="C43" s="701"/>
      <c r="D43" s="702"/>
      <c r="E43" s="703"/>
      <c r="F43" s="467" t="s">
        <v>64</v>
      </c>
      <c r="G43" s="464"/>
      <c r="H43" s="468"/>
      <c r="I43" s="468"/>
      <c r="J43" s="468"/>
      <c r="K43" s="468"/>
      <c r="L43" s="468"/>
      <c r="M43" s="469"/>
      <c r="N43" s="472"/>
      <c r="O43" s="267"/>
      <c r="P43" s="267"/>
      <c r="Q43" s="267"/>
      <c r="R43" s="267"/>
      <c r="S43" s="440">
        <f>SUM(S44:S47)</f>
        <v>0</v>
      </c>
      <c r="T43" s="440">
        <f>SUM(T44:T47)</f>
        <v>0</v>
      </c>
    </row>
    <row r="44" spans="1:20" s="461" customFormat="1" ht="15" hidden="1" customHeight="1">
      <c r="A44" s="462"/>
      <c r="B44" s="264"/>
      <c r="C44" s="701" t="s">
        <v>65</v>
      </c>
      <c r="D44" s="702" t="s">
        <v>66</v>
      </c>
      <c r="E44" s="703" t="s">
        <v>66</v>
      </c>
      <c r="F44" s="463" t="s">
        <v>67</v>
      </c>
      <c r="G44" s="464"/>
      <c r="H44" s="465"/>
      <c r="I44" s="465"/>
      <c r="J44" s="465"/>
      <c r="K44" s="465"/>
      <c r="L44" s="465"/>
      <c r="M44" s="466"/>
      <c r="N44" s="472"/>
      <c r="O44" s="267"/>
      <c r="P44" s="267"/>
      <c r="Q44" s="267"/>
      <c r="R44" s="267"/>
      <c r="S44" s="441">
        <v>0</v>
      </c>
      <c r="T44" s="441">
        <v>0</v>
      </c>
    </row>
    <row r="45" spans="1:20" s="461" customFormat="1" ht="15" hidden="1" customHeight="1">
      <c r="A45" s="462"/>
      <c r="B45" s="264"/>
      <c r="C45" s="701" t="s">
        <v>68</v>
      </c>
      <c r="D45" s="702" t="s">
        <v>69</v>
      </c>
      <c r="E45" s="703" t="s">
        <v>69</v>
      </c>
      <c r="F45" s="463" t="s">
        <v>70</v>
      </c>
      <c r="G45" s="464"/>
      <c r="H45" s="465"/>
      <c r="I45" s="465"/>
      <c r="J45" s="465"/>
      <c r="K45" s="465"/>
      <c r="L45" s="465"/>
      <c r="M45" s="466"/>
      <c r="N45" s="472"/>
      <c r="O45" s="267"/>
      <c r="P45" s="267"/>
      <c r="Q45" s="267"/>
      <c r="R45" s="267"/>
      <c r="S45" s="441">
        <v>0</v>
      </c>
      <c r="T45" s="441">
        <v>0</v>
      </c>
    </row>
    <row r="46" spans="1:20" s="461" customFormat="1" ht="15" hidden="1" customHeight="1">
      <c r="A46" s="462"/>
      <c r="B46" s="264"/>
      <c r="C46" s="701" t="s">
        <v>71</v>
      </c>
      <c r="D46" s="702" t="s">
        <v>72</v>
      </c>
      <c r="E46" s="703" t="s">
        <v>72</v>
      </c>
      <c r="F46" s="463" t="s">
        <v>73</v>
      </c>
      <c r="G46" s="464"/>
      <c r="H46" s="465"/>
      <c r="I46" s="465"/>
      <c r="J46" s="465"/>
      <c r="K46" s="465"/>
      <c r="L46" s="465"/>
      <c r="M46" s="466"/>
      <c r="N46" s="472"/>
      <c r="O46" s="267"/>
      <c r="P46" s="267"/>
      <c r="Q46" s="267"/>
      <c r="R46" s="267"/>
      <c r="S46" s="441">
        <v>0</v>
      </c>
      <c r="T46" s="441">
        <v>0</v>
      </c>
    </row>
    <row r="47" spans="1:20" s="461" customFormat="1" ht="15" hidden="1" customHeight="1">
      <c r="A47" s="462"/>
      <c r="B47" s="264"/>
      <c r="C47" s="701" t="s">
        <v>74</v>
      </c>
      <c r="D47" s="702" t="s">
        <v>75</v>
      </c>
      <c r="E47" s="703" t="s">
        <v>75</v>
      </c>
      <c r="F47" s="463" t="s">
        <v>76</v>
      </c>
      <c r="G47" s="464"/>
      <c r="H47" s="465"/>
      <c r="I47" s="465"/>
      <c r="J47" s="465"/>
      <c r="K47" s="465"/>
      <c r="L47" s="465"/>
      <c r="M47" s="466"/>
      <c r="N47" s="472"/>
      <c r="O47" s="267"/>
      <c r="P47" s="267"/>
      <c r="Q47" s="267"/>
      <c r="R47" s="267"/>
      <c r="S47" s="441">
        <v>0</v>
      </c>
      <c r="T47" s="441">
        <v>0</v>
      </c>
    </row>
    <row r="48" spans="1:20" s="461" customFormat="1" ht="15" hidden="1" customHeight="1">
      <c r="A48" s="462"/>
      <c r="B48" s="264" t="s">
        <v>77</v>
      </c>
      <c r="C48" s="701"/>
      <c r="D48" s="702"/>
      <c r="E48" s="703"/>
      <c r="F48" s="467" t="s">
        <v>78</v>
      </c>
      <c r="G48" s="464"/>
      <c r="H48" s="468"/>
      <c r="I48" s="468"/>
      <c r="J48" s="468"/>
      <c r="K48" s="468"/>
      <c r="L48" s="468"/>
      <c r="M48" s="469"/>
      <c r="N48" s="472"/>
      <c r="O48" s="267"/>
      <c r="P48" s="267"/>
      <c r="Q48" s="267"/>
      <c r="R48" s="267"/>
      <c r="S48" s="440">
        <f>SUM(S49:S50)</f>
        <v>0</v>
      </c>
      <c r="T48" s="440">
        <f>SUM(T49:T50)</f>
        <v>0</v>
      </c>
    </row>
    <row r="49" spans="1:20" s="461" customFormat="1" ht="15" hidden="1" customHeight="1">
      <c r="A49" s="462"/>
      <c r="B49" s="264"/>
      <c r="C49" s="701" t="s">
        <v>79</v>
      </c>
      <c r="D49" s="702" t="s">
        <v>80</v>
      </c>
      <c r="E49" s="703" t="s">
        <v>80</v>
      </c>
      <c r="F49" s="463" t="s">
        <v>81</v>
      </c>
      <c r="G49" s="464"/>
      <c r="H49" s="465"/>
      <c r="I49" s="465"/>
      <c r="J49" s="465"/>
      <c r="K49" s="465"/>
      <c r="L49" s="465"/>
      <c r="M49" s="466"/>
      <c r="N49" s="472"/>
      <c r="O49" s="267"/>
      <c r="P49" s="267"/>
      <c r="Q49" s="267"/>
      <c r="R49" s="267"/>
      <c r="S49" s="441">
        <v>0</v>
      </c>
      <c r="T49" s="441">
        <v>0</v>
      </c>
    </row>
    <row r="50" spans="1:20" s="461" customFormat="1" ht="15" hidden="1" customHeight="1">
      <c r="A50" s="462"/>
      <c r="B50" s="264"/>
      <c r="C50" s="701" t="s">
        <v>82</v>
      </c>
      <c r="D50" s="702" t="s">
        <v>83</v>
      </c>
      <c r="E50" s="703" t="s">
        <v>83</v>
      </c>
      <c r="F50" s="463" t="s">
        <v>84</v>
      </c>
      <c r="G50" s="464"/>
      <c r="H50" s="465"/>
      <c r="I50" s="465"/>
      <c r="J50" s="465"/>
      <c r="K50" s="465"/>
      <c r="L50" s="465"/>
      <c r="M50" s="466"/>
      <c r="N50" s="472"/>
      <c r="O50" s="267"/>
      <c r="P50" s="267"/>
      <c r="Q50" s="267"/>
      <c r="R50" s="267"/>
      <c r="S50" s="441">
        <v>0</v>
      </c>
      <c r="T50" s="441">
        <v>0</v>
      </c>
    </row>
    <row r="51" spans="1:20" s="461" customFormat="1" ht="15" hidden="1" customHeight="1">
      <c r="A51" s="462">
        <v>2</v>
      </c>
      <c r="B51" s="462"/>
      <c r="C51" s="738"/>
      <c r="D51" s="739"/>
      <c r="E51" s="740"/>
      <c r="F51" s="473" t="s">
        <v>85</v>
      </c>
      <c r="G51" s="474"/>
      <c r="H51" s="475"/>
      <c r="I51" s="475"/>
      <c r="J51" s="475"/>
      <c r="K51" s="475"/>
      <c r="L51" s="475"/>
      <c r="M51" s="476"/>
      <c r="N51" s="472"/>
      <c r="O51" s="267">
        <v>40</v>
      </c>
      <c r="P51" s="267"/>
      <c r="Q51" s="267"/>
      <c r="R51" s="267"/>
      <c r="S51" s="442">
        <f>+S52+S58+S63+S66+S69+S74+S81+S85+S89</f>
        <v>0</v>
      </c>
      <c r="T51" s="442">
        <f>+T52+T58+T63+T66+T69+T74+T81+T85+T89</f>
        <v>0</v>
      </c>
    </row>
    <row r="52" spans="1:20" s="461" customFormat="1" ht="15" hidden="1" customHeight="1">
      <c r="A52" s="462"/>
      <c r="B52" s="264" t="s">
        <v>86</v>
      </c>
      <c r="C52" s="701"/>
      <c r="D52" s="702"/>
      <c r="E52" s="703"/>
      <c r="F52" s="467" t="s">
        <v>87</v>
      </c>
      <c r="G52" s="464"/>
      <c r="H52" s="468"/>
      <c r="I52" s="468"/>
      <c r="J52" s="468"/>
      <c r="K52" s="468"/>
      <c r="L52" s="468"/>
      <c r="M52" s="469"/>
      <c r="N52" s="472"/>
      <c r="O52" s="267"/>
      <c r="P52" s="267"/>
      <c r="Q52" s="267"/>
      <c r="R52" s="267"/>
      <c r="S52" s="440">
        <f>SUM(S53:S57)</f>
        <v>0</v>
      </c>
      <c r="T52" s="440">
        <f>SUM(T53:T57)</f>
        <v>0</v>
      </c>
    </row>
    <row r="53" spans="1:20" s="461" customFormat="1" ht="15" hidden="1" customHeight="1">
      <c r="A53" s="462"/>
      <c r="B53" s="264"/>
      <c r="C53" s="701" t="s">
        <v>88</v>
      </c>
      <c r="D53" s="702" t="s">
        <v>89</v>
      </c>
      <c r="E53" s="703" t="s">
        <v>89</v>
      </c>
      <c r="F53" s="463" t="s">
        <v>90</v>
      </c>
      <c r="G53" s="464"/>
      <c r="H53" s="465"/>
      <c r="I53" s="465"/>
      <c r="J53" s="465"/>
      <c r="K53" s="465"/>
      <c r="L53" s="465"/>
      <c r="M53" s="466"/>
      <c r="N53" s="472"/>
      <c r="O53" s="267"/>
      <c r="P53" s="267"/>
      <c r="Q53" s="267"/>
      <c r="R53" s="267"/>
      <c r="S53" s="441">
        <v>0</v>
      </c>
      <c r="T53" s="441">
        <v>0</v>
      </c>
    </row>
    <row r="54" spans="1:20" s="461" customFormat="1" ht="15" hidden="1" customHeight="1">
      <c r="A54" s="462"/>
      <c r="B54" s="264"/>
      <c r="C54" s="701" t="s">
        <v>91</v>
      </c>
      <c r="D54" s="702" t="s">
        <v>92</v>
      </c>
      <c r="E54" s="703" t="s">
        <v>92</v>
      </c>
      <c r="F54" s="463" t="s">
        <v>93</v>
      </c>
      <c r="G54" s="464"/>
      <c r="H54" s="465"/>
      <c r="I54" s="465"/>
      <c r="J54" s="465"/>
      <c r="K54" s="465"/>
      <c r="L54" s="465"/>
      <c r="M54" s="466"/>
      <c r="N54" s="472"/>
      <c r="O54" s="267"/>
      <c r="P54" s="267"/>
      <c r="Q54" s="267"/>
      <c r="R54" s="267"/>
      <c r="S54" s="441">
        <v>0</v>
      </c>
      <c r="T54" s="441">
        <v>0</v>
      </c>
    </row>
    <row r="55" spans="1:20" s="461" customFormat="1" ht="15" hidden="1" customHeight="1">
      <c r="A55" s="462"/>
      <c r="B55" s="264"/>
      <c r="C55" s="701" t="s">
        <v>94</v>
      </c>
      <c r="D55" s="702" t="s">
        <v>95</v>
      </c>
      <c r="E55" s="703" t="s">
        <v>95</v>
      </c>
      <c r="F55" s="463" t="s">
        <v>96</v>
      </c>
      <c r="G55" s="464"/>
      <c r="H55" s="465"/>
      <c r="I55" s="465"/>
      <c r="J55" s="465"/>
      <c r="K55" s="465"/>
      <c r="L55" s="465"/>
      <c r="M55" s="466"/>
      <c r="N55" s="472"/>
      <c r="O55" s="267"/>
      <c r="P55" s="267"/>
      <c r="Q55" s="267"/>
      <c r="R55" s="267"/>
      <c r="S55" s="441">
        <v>0</v>
      </c>
      <c r="T55" s="441">
        <v>0</v>
      </c>
    </row>
    <row r="56" spans="1:20" s="461" customFormat="1" ht="15" hidden="1" customHeight="1">
      <c r="A56" s="462"/>
      <c r="B56" s="264"/>
      <c r="C56" s="701" t="s">
        <v>97</v>
      </c>
      <c r="D56" s="702" t="s">
        <v>98</v>
      </c>
      <c r="E56" s="703" t="s">
        <v>98</v>
      </c>
      <c r="F56" s="463" t="s">
        <v>99</v>
      </c>
      <c r="G56" s="464"/>
      <c r="H56" s="465"/>
      <c r="I56" s="465"/>
      <c r="J56" s="465"/>
      <c r="K56" s="465"/>
      <c r="L56" s="465"/>
      <c r="M56" s="466"/>
      <c r="N56" s="472"/>
      <c r="O56" s="267"/>
      <c r="P56" s="267"/>
      <c r="Q56" s="267"/>
      <c r="R56" s="267"/>
      <c r="S56" s="441">
        <v>0</v>
      </c>
      <c r="T56" s="441">
        <v>0</v>
      </c>
    </row>
    <row r="57" spans="1:20" s="461" customFormat="1" ht="15" hidden="1" customHeight="1">
      <c r="A57" s="462"/>
      <c r="B57" s="264"/>
      <c r="C57" s="701" t="s">
        <v>100</v>
      </c>
      <c r="D57" s="702" t="s">
        <v>101</v>
      </c>
      <c r="E57" s="703" t="s">
        <v>101</v>
      </c>
      <c r="F57" s="463" t="s">
        <v>102</v>
      </c>
      <c r="G57" s="464"/>
      <c r="H57" s="465"/>
      <c r="I57" s="465"/>
      <c r="J57" s="465"/>
      <c r="K57" s="465"/>
      <c r="L57" s="465"/>
      <c r="M57" s="466"/>
      <c r="N57" s="472"/>
      <c r="O57" s="267"/>
      <c r="P57" s="267"/>
      <c r="Q57" s="267"/>
      <c r="R57" s="267"/>
      <c r="S57" s="441">
        <v>0</v>
      </c>
      <c r="T57" s="441">
        <v>0</v>
      </c>
    </row>
    <row r="58" spans="1:20" s="461" customFormat="1" ht="15" hidden="1" customHeight="1">
      <c r="A58" s="462"/>
      <c r="B58" s="264" t="s">
        <v>103</v>
      </c>
      <c r="C58" s="701"/>
      <c r="D58" s="702"/>
      <c r="E58" s="703"/>
      <c r="F58" s="467" t="s">
        <v>104</v>
      </c>
      <c r="G58" s="464"/>
      <c r="H58" s="468"/>
      <c r="I58" s="468"/>
      <c r="J58" s="468"/>
      <c r="K58" s="468"/>
      <c r="L58" s="468"/>
      <c r="M58" s="469"/>
      <c r="N58" s="472"/>
      <c r="O58" s="267"/>
      <c r="P58" s="267"/>
      <c r="Q58" s="267"/>
      <c r="R58" s="267"/>
      <c r="S58" s="440">
        <f>SUM(S59:S62)</f>
        <v>0</v>
      </c>
      <c r="T58" s="440">
        <f>SUM(T59:T62)</f>
        <v>0</v>
      </c>
    </row>
    <row r="59" spans="1:20" s="461" customFormat="1" ht="15" hidden="1" customHeight="1">
      <c r="A59" s="462"/>
      <c r="B59" s="264"/>
      <c r="C59" s="701" t="s">
        <v>105</v>
      </c>
      <c r="D59" s="702" t="s">
        <v>106</v>
      </c>
      <c r="E59" s="703" t="s">
        <v>106</v>
      </c>
      <c r="F59" s="463" t="s">
        <v>107</v>
      </c>
      <c r="G59" s="464"/>
      <c r="H59" s="465"/>
      <c r="I59" s="465"/>
      <c r="J59" s="465"/>
      <c r="K59" s="465"/>
      <c r="L59" s="465"/>
      <c r="M59" s="466"/>
      <c r="N59" s="472"/>
      <c r="O59" s="267"/>
      <c r="P59" s="267"/>
      <c r="Q59" s="267"/>
      <c r="R59" s="267"/>
      <c r="S59" s="441">
        <v>0</v>
      </c>
      <c r="T59" s="441">
        <v>0</v>
      </c>
    </row>
    <row r="60" spans="1:20" s="461" customFormat="1" ht="15" hidden="1" customHeight="1">
      <c r="A60" s="462"/>
      <c r="B60" s="264"/>
      <c r="C60" s="701" t="s">
        <v>108</v>
      </c>
      <c r="D60" s="702" t="s">
        <v>109</v>
      </c>
      <c r="E60" s="703" t="s">
        <v>109</v>
      </c>
      <c r="F60" s="463" t="s">
        <v>110</v>
      </c>
      <c r="G60" s="464"/>
      <c r="H60" s="465"/>
      <c r="I60" s="465"/>
      <c r="J60" s="465"/>
      <c r="K60" s="465"/>
      <c r="L60" s="465"/>
      <c r="M60" s="466"/>
      <c r="N60" s="472"/>
      <c r="O60" s="267"/>
      <c r="P60" s="267"/>
      <c r="Q60" s="267"/>
      <c r="R60" s="267"/>
      <c r="S60" s="441">
        <v>0</v>
      </c>
      <c r="T60" s="441">
        <v>0</v>
      </c>
    </row>
    <row r="61" spans="1:20" s="461" customFormat="1" ht="15" hidden="1" customHeight="1">
      <c r="A61" s="462"/>
      <c r="B61" s="264"/>
      <c r="C61" s="701" t="s">
        <v>111</v>
      </c>
      <c r="D61" s="702" t="s">
        <v>112</v>
      </c>
      <c r="E61" s="703" t="s">
        <v>112</v>
      </c>
      <c r="F61" s="463" t="s">
        <v>113</v>
      </c>
      <c r="G61" s="464"/>
      <c r="H61" s="465"/>
      <c r="I61" s="465"/>
      <c r="J61" s="465"/>
      <c r="K61" s="465"/>
      <c r="L61" s="465"/>
      <c r="M61" s="466"/>
      <c r="N61" s="472"/>
      <c r="O61" s="267"/>
      <c r="P61" s="267"/>
      <c r="Q61" s="267"/>
      <c r="R61" s="267"/>
      <c r="S61" s="441">
        <v>0</v>
      </c>
      <c r="T61" s="441">
        <v>0</v>
      </c>
    </row>
    <row r="62" spans="1:20" s="461" customFormat="1" ht="15" hidden="1" customHeight="1">
      <c r="A62" s="462"/>
      <c r="B62" s="264"/>
      <c r="C62" s="701" t="s">
        <v>114</v>
      </c>
      <c r="D62" s="702" t="s">
        <v>115</v>
      </c>
      <c r="E62" s="703" t="s">
        <v>115</v>
      </c>
      <c r="F62" s="463" t="s">
        <v>116</v>
      </c>
      <c r="G62" s="464"/>
      <c r="H62" s="465"/>
      <c r="I62" s="465"/>
      <c r="J62" s="465"/>
      <c r="K62" s="465"/>
      <c r="L62" s="465"/>
      <c r="M62" s="466"/>
      <c r="N62" s="472"/>
      <c r="O62" s="267"/>
      <c r="P62" s="267"/>
      <c r="Q62" s="267"/>
      <c r="R62" s="267"/>
      <c r="S62" s="441">
        <v>0</v>
      </c>
      <c r="T62" s="441">
        <v>0</v>
      </c>
    </row>
    <row r="63" spans="1:20" s="461" customFormat="1" ht="15" hidden="1" customHeight="1">
      <c r="A63" s="462"/>
      <c r="B63" s="264" t="s">
        <v>117</v>
      </c>
      <c r="C63" s="701"/>
      <c r="D63" s="702"/>
      <c r="E63" s="703"/>
      <c r="F63" s="467" t="s">
        <v>118</v>
      </c>
      <c r="G63" s="464"/>
      <c r="H63" s="468"/>
      <c r="I63" s="468"/>
      <c r="J63" s="468"/>
      <c r="K63" s="468"/>
      <c r="L63" s="468"/>
      <c r="M63" s="469"/>
      <c r="N63" s="472"/>
      <c r="O63" s="267"/>
      <c r="P63" s="267"/>
      <c r="Q63" s="267"/>
      <c r="R63" s="267"/>
      <c r="S63" s="440">
        <f>SUM(S64:S65)</f>
        <v>0</v>
      </c>
      <c r="T63" s="440">
        <f>SUM(T64:T65)</f>
        <v>0</v>
      </c>
    </row>
    <row r="64" spans="1:20" s="461" customFormat="1" ht="15" hidden="1" customHeight="1">
      <c r="A64" s="462"/>
      <c r="B64" s="264"/>
      <c r="C64" s="701" t="s">
        <v>119</v>
      </c>
      <c r="D64" s="702" t="s">
        <v>120</v>
      </c>
      <c r="E64" s="703" t="s">
        <v>120</v>
      </c>
      <c r="F64" s="463" t="s">
        <v>121</v>
      </c>
      <c r="G64" s="464"/>
      <c r="H64" s="465"/>
      <c r="I64" s="465"/>
      <c r="J64" s="465"/>
      <c r="K64" s="465"/>
      <c r="L64" s="465"/>
      <c r="M64" s="466"/>
      <c r="N64" s="472"/>
      <c r="O64" s="267"/>
      <c r="P64" s="267"/>
      <c r="Q64" s="267"/>
      <c r="R64" s="267"/>
      <c r="S64" s="441">
        <v>0</v>
      </c>
      <c r="T64" s="441">
        <v>0</v>
      </c>
    </row>
    <row r="65" spans="1:20" s="461" customFormat="1" ht="15" hidden="1" customHeight="1">
      <c r="A65" s="462"/>
      <c r="B65" s="264"/>
      <c r="C65" s="701" t="s">
        <v>122</v>
      </c>
      <c r="D65" s="702" t="s">
        <v>123</v>
      </c>
      <c r="E65" s="703" t="s">
        <v>123</v>
      </c>
      <c r="F65" s="463" t="s">
        <v>124</v>
      </c>
      <c r="G65" s="464"/>
      <c r="H65" s="465"/>
      <c r="I65" s="465"/>
      <c r="J65" s="465"/>
      <c r="K65" s="465"/>
      <c r="L65" s="465"/>
      <c r="M65" s="466"/>
      <c r="N65" s="472"/>
      <c r="O65" s="267"/>
      <c r="P65" s="267"/>
      <c r="Q65" s="267"/>
      <c r="R65" s="267"/>
      <c r="S65" s="441">
        <v>0</v>
      </c>
      <c r="T65" s="441">
        <v>0</v>
      </c>
    </row>
    <row r="66" spans="1:20" s="461" customFormat="1" ht="15" hidden="1" customHeight="1">
      <c r="A66" s="462"/>
      <c r="B66" s="264" t="s">
        <v>125</v>
      </c>
      <c r="C66" s="701"/>
      <c r="D66" s="702"/>
      <c r="E66" s="703"/>
      <c r="F66" s="467" t="s">
        <v>126</v>
      </c>
      <c r="G66" s="464"/>
      <c r="H66" s="468"/>
      <c r="I66" s="468"/>
      <c r="J66" s="468"/>
      <c r="K66" s="468"/>
      <c r="L66" s="468"/>
      <c r="M66" s="469"/>
      <c r="N66" s="472"/>
      <c r="O66" s="267"/>
      <c r="P66" s="267"/>
      <c r="Q66" s="267"/>
      <c r="R66" s="267"/>
      <c r="S66" s="440">
        <f>SUM(S67:S68)</f>
        <v>0</v>
      </c>
      <c r="T66" s="440">
        <f>SUM(T67:T68)</f>
        <v>0</v>
      </c>
    </row>
    <row r="67" spans="1:20" s="461" customFormat="1" ht="15" hidden="1" customHeight="1">
      <c r="A67" s="462"/>
      <c r="B67" s="264"/>
      <c r="C67" s="701" t="s">
        <v>127</v>
      </c>
      <c r="D67" s="702" t="s">
        <v>128</v>
      </c>
      <c r="E67" s="703" t="s">
        <v>128</v>
      </c>
      <c r="F67" s="463" t="s">
        <v>129</v>
      </c>
      <c r="G67" s="464"/>
      <c r="H67" s="465"/>
      <c r="I67" s="465"/>
      <c r="J67" s="465"/>
      <c r="K67" s="465"/>
      <c r="L67" s="465"/>
      <c r="M67" s="466"/>
      <c r="N67" s="472"/>
      <c r="O67" s="267"/>
      <c r="P67" s="267"/>
      <c r="Q67" s="267"/>
      <c r="R67" s="267"/>
      <c r="S67" s="441">
        <v>0</v>
      </c>
      <c r="T67" s="441">
        <v>0</v>
      </c>
    </row>
    <row r="68" spans="1:20" s="461" customFormat="1" ht="15" hidden="1" customHeight="1">
      <c r="A68" s="462"/>
      <c r="B68" s="264"/>
      <c r="C68" s="701" t="s">
        <v>130</v>
      </c>
      <c r="D68" s="702" t="s">
        <v>131</v>
      </c>
      <c r="E68" s="703" t="s">
        <v>131</v>
      </c>
      <c r="F68" s="463" t="s">
        <v>132</v>
      </c>
      <c r="G68" s="464"/>
      <c r="H68" s="465"/>
      <c r="I68" s="465"/>
      <c r="J68" s="465"/>
      <c r="K68" s="465"/>
      <c r="L68" s="465"/>
      <c r="M68" s="466"/>
      <c r="N68" s="472"/>
      <c r="O68" s="267"/>
      <c r="P68" s="267"/>
      <c r="Q68" s="267"/>
      <c r="R68" s="267"/>
      <c r="S68" s="441">
        <v>0</v>
      </c>
      <c r="T68" s="441">
        <v>0</v>
      </c>
    </row>
    <row r="69" spans="1:20" s="461" customFormat="1" ht="15" hidden="1" customHeight="1">
      <c r="A69" s="462"/>
      <c r="B69" s="264" t="s">
        <v>133</v>
      </c>
      <c r="C69" s="701"/>
      <c r="D69" s="702"/>
      <c r="E69" s="703"/>
      <c r="F69" s="467" t="s">
        <v>134</v>
      </c>
      <c r="G69" s="464"/>
      <c r="H69" s="468"/>
      <c r="I69" s="468"/>
      <c r="J69" s="468"/>
      <c r="K69" s="468"/>
      <c r="L69" s="468"/>
      <c r="M69" s="469"/>
      <c r="N69" s="472"/>
      <c r="O69" s="267"/>
      <c r="P69" s="267"/>
      <c r="Q69" s="267"/>
      <c r="R69" s="267"/>
      <c r="S69" s="440">
        <f>SUM(S70:S73)</f>
        <v>0</v>
      </c>
      <c r="T69" s="440">
        <f>SUM(T70:T73)</f>
        <v>0</v>
      </c>
    </row>
    <row r="70" spans="1:20" s="461" customFormat="1" ht="15" hidden="1" customHeight="1">
      <c r="A70" s="462"/>
      <c r="B70" s="264"/>
      <c r="C70" s="701" t="s">
        <v>135</v>
      </c>
      <c r="D70" s="702" t="s">
        <v>136</v>
      </c>
      <c r="E70" s="703" t="s">
        <v>136</v>
      </c>
      <c r="F70" s="463" t="s">
        <v>137</v>
      </c>
      <c r="G70" s="464"/>
      <c r="H70" s="465"/>
      <c r="I70" s="465"/>
      <c r="J70" s="465"/>
      <c r="K70" s="465"/>
      <c r="L70" s="465"/>
      <c r="M70" s="466"/>
      <c r="N70" s="472"/>
      <c r="O70" s="267"/>
      <c r="P70" s="267"/>
      <c r="Q70" s="267"/>
      <c r="R70" s="267"/>
      <c r="S70" s="441">
        <v>0</v>
      </c>
      <c r="T70" s="441">
        <v>0</v>
      </c>
    </row>
    <row r="71" spans="1:20" s="461" customFormat="1" ht="15" hidden="1" customHeight="1">
      <c r="A71" s="462"/>
      <c r="B71" s="264"/>
      <c r="C71" s="701" t="s">
        <v>138</v>
      </c>
      <c r="D71" s="702" t="s">
        <v>139</v>
      </c>
      <c r="E71" s="703" t="s">
        <v>139</v>
      </c>
      <c r="F71" s="463" t="s">
        <v>140</v>
      </c>
      <c r="G71" s="464"/>
      <c r="H71" s="465"/>
      <c r="I71" s="465"/>
      <c r="J71" s="465"/>
      <c r="K71" s="465"/>
      <c r="L71" s="465"/>
      <c r="M71" s="466"/>
      <c r="N71" s="472"/>
      <c r="O71" s="267"/>
      <c r="P71" s="267"/>
      <c r="Q71" s="267"/>
      <c r="R71" s="267"/>
      <c r="S71" s="441">
        <v>0</v>
      </c>
      <c r="T71" s="441">
        <v>0</v>
      </c>
    </row>
    <row r="72" spans="1:20" s="461" customFormat="1" ht="15" hidden="1" customHeight="1">
      <c r="A72" s="462"/>
      <c r="B72" s="264"/>
      <c r="C72" s="701" t="s">
        <v>141</v>
      </c>
      <c r="D72" s="702" t="s">
        <v>142</v>
      </c>
      <c r="E72" s="703" t="s">
        <v>142</v>
      </c>
      <c r="F72" s="463" t="s">
        <v>143</v>
      </c>
      <c r="G72" s="464"/>
      <c r="H72" s="465"/>
      <c r="I72" s="465"/>
      <c r="J72" s="465"/>
      <c r="K72" s="465"/>
      <c r="L72" s="465"/>
      <c r="M72" s="466"/>
      <c r="N72" s="472"/>
      <c r="O72" s="267"/>
      <c r="P72" s="267"/>
      <c r="Q72" s="267"/>
      <c r="R72" s="267"/>
      <c r="S72" s="441">
        <v>0</v>
      </c>
      <c r="T72" s="441">
        <v>0</v>
      </c>
    </row>
    <row r="73" spans="1:20" s="461" customFormat="1" ht="15" hidden="1" customHeight="1">
      <c r="A73" s="462"/>
      <c r="B73" s="264"/>
      <c r="C73" s="701" t="s">
        <v>144</v>
      </c>
      <c r="D73" s="702" t="s">
        <v>145</v>
      </c>
      <c r="E73" s="703" t="s">
        <v>145</v>
      </c>
      <c r="F73" s="463" t="s">
        <v>146</v>
      </c>
      <c r="G73" s="464"/>
      <c r="H73" s="465"/>
      <c r="I73" s="465"/>
      <c r="J73" s="465"/>
      <c r="K73" s="465"/>
      <c r="L73" s="465"/>
      <c r="M73" s="466"/>
      <c r="N73" s="472"/>
      <c r="O73" s="267"/>
      <c r="P73" s="267"/>
      <c r="Q73" s="267"/>
      <c r="R73" s="267"/>
      <c r="S73" s="441">
        <v>0</v>
      </c>
      <c r="T73" s="441">
        <v>0</v>
      </c>
    </row>
    <row r="74" spans="1:20" s="461" customFormat="1" ht="15" hidden="1" customHeight="1">
      <c r="A74" s="462"/>
      <c r="B74" s="264" t="s">
        <v>147</v>
      </c>
      <c r="C74" s="701"/>
      <c r="D74" s="702"/>
      <c r="E74" s="703"/>
      <c r="F74" s="467" t="s">
        <v>148</v>
      </c>
      <c r="G74" s="464"/>
      <c r="H74" s="468"/>
      <c r="I74" s="468"/>
      <c r="J74" s="468"/>
      <c r="K74" s="468"/>
      <c r="L74" s="468"/>
      <c r="M74" s="469"/>
      <c r="N74" s="472"/>
      <c r="O74" s="267"/>
      <c r="P74" s="267"/>
      <c r="Q74" s="267"/>
      <c r="R74" s="267"/>
      <c r="S74" s="440">
        <f>SUM(S75:S80)</f>
        <v>0</v>
      </c>
      <c r="T74" s="440">
        <f>SUM(T75:T80)</f>
        <v>0</v>
      </c>
    </row>
    <row r="75" spans="1:20" s="461" customFormat="1" ht="15" hidden="1" customHeight="1">
      <c r="A75" s="462"/>
      <c r="B75" s="264"/>
      <c r="C75" s="701" t="s">
        <v>149</v>
      </c>
      <c r="D75" s="702" t="s">
        <v>150</v>
      </c>
      <c r="E75" s="703" t="s">
        <v>150</v>
      </c>
      <c r="F75" s="463" t="s">
        <v>151</v>
      </c>
      <c r="G75" s="464"/>
      <c r="H75" s="465"/>
      <c r="I75" s="465"/>
      <c r="J75" s="465"/>
      <c r="K75" s="465"/>
      <c r="L75" s="465"/>
      <c r="M75" s="466"/>
      <c r="N75" s="472"/>
      <c r="O75" s="267"/>
      <c r="P75" s="267"/>
      <c r="Q75" s="267"/>
      <c r="R75" s="267"/>
      <c r="S75" s="441">
        <v>0</v>
      </c>
      <c r="T75" s="441">
        <v>0</v>
      </c>
    </row>
    <row r="76" spans="1:20" s="461" customFormat="1" ht="15" hidden="1" customHeight="1">
      <c r="A76" s="462"/>
      <c r="B76" s="264"/>
      <c r="C76" s="701" t="s">
        <v>152</v>
      </c>
      <c r="D76" s="702" t="s">
        <v>153</v>
      </c>
      <c r="E76" s="703" t="s">
        <v>153</v>
      </c>
      <c r="F76" s="463" t="s">
        <v>154</v>
      </c>
      <c r="G76" s="464"/>
      <c r="H76" s="465"/>
      <c r="I76" s="465"/>
      <c r="J76" s="465"/>
      <c r="K76" s="465"/>
      <c r="L76" s="465"/>
      <c r="M76" s="466"/>
      <c r="N76" s="472"/>
      <c r="O76" s="267"/>
      <c r="P76" s="267"/>
      <c r="Q76" s="267"/>
      <c r="R76" s="267"/>
      <c r="S76" s="441">
        <v>0</v>
      </c>
      <c r="T76" s="441">
        <v>0</v>
      </c>
    </row>
    <row r="77" spans="1:20" s="461" customFormat="1" ht="15" hidden="1" customHeight="1">
      <c r="A77" s="462"/>
      <c r="B77" s="264"/>
      <c r="C77" s="701" t="s">
        <v>155</v>
      </c>
      <c r="D77" s="702" t="s">
        <v>156</v>
      </c>
      <c r="E77" s="703" t="s">
        <v>156</v>
      </c>
      <c r="F77" s="463" t="s">
        <v>157</v>
      </c>
      <c r="G77" s="464"/>
      <c r="H77" s="465"/>
      <c r="I77" s="465"/>
      <c r="J77" s="465"/>
      <c r="K77" s="465"/>
      <c r="L77" s="465"/>
      <c r="M77" s="466"/>
      <c r="N77" s="472"/>
      <c r="O77" s="267"/>
      <c r="P77" s="267"/>
      <c r="Q77" s="267"/>
      <c r="R77" s="267"/>
      <c r="S77" s="441">
        <v>0</v>
      </c>
      <c r="T77" s="441">
        <v>0</v>
      </c>
    </row>
    <row r="78" spans="1:20" s="461" customFormat="1" ht="15" hidden="1" customHeight="1">
      <c r="A78" s="462"/>
      <c r="B78" s="264"/>
      <c r="C78" s="701" t="s">
        <v>158</v>
      </c>
      <c r="D78" s="702" t="s">
        <v>159</v>
      </c>
      <c r="E78" s="703" t="s">
        <v>159</v>
      </c>
      <c r="F78" s="463" t="s">
        <v>160</v>
      </c>
      <c r="G78" s="464"/>
      <c r="H78" s="465"/>
      <c r="I78" s="465"/>
      <c r="J78" s="465"/>
      <c r="K78" s="465"/>
      <c r="L78" s="465"/>
      <c r="M78" s="466"/>
      <c r="N78" s="472"/>
      <c r="O78" s="267"/>
      <c r="P78" s="267"/>
      <c r="Q78" s="267"/>
      <c r="R78" s="267"/>
      <c r="S78" s="441">
        <v>0</v>
      </c>
      <c r="T78" s="441">
        <v>0</v>
      </c>
    </row>
    <row r="79" spans="1:20" s="461" customFormat="1" ht="15" hidden="1" customHeight="1">
      <c r="A79" s="462"/>
      <c r="B79" s="264"/>
      <c r="C79" s="701" t="s">
        <v>161</v>
      </c>
      <c r="D79" s="702" t="s">
        <v>162</v>
      </c>
      <c r="E79" s="703" t="s">
        <v>162</v>
      </c>
      <c r="F79" s="463" t="s">
        <v>163</v>
      </c>
      <c r="G79" s="464"/>
      <c r="H79" s="465"/>
      <c r="I79" s="465"/>
      <c r="J79" s="465"/>
      <c r="K79" s="465"/>
      <c r="L79" s="465"/>
      <c r="M79" s="466"/>
      <c r="N79" s="472"/>
      <c r="O79" s="267"/>
      <c r="P79" s="267"/>
      <c r="Q79" s="267"/>
      <c r="R79" s="267"/>
      <c r="S79" s="441">
        <v>0</v>
      </c>
      <c r="T79" s="441">
        <v>0</v>
      </c>
    </row>
    <row r="80" spans="1:20" s="461" customFormat="1" ht="15" hidden="1" customHeight="1">
      <c r="A80" s="462"/>
      <c r="B80" s="264"/>
      <c r="C80" s="701" t="s">
        <v>164</v>
      </c>
      <c r="D80" s="702" t="s">
        <v>165</v>
      </c>
      <c r="E80" s="703" t="s">
        <v>165</v>
      </c>
      <c r="F80" s="463" t="s">
        <v>166</v>
      </c>
      <c r="G80" s="464"/>
      <c r="H80" s="465"/>
      <c r="I80" s="465"/>
      <c r="J80" s="465"/>
      <c r="K80" s="465"/>
      <c r="L80" s="465"/>
      <c r="M80" s="466"/>
      <c r="N80" s="472"/>
      <c r="O80" s="267"/>
      <c r="P80" s="267"/>
      <c r="Q80" s="267"/>
      <c r="R80" s="267"/>
      <c r="S80" s="441">
        <v>0</v>
      </c>
      <c r="T80" s="441">
        <v>0</v>
      </c>
    </row>
    <row r="81" spans="1:20" s="461" customFormat="1" ht="15" hidden="1" customHeight="1">
      <c r="A81" s="462"/>
      <c r="B81" s="264" t="s">
        <v>167</v>
      </c>
      <c r="C81" s="701"/>
      <c r="D81" s="702"/>
      <c r="E81" s="703"/>
      <c r="F81" s="467" t="s">
        <v>168</v>
      </c>
      <c r="G81" s="464"/>
      <c r="H81" s="468"/>
      <c r="I81" s="468"/>
      <c r="J81" s="468"/>
      <c r="K81" s="468"/>
      <c r="L81" s="468"/>
      <c r="M81" s="469"/>
      <c r="N81" s="472"/>
      <c r="O81" s="267"/>
      <c r="P81" s="267"/>
      <c r="Q81" s="267"/>
      <c r="R81" s="267"/>
      <c r="S81" s="440">
        <f>SUM(S82:S84)</f>
        <v>0</v>
      </c>
      <c r="T81" s="440">
        <f>SUM(T82:T84)</f>
        <v>0</v>
      </c>
    </row>
    <row r="82" spans="1:20" s="461" customFormat="1" ht="15" hidden="1" customHeight="1">
      <c r="A82" s="462"/>
      <c r="B82" s="264"/>
      <c r="C82" s="701" t="s">
        <v>169</v>
      </c>
      <c r="D82" s="702" t="s">
        <v>170</v>
      </c>
      <c r="E82" s="703" t="s">
        <v>170</v>
      </c>
      <c r="F82" s="463" t="s">
        <v>171</v>
      </c>
      <c r="G82" s="464"/>
      <c r="H82" s="465"/>
      <c r="I82" s="465"/>
      <c r="J82" s="465"/>
      <c r="K82" s="465"/>
      <c r="L82" s="465"/>
      <c r="M82" s="466"/>
      <c r="N82" s="472"/>
      <c r="O82" s="267"/>
      <c r="P82" s="267"/>
      <c r="Q82" s="267"/>
      <c r="R82" s="267"/>
      <c r="S82" s="441">
        <v>0</v>
      </c>
      <c r="T82" s="441">
        <v>0</v>
      </c>
    </row>
    <row r="83" spans="1:20" s="461" customFormat="1" ht="15" hidden="1" customHeight="1">
      <c r="A83" s="462"/>
      <c r="B83" s="264"/>
      <c r="C83" s="701" t="s">
        <v>172</v>
      </c>
      <c r="D83" s="702" t="s">
        <v>173</v>
      </c>
      <c r="E83" s="703" t="s">
        <v>173</v>
      </c>
      <c r="F83" s="463" t="s">
        <v>174</v>
      </c>
      <c r="G83" s="464"/>
      <c r="H83" s="465"/>
      <c r="I83" s="465"/>
      <c r="J83" s="465"/>
      <c r="K83" s="465"/>
      <c r="L83" s="465"/>
      <c r="M83" s="466"/>
      <c r="N83" s="472"/>
      <c r="O83" s="267"/>
      <c r="P83" s="267"/>
      <c r="Q83" s="267"/>
      <c r="R83" s="267"/>
      <c r="S83" s="441">
        <v>0</v>
      </c>
      <c r="T83" s="441">
        <v>0</v>
      </c>
    </row>
    <row r="84" spans="1:20" s="461" customFormat="1" ht="15" hidden="1" customHeight="1">
      <c r="A84" s="462"/>
      <c r="B84" s="264"/>
      <c r="C84" s="701" t="s">
        <v>175</v>
      </c>
      <c r="D84" s="702" t="s">
        <v>176</v>
      </c>
      <c r="E84" s="703" t="s">
        <v>176</v>
      </c>
      <c r="F84" s="463" t="s">
        <v>177</v>
      </c>
      <c r="G84" s="464"/>
      <c r="H84" s="465"/>
      <c r="I84" s="465"/>
      <c r="J84" s="465"/>
      <c r="K84" s="465"/>
      <c r="L84" s="465"/>
      <c r="M84" s="466"/>
      <c r="N84" s="472"/>
      <c r="O84" s="267"/>
      <c r="P84" s="267"/>
      <c r="Q84" s="267"/>
      <c r="R84" s="267"/>
      <c r="S84" s="441">
        <v>0</v>
      </c>
      <c r="T84" s="441">
        <v>0</v>
      </c>
    </row>
    <row r="85" spans="1:20" s="461" customFormat="1" ht="15" hidden="1" customHeight="1">
      <c r="A85" s="462"/>
      <c r="B85" s="264" t="s">
        <v>178</v>
      </c>
      <c r="C85" s="701"/>
      <c r="D85" s="702"/>
      <c r="E85" s="703"/>
      <c r="F85" s="467" t="s">
        <v>179</v>
      </c>
      <c r="G85" s="464"/>
      <c r="H85" s="468"/>
      <c r="I85" s="468"/>
      <c r="J85" s="468"/>
      <c r="K85" s="468"/>
      <c r="L85" s="468"/>
      <c r="M85" s="469"/>
      <c r="N85" s="472"/>
      <c r="O85" s="267"/>
      <c r="P85" s="267"/>
      <c r="Q85" s="267"/>
      <c r="R85" s="267"/>
      <c r="S85" s="440">
        <f>SUM(S86:S88)</f>
        <v>0</v>
      </c>
      <c r="T85" s="440">
        <f>SUM(T86:T88)</f>
        <v>0</v>
      </c>
    </row>
    <row r="86" spans="1:20" s="461" customFormat="1" ht="15" hidden="1" customHeight="1">
      <c r="A86" s="462"/>
      <c r="B86" s="264"/>
      <c r="C86" s="701" t="s">
        <v>180</v>
      </c>
      <c r="D86" s="702" t="s">
        <v>181</v>
      </c>
      <c r="E86" s="703" t="s">
        <v>181</v>
      </c>
      <c r="F86" s="463" t="s">
        <v>182</v>
      </c>
      <c r="G86" s="464"/>
      <c r="H86" s="465"/>
      <c r="I86" s="465"/>
      <c r="J86" s="465"/>
      <c r="K86" s="465"/>
      <c r="L86" s="465"/>
      <c r="M86" s="466"/>
      <c r="N86" s="472"/>
      <c r="O86" s="267"/>
      <c r="P86" s="267"/>
      <c r="Q86" s="267"/>
      <c r="R86" s="267"/>
      <c r="S86" s="441">
        <v>0</v>
      </c>
      <c r="T86" s="441">
        <v>0</v>
      </c>
    </row>
    <row r="87" spans="1:20" s="461" customFormat="1" ht="15" hidden="1" customHeight="1">
      <c r="A87" s="462"/>
      <c r="B87" s="264"/>
      <c r="C87" s="701" t="s">
        <v>183</v>
      </c>
      <c r="D87" s="702" t="s">
        <v>184</v>
      </c>
      <c r="E87" s="703" t="s">
        <v>184</v>
      </c>
      <c r="F87" s="463" t="s">
        <v>185</v>
      </c>
      <c r="G87" s="464"/>
      <c r="H87" s="465"/>
      <c r="I87" s="465"/>
      <c r="J87" s="465"/>
      <c r="K87" s="465"/>
      <c r="L87" s="465"/>
      <c r="M87" s="466"/>
      <c r="N87" s="472"/>
      <c r="O87" s="267"/>
      <c r="P87" s="267"/>
      <c r="Q87" s="267"/>
      <c r="R87" s="267"/>
      <c r="S87" s="441">
        <v>0</v>
      </c>
      <c r="T87" s="441">
        <v>0</v>
      </c>
    </row>
    <row r="88" spans="1:20" s="461" customFormat="1" ht="15" hidden="1" customHeight="1">
      <c r="A88" s="462"/>
      <c r="B88" s="264"/>
      <c r="C88" s="701" t="s">
        <v>186</v>
      </c>
      <c r="D88" s="702" t="s">
        <v>187</v>
      </c>
      <c r="E88" s="703" t="s">
        <v>187</v>
      </c>
      <c r="F88" s="463" t="s">
        <v>188</v>
      </c>
      <c r="G88" s="464"/>
      <c r="H88" s="465"/>
      <c r="I88" s="465"/>
      <c r="J88" s="465"/>
      <c r="K88" s="465"/>
      <c r="L88" s="465"/>
      <c r="M88" s="466"/>
      <c r="N88" s="472"/>
      <c r="O88" s="267"/>
      <c r="P88" s="267"/>
      <c r="Q88" s="267"/>
      <c r="R88" s="267"/>
      <c r="S88" s="441">
        <v>0</v>
      </c>
      <c r="T88" s="441">
        <v>0</v>
      </c>
    </row>
    <row r="89" spans="1:20" s="461" customFormat="1" ht="15" hidden="1" customHeight="1">
      <c r="A89" s="462"/>
      <c r="B89" s="264" t="s">
        <v>189</v>
      </c>
      <c r="C89" s="701"/>
      <c r="D89" s="702"/>
      <c r="E89" s="703"/>
      <c r="F89" s="467" t="s">
        <v>190</v>
      </c>
      <c r="G89" s="464"/>
      <c r="H89" s="468"/>
      <c r="I89" s="468"/>
      <c r="J89" s="468"/>
      <c r="K89" s="468"/>
      <c r="L89" s="468"/>
      <c r="M89" s="469"/>
      <c r="N89" s="472"/>
      <c r="O89" s="267"/>
      <c r="P89" s="267"/>
      <c r="Q89" s="267"/>
      <c r="R89" s="267"/>
      <c r="S89" s="440">
        <f>SUM(S90:S98)</f>
        <v>0</v>
      </c>
      <c r="T89" s="440">
        <f>SUM(T90:T98)</f>
        <v>0</v>
      </c>
    </row>
    <row r="90" spans="1:20" s="461" customFormat="1" ht="15" hidden="1" customHeight="1">
      <c r="A90" s="462"/>
      <c r="B90" s="264"/>
      <c r="C90" s="701" t="s">
        <v>191</v>
      </c>
      <c r="D90" s="702" t="s">
        <v>192</v>
      </c>
      <c r="E90" s="703" t="s">
        <v>192</v>
      </c>
      <c r="F90" s="463" t="s">
        <v>193</v>
      </c>
      <c r="G90" s="464"/>
      <c r="H90" s="465"/>
      <c r="I90" s="465"/>
      <c r="J90" s="465"/>
      <c r="K90" s="465"/>
      <c r="L90" s="465"/>
      <c r="M90" s="466"/>
      <c r="N90" s="472"/>
      <c r="O90" s="267"/>
      <c r="P90" s="267"/>
      <c r="Q90" s="267"/>
      <c r="R90" s="267"/>
      <c r="S90" s="441">
        <v>0</v>
      </c>
      <c r="T90" s="441">
        <v>0</v>
      </c>
    </row>
    <row r="91" spans="1:20" s="461" customFormat="1" ht="15" hidden="1" customHeight="1">
      <c r="A91" s="462"/>
      <c r="B91" s="264"/>
      <c r="C91" s="701" t="s">
        <v>194</v>
      </c>
      <c r="D91" s="702" t="s">
        <v>195</v>
      </c>
      <c r="E91" s="703" t="s">
        <v>195</v>
      </c>
      <c r="F91" s="463" t="s">
        <v>196</v>
      </c>
      <c r="G91" s="464"/>
      <c r="H91" s="465"/>
      <c r="I91" s="465"/>
      <c r="J91" s="465"/>
      <c r="K91" s="465"/>
      <c r="L91" s="465"/>
      <c r="M91" s="466"/>
      <c r="N91" s="472"/>
      <c r="O91" s="267"/>
      <c r="P91" s="267"/>
      <c r="Q91" s="267"/>
      <c r="R91" s="267"/>
      <c r="S91" s="441">
        <v>0</v>
      </c>
      <c r="T91" s="441">
        <v>0</v>
      </c>
    </row>
    <row r="92" spans="1:20" s="461" customFormat="1" ht="15" hidden="1" customHeight="1">
      <c r="A92" s="462"/>
      <c r="B92" s="264"/>
      <c r="C92" s="701" t="s">
        <v>197</v>
      </c>
      <c r="D92" s="702" t="s">
        <v>198</v>
      </c>
      <c r="E92" s="703" t="s">
        <v>198</v>
      </c>
      <c r="F92" s="463" t="s">
        <v>199</v>
      </c>
      <c r="G92" s="464"/>
      <c r="H92" s="465"/>
      <c r="I92" s="465"/>
      <c r="J92" s="465"/>
      <c r="K92" s="465"/>
      <c r="L92" s="465"/>
      <c r="M92" s="466"/>
      <c r="N92" s="472"/>
      <c r="O92" s="267"/>
      <c r="P92" s="267"/>
      <c r="Q92" s="267"/>
      <c r="R92" s="267"/>
      <c r="S92" s="441">
        <v>0</v>
      </c>
      <c r="T92" s="441">
        <v>0</v>
      </c>
    </row>
    <row r="93" spans="1:20" s="461" customFormat="1" ht="15" hidden="1" customHeight="1">
      <c r="A93" s="462"/>
      <c r="B93" s="264"/>
      <c r="C93" s="701" t="s">
        <v>200</v>
      </c>
      <c r="D93" s="702" t="s">
        <v>201</v>
      </c>
      <c r="E93" s="703" t="s">
        <v>201</v>
      </c>
      <c r="F93" s="463" t="s">
        <v>202</v>
      </c>
      <c r="G93" s="464"/>
      <c r="H93" s="465"/>
      <c r="I93" s="465"/>
      <c r="J93" s="465"/>
      <c r="K93" s="465"/>
      <c r="L93" s="465"/>
      <c r="M93" s="466"/>
      <c r="N93" s="472"/>
      <c r="O93" s="267"/>
      <c r="P93" s="267"/>
      <c r="Q93" s="267"/>
      <c r="R93" s="267"/>
      <c r="S93" s="441">
        <v>0</v>
      </c>
      <c r="T93" s="441">
        <v>0</v>
      </c>
    </row>
    <row r="94" spans="1:20" s="461" customFormat="1" ht="15" hidden="1" customHeight="1">
      <c r="A94" s="462"/>
      <c r="B94" s="264"/>
      <c r="C94" s="701" t="s">
        <v>203</v>
      </c>
      <c r="D94" s="702" t="s">
        <v>204</v>
      </c>
      <c r="E94" s="703" t="s">
        <v>204</v>
      </c>
      <c r="F94" s="463" t="s">
        <v>205</v>
      </c>
      <c r="G94" s="464"/>
      <c r="H94" s="465"/>
      <c r="I94" s="465"/>
      <c r="J94" s="465"/>
      <c r="K94" s="465"/>
      <c r="L94" s="465"/>
      <c r="M94" s="466"/>
      <c r="N94" s="472"/>
      <c r="O94" s="267"/>
      <c r="P94" s="267"/>
      <c r="Q94" s="267"/>
      <c r="R94" s="267"/>
      <c r="S94" s="441">
        <v>0</v>
      </c>
      <c r="T94" s="441">
        <v>0</v>
      </c>
    </row>
    <row r="95" spans="1:20" s="461" customFormat="1" ht="15" hidden="1" customHeight="1">
      <c r="A95" s="462"/>
      <c r="B95" s="264"/>
      <c r="C95" s="701" t="s">
        <v>206</v>
      </c>
      <c r="D95" s="702" t="s">
        <v>207</v>
      </c>
      <c r="E95" s="703" t="s">
        <v>207</v>
      </c>
      <c r="F95" s="463" t="s">
        <v>208</v>
      </c>
      <c r="G95" s="464"/>
      <c r="H95" s="465"/>
      <c r="I95" s="465"/>
      <c r="J95" s="465"/>
      <c r="K95" s="465"/>
      <c r="L95" s="465"/>
      <c r="M95" s="466"/>
      <c r="N95" s="472"/>
      <c r="O95" s="267"/>
      <c r="P95" s="267"/>
      <c r="Q95" s="267"/>
      <c r="R95" s="267"/>
      <c r="S95" s="441">
        <v>0</v>
      </c>
      <c r="T95" s="441">
        <v>0</v>
      </c>
    </row>
    <row r="96" spans="1:20" s="461" customFormat="1" ht="15" hidden="1" customHeight="1">
      <c r="A96" s="462"/>
      <c r="B96" s="264"/>
      <c r="C96" s="701" t="s">
        <v>209</v>
      </c>
      <c r="D96" s="702" t="s">
        <v>210</v>
      </c>
      <c r="E96" s="703" t="s">
        <v>210</v>
      </c>
      <c r="F96" s="463" t="s">
        <v>211</v>
      </c>
      <c r="G96" s="464"/>
      <c r="H96" s="465"/>
      <c r="I96" s="465"/>
      <c r="J96" s="465"/>
      <c r="K96" s="465"/>
      <c r="L96" s="465"/>
      <c r="M96" s="466"/>
      <c r="N96" s="472"/>
      <c r="O96" s="267"/>
      <c r="P96" s="267"/>
      <c r="Q96" s="267"/>
      <c r="R96" s="267"/>
      <c r="S96" s="441">
        <v>0</v>
      </c>
      <c r="T96" s="441">
        <v>0</v>
      </c>
    </row>
    <row r="97" spans="1:20" s="461" customFormat="1" ht="15" hidden="1" customHeight="1">
      <c r="A97" s="462"/>
      <c r="B97" s="264"/>
      <c r="C97" s="701" t="s">
        <v>212</v>
      </c>
      <c r="D97" s="702" t="s">
        <v>213</v>
      </c>
      <c r="E97" s="703" t="s">
        <v>213</v>
      </c>
      <c r="F97" s="463" t="s">
        <v>214</v>
      </c>
      <c r="G97" s="464"/>
      <c r="H97" s="465"/>
      <c r="I97" s="465"/>
      <c r="J97" s="465"/>
      <c r="K97" s="465"/>
      <c r="L97" s="465"/>
      <c r="M97" s="466"/>
      <c r="N97" s="472"/>
      <c r="O97" s="267"/>
      <c r="P97" s="267"/>
      <c r="Q97" s="267"/>
      <c r="R97" s="267"/>
      <c r="S97" s="441">
        <v>0</v>
      </c>
      <c r="T97" s="441">
        <v>0</v>
      </c>
    </row>
    <row r="98" spans="1:20" s="461" customFormat="1" ht="15" hidden="1" customHeight="1">
      <c r="A98" s="462"/>
      <c r="B98" s="264"/>
      <c r="C98" s="701" t="s">
        <v>215</v>
      </c>
      <c r="D98" s="702" t="s">
        <v>213</v>
      </c>
      <c r="E98" s="703" t="s">
        <v>213</v>
      </c>
      <c r="F98" s="463" t="s">
        <v>216</v>
      </c>
      <c r="G98" s="464"/>
      <c r="H98" s="465"/>
      <c r="I98" s="465"/>
      <c r="J98" s="465"/>
      <c r="K98" s="465"/>
      <c r="L98" s="465"/>
      <c r="M98" s="466"/>
      <c r="N98" s="472"/>
      <c r="O98" s="267"/>
      <c r="P98" s="267"/>
      <c r="Q98" s="267"/>
      <c r="R98" s="267"/>
      <c r="S98" s="441">
        <v>0</v>
      </c>
      <c r="T98" s="441">
        <v>0</v>
      </c>
    </row>
    <row r="99" spans="1:20" s="461" customFormat="1" ht="15" hidden="1" customHeight="1">
      <c r="A99" s="462" t="s">
        <v>217</v>
      </c>
      <c r="B99" s="462"/>
      <c r="C99" s="738"/>
      <c r="D99" s="739"/>
      <c r="E99" s="740"/>
      <c r="F99" s="473" t="s">
        <v>218</v>
      </c>
      <c r="G99" s="474"/>
      <c r="H99" s="475"/>
      <c r="I99" s="475"/>
      <c r="J99" s="475"/>
      <c r="K99" s="475"/>
      <c r="L99" s="475"/>
      <c r="M99" s="476"/>
      <c r="N99" s="472"/>
      <c r="O99" s="267">
        <v>40</v>
      </c>
      <c r="P99" s="267"/>
      <c r="Q99" s="267"/>
      <c r="R99" s="267"/>
      <c r="S99" s="442">
        <f>+S100+S104+S109+S116+S133+S126+S120</f>
        <v>0</v>
      </c>
      <c r="T99" s="442">
        <f>+T100+T104+T109+T116+T133+T126+T120</f>
        <v>0</v>
      </c>
    </row>
    <row r="100" spans="1:20" s="461" customFormat="1" ht="15" hidden="1" customHeight="1">
      <c r="A100" s="462"/>
      <c r="B100" s="264" t="s">
        <v>219</v>
      </c>
      <c r="C100" s="701"/>
      <c r="D100" s="702"/>
      <c r="E100" s="703"/>
      <c r="F100" s="467" t="s">
        <v>220</v>
      </c>
      <c r="G100" s="464"/>
      <c r="H100" s="468"/>
      <c r="I100" s="468"/>
      <c r="J100" s="468"/>
      <c r="K100" s="468"/>
      <c r="L100" s="468"/>
      <c r="M100" s="469"/>
      <c r="N100" s="472"/>
      <c r="O100" s="267"/>
      <c r="P100" s="267"/>
      <c r="Q100" s="267"/>
      <c r="R100" s="267"/>
      <c r="S100" s="440">
        <f>SUM(S101:S103)</f>
        <v>0</v>
      </c>
      <c r="T100" s="440">
        <f>SUM(T101:T103)</f>
        <v>0</v>
      </c>
    </row>
    <row r="101" spans="1:20" s="461" customFormat="1" ht="15" hidden="1" customHeight="1">
      <c r="A101" s="462"/>
      <c r="B101" s="264"/>
      <c r="C101" s="701" t="s">
        <v>221</v>
      </c>
      <c r="D101" s="702" t="s">
        <v>222</v>
      </c>
      <c r="E101" s="703" t="s">
        <v>222</v>
      </c>
      <c r="F101" s="463" t="s">
        <v>223</v>
      </c>
      <c r="G101" s="464"/>
      <c r="H101" s="465"/>
      <c r="I101" s="465"/>
      <c r="J101" s="465"/>
      <c r="K101" s="465"/>
      <c r="L101" s="465"/>
      <c r="M101" s="466"/>
      <c r="N101" s="472"/>
      <c r="O101" s="267"/>
      <c r="P101" s="267"/>
      <c r="Q101" s="267"/>
      <c r="R101" s="267"/>
      <c r="S101" s="441">
        <v>0</v>
      </c>
      <c r="T101" s="441">
        <v>0</v>
      </c>
    </row>
    <row r="102" spans="1:20" s="461" customFormat="1" ht="15" hidden="1" customHeight="1">
      <c r="A102" s="462"/>
      <c r="B102" s="264"/>
      <c r="C102" s="701" t="s">
        <v>224</v>
      </c>
      <c r="D102" s="702" t="s">
        <v>225</v>
      </c>
      <c r="E102" s="703" t="s">
        <v>225</v>
      </c>
      <c r="F102" s="463" t="s">
        <v>226</v>
      </c>
      <c r="G102" s="464"/>
      <c r="H102" s="465"/>
      <c r="I102" s="465"/>
      <c r="J102" s="465"/>
      <c r="K102" s="465"/>
      <c r="L102" s="465"/>
      <c r="M102" s="466"/>
      <c r="N102" s="472"/>
      <c r="O102" s="267"/>
      <c r="P102" s="267"/>
      <c r="Q102" s="267"/>
      <c r="R102" s="267"/>
      <c r="S102" s="441">
        <v>0</v>
      </c>
      <c r="T102" s="441">
        <v>0</v>
      </c>
    </row>
    <row r="103" spans="1:20" s="461" customFormat="1" ht="15" hidden="1" customHeight="1">
      <c r="A103" s="462"/>
      <c r="B103" s="264"/>
      <c r="C103" s="701" t="s">
        <v>227</v>
      </c>
      <c r="D103" s="702" t="s">
        <v>228</v>
      </c>
      <c r="E103" s="703" t="s">
        <v>228</v>
      </c>
      <c r="F103" s="463" t="s">
        <v>229</v>
      </c>
      <c r="G103" s="464"/>
      <c r="H103" s="465"/>
      <c r="I103" s="465"/>
      <c r="J103" s="465"/>
      <c r="K103" s="465"/>
      <c r="L103" s="465"/>
      <c r="M103" s="466"/>
      <c r="N103" s="472"/>
      <c r="O103" s="267"/>
      <c r="P103" s="267"/>
      <c r="Q103" s="267"/>
      <c r="R103" s="267"/>
      <c r="S103" s="441">
        <v>0</v>
      </c>
      <c r="T103" s="441">
        <v>0</v>
      </c>
    </row>
    <row r="104" spans="1:20" s="461" customFormat="1" ht="15" hidden="1" customHeight="1">
      <c r="A104" s="462"/>
      <c r="B104" s="264" t="s">
        <v>230</v>
      </c>
      <c r="C104" s="701"/>
      <c r="D104" s="702"/>
      <c r="E104" s="703"/>
      <c r="F104" s="467" t="s">
        <v>231</v>
      </c>
      <c r="G104" s="464"/>
      <c r="H104" s="468"/>
      <c r="I104" s="468"/>
      <c r="J104" s="468"/>
      <c r="K104" s="468"/>
      <c r="L104" s="468"/>
      <c r="M104" s="469"/>
      <c r="N104" s="472"/>
      <c r="O104" s="267"/>
      <c r="P104" s="267"/>
      <c r="Q104" s="267"/>
      <c r="R104" s="267"/>
      <c r="S104" s="440">
        <f>SUM(S105:S108)</f>
        <v>0</v>
      </c>
      <c r="T104" s="440">
        <f>SUM(T105:T108)</f>
        <v>0</v>
      </c>
    </row>
    <row r="105" spans="1:20" s="461" customFormat="1" ht="15" hidden="1" customHeight="1">
      <c r="A105" s="462"/>
      <c r="B105" s="264"/>
      <c r="C105" s="701" t="s">
        <v>232</v>
      </c>
      <c r="D105" s="702" t="s">
        <v>233</v>
      </c>
      <c r="E105" s="703" t="s">
        <v>233</v>
      </c>
      <c r="F105" s="463" t="s">
        <v>234</v>
      </c>
      <c r="G105" s="464"/>
      <c r="H105" s="465"/>
      <c r="I105" s="465"/>
      <c r="J105" s="465"/>
      <c r="K105" s="465"/>
      <c r="L105" s="465"/>
      <c r="M105" s="466"/>
      <c r="N105" s="472"/>
      <c r="O105" s="267"/>
      <c r="P105" s="267"/>
      <c r="Q105" s="267"/>
      <c r="R105" s="267"/>
      <c r="S105" s="441">
        <v>0</v>
      </c>
      <c r="T105" s="441">
        <v>0</v>
      </c>
    </row>
    <row r="106" spans="1:20" s="461" customFormat="1" ht="15" hidden="1" customHeight="1">
      <c r="A106" s="462"/>
      <c r="B106" s="264"/>
      <c r="C106" s="701" t="s">
        <v>235</v>
      </c>
      <c r="D106" s="702" t="s">
        <v>233</v>
      </c>
      <c r="E106" s="703" t="s">
        <v>233</v>
      </c>
      <c r="F106" s="463" t="s">
        <v>236</v>
      </c>
      <c r="G106" s="464"/>
      <c r="H106" s="465"/>
      <c r="I106" s="465"/>
      <c r="J106" s="465"/>
      <c r="K106" s="465"/>
      <c r="L106" s="465"/>
      <c r="M106" s="466"/>
      <c r="N106" s="472"/>
      <c r="O106" s="267"/>
      <c r="P106" s="267"/>
      <c r="Q106" s="267"/>
      <c r="R106" s="267"/>
      <c r="S106" s="441">
        <v>0</v>
      </c>
      <c r="T106" s="441">
        <v>0</v>
      </c>
    </row>
    <row r="107" spans="1:20" s="461" customFormat="1" ht="15" hidden="1" customHeight="1">
      <c r="A107" s="462"/>
      <c r="B107" s="264"/>
      <c r="C107" s="701" t="s">
        <v>237</v>
      </c>
      <c r="D107" s="702" t="s">
        <v>233</v>
      </c>
      <c r="E107" s="703" t="s">
        <v>233</v>
      </c>
      <c r="F107" s="463" t="s">
        <v>238</v>
      </c>
      <c r="G107" s="464"/>
      <c r="H107" s="465"/>
      <c r="I107" s="465"/>
      <c r="J107" s="465"/>
      <c r="K107" s="465"/>
      <c r="L107" s="465"/>
      <c r="M107" s="466"/>
      <c r="N107" s="472"/>
      <c r="O107" s="267"/>
      <c r="P107" s="267"/>
      <c r="Q107" s="267"/>
      <c r="R107" s="267"/>
      <c r="S107" s="441">
        <v>0</v>
      </c>
      <c r="T107" s="441">
        <v>0</v>
      </c>
    </row>
    <row r="108" spans="1:20" s="461" customFormat="1" ht="15" hidden="1" customHeight="1">
      <c r="A108" s="462"/>
      <c r="B108" s="264"/>
      <c r="C108" s="701" t="s">
        <v>239</v>
      </c>
      <c r="D108" s="702" t="s">
        <v>233</v>
      </c>
      <c r="E108" s="703" t="s">
        <v>233</v>
      </c>
      <c r="F108" s="463" t="s">
        <v>240</v>
      </c>
      <c r="G108" s="464"/>
      <c r="H108" s="465"/>
      <c r="I108" s="465"/>
      <c r="J108" s="465"/>
      <c r="K108" s="465"/>
      <c r="L108" s="465"/>
      <c r="M108" s="466"/>
      <c r="N108" s="472"/>
      <c r="O108" s="267"/>
      <c r="P108" s="267"/>
      <c r="Q108" s="267"/>
      <c r="R108" s="267"/>
      <c r="S108" s="441">
        <v>0</v>
      </c>
      <c r="T108" s="441">
        <v>0</v>
      </c>
    </row>
    <row r="109" spans="1:20" s="461" customFormat="1" ht="15" hidden="1" customHeight="1">
      <c r="A109" s="462"/>
      <c r="B109" s="264">
        <v>33</v>
      </c>
      <c r="C109" s="701"/>
      <c r="D109" s="702"/>
      <c r="E109" s="703"/>
      <c r="F109" s="467" t="s">
        <v>241</v>
      </c>
      <c r="G109" s="464"/>
      <c r="H109" s="468"/>
      <c r="I109" s="468"/>
      <c r="J109" s="468"/>
      <c r="K109" s="468"/>
      <c r="L109" s="468"/>
      <c r="M109" s="469"/>
      <c r="N109" s="472"/>
      <c r="O109" s="267"/>
      <c r="P109" s="267"/>
      <c r="Q109" s="267"/>
      <c r="R109" s="267"/>
      <c r="S109" s="440">
        <f>SUM(S110:S115)</f>
        <v>0</v>
      </c>
      <c r="T109" s="440">
        <f>SUM(T110:T115)</f>
        <v>0</v>
      </c>
    </row>
    <row r="110" spans="1:20" s="461" customFormat="1" ht="15" hidden="1" customHeight="1">
      <c r="A110" s="462"/>
      <c r="B110" s="264"/>
      <c r="C110" s="701" t="s">
        <v>242</v>
      </c>
      <c r="D110" s="702" t="s">
        <v>243</v>
      </c>
      <c r="E110" s="703" t="s">
        <v>243</v>
      </c>
      <c r="F110" s="463" t="s">
        <v>244</v>
      </c>
      <c r="G110" s="464"/>
      <c r="H110" s="465"/>
      <c r="I110" s="465"/>
      <c r="J110" s="465"/>
      <c r="K110" s="465"/>
      <c r="L110" s="465"/>
      <c r="M110" s="466"/>
      <c r="N110" s="472"/>
      <c r="O110" s="267"/>
      <c r="P110" s="267"/>
      <c r="Q110" s="267"/>
      <c r="R110" s="267"/>
      <c r="S110" s="441">
        <v>0</v>
      </c>
      <c r="T110" s="441">
        <v>0</v>
      </c>
    </row>
    <row r="111" spans="1:20" s="461" customFormat="1" ht="15" hidden="1" customHeight="1">
      <c r="A111" s="462"/>
      <c r="B111" s="264"/>
      <c r="C111" s="701" t="s">
        <v>245</v>
      </c>
      <c r="D111" s="702" t="s">
        <v>246</v>
      </c>
      <c r="E111" s="703" t="s">
        <v>246</v>
      </c>
      <c r="F111" s="463" t="s">
        <v>247</v>
      </c>
      <c r="G111" s="464"/>
      <c r="H111" s="465"/>
      <c r="I111" s="465"/>
      <c r="J111" s="465"/>
      <c r="K111" s="465"/>
      <c r="L111" s="465"/>
      <c r="M111" s="466"/>
      <c r="N111" s="472"/>
      <c r="O111" s="267"/>
      <c r="P111" s="267"/>
      <c r="Q111" s="267"/>
      <c r="R111" s="267"/>
      <c r="S111" s="441">
        <v>0</v>
      </c>
      <c r="T111" s="441">
        <v>0</v>
      </c>
    </row>
    <row r="112" spans="1:20" s="461" customFormat="1" ht="15" hidden="1" customHeight="1">
      <c r="A112" s="462"/>
      <c r="B112" s="264"/>
      <c r="C112" s="701" t="s">
        <v>248</v>
      </c>
      <c r="D112" s="702" t="s">
        <v>249</v>
      </c>
      <c r="E112" s="703" t="s">
        <v>249</v>
      </c>
      <c r="F112" s="463" t="s">
        <v>250</v>
      </c>
      <c r="G112" s="464"/>
      <c r="H112" s="465"/>
      <c r="I112" s="465"/>
      <c r="J112" s="465"/>
      <c r="K112" s="465"/>
      <c r="L112" s="465"/>
      <c r="M112" s="466"/>
      <c r="N112" s="472"/>
      <c r="O112" s="267"/>
      <c r="P112" s="267"/>
      <c r="Q112" s="267"/>
      <c r="R112" s="267"/>
      <c r="S112" s="441">
        <v>0</v>
      </c>
      <c r="T112" s="441">
        <v>0</v>
      </c>
    </row>
    <row r="113" spans="1:20" s="461" customFormat="1" ht="15" hidden="1" customHeight="1">
      <c r="A113" s="462"/>
      <c r="B113" s="264"/>
      <c r="C113" s="701" t="s">
        <v>251</v>
      </c>
      <c r="D113" s="702" t="s">
        <v>252</v>
      </c>
      <c r="E113" s="703" t="s">
        <v>252</v>
      </c>
      <c r="F113" s="463" t="s">
        <v>253</v>
      </c>
      <c r="G113" s="464"/>
      <c r="H113" s="465"/>
      <c r="I113" s="465"/>
      <c r="J113" s="465"/>
      <c r="K113" s="465"/>
      <c r="L113" s="465"/>
      <c r="M113" s="466"/>
      <c r="N113" s="472"/>
      <c r="O113" s="267"/>
      <c r="P113" s="267"/>
      <c r="Q113" s="267"/>
      <c r="R113" s="267"/>
      <c r="S113" s="441">
        <v>0</v>
      </c>
      <c r="T113" s="441">
        <v>0</v>
      </c>
    </row>
    <row r="114" spans="1:20" s="461" customFormat="1" ht="15" hidden="1" customHeight="1">
      <c r="A114" s="462"/>
      <c r="B114" s="264"/>
      <c r="C114" s="701">
        <v>335</v>
      </c>
      <c r="D114" s="702" t="s">
        <v>254</v>
      </c>
      <c r="E114" s="703" t="s">
        <v>254</v>
      </c>
      <c r="F114" s="463" t="s">
        <v>255</v>
      </c>
      <c r="G114" s="464"/>
      <c r="H114" s="465"/>
      <c r="I114" s="465"/>
      <c r="J114" s="465"/>
      <c r="K114" s="465"/>
      <c r="L114" s="465"/>
      <c r="M114" s="466"/>
      <c r="N114" s="472"/>
      <c r="O114" s="267"/>
      <c r="P114" s="267"/>
      <c r="Q114" s="267"/>
      <c r="R114" s="267"/>
      <c r="S114" s="441">
        <v>0</v>
      </c>
      <c r="T114" s="441">
        <v>0</v>
      </c>
    </row>
    <row r="115" spans="1:20" s="461" customFormat="1" ht="15" hidden="1" customHeight="1">
      <c r="A115" s="462"/>
      <c r="B115" s="264"/>
      <c r="C115" s="701">
        <v>336</v>
      </c>
      <c r="D115" s="702" t="s">
        <v>256</v>
      </c>
      <c r="E115" s="703" t="s">
        <v>256</v>
      </c>
      <c r="F115" s="463" t="s">
        <v>257</v>
      </c>
      <c r="G115" s="464"/>
      <c r="H115" s="465"/>
      <c r="I115" s="465"/>
      <c r="J115" s="465"/>
      <c r="K115" s="465"/>
      <c r="L115" s="465"/>
      <c r="M115" s="466"/>
      <c r="N115" s="472"/>
      <c r="O115" s="267"/>
      <c r="P115" s="267"/>
      <c r="Q115" s="267"/>
      <c r="R115" s="267"/>
      <c r="S115" s="441">
        <v>0</v>
      </c>
      <c r="T115" s="441">
        <v>0</v>
      </c>
    </row>
    <row r="116" spans="1:20" s="461" customFormat="1" ht="15" hidden="1" customHeight="1">
      <c r="A116" s="462"/>
      <c r="B116" s="264" t="s">
        <v>258</v>
      </c>
      <c r="C116" s="701"/>
      <c r="D116" s="702"/>
      <c r="E116" s="703"/>
      <c r="F116" s="467" t="s">
        <v>259</v>
      </c>
      <c r="G116" s="464"/>
      <c r="H116" s="468"/>
      <c r="I116" s="468"/>
      <c r="J116" s="468"/>
      <c r="K116" s="468"/>
      <c r="L116" s="468"/>
      <c r="M116" s="469"/>
      <c r="N116" s="472"/>
      <c r="O116" s="267"/>
      <c r="P116" s="267"/>
      <c r="Q116" s="267"/>
      <c r="R116" s="267"/>
      <c r="S116" s="440">
        <f>SUM(S117:S119)</f>
        <v>0</v>
      </c>
      <c r="T116" s="440">
        <f>SUM(T117:T119)</f>
        <v>0</v>
      </c>
    </row>
    <row r="117" spans="1:20" s="461" customFormat="1" ht="15" hidden="1" customHeight="1">
      <c r="A117" s="462"/>
      <c r="B117" s="264"/>
      <c r="C117" s="701" t="s">
        <v>260</v>
      </c>
      <c r="D117" s="702" t="s">
        <v>261</v>
      </c>
      <c r="E117" s="703" t="s">
        <v>261</v>
      </c>
      <c r="F117" s="463" t="s">
        <v>262</v>
      </c>
      <c r="G117" s="464"/>
      <c r="H117" s="465"/>
      <c r="I117" s="465"/>
      <c r="J117" s="465"/>
      <c r="K117" s="465"/>
      <c r="L117" s="465"/>
      <c r="M117" s="466"/>
      <c r="N117" s="472"/>
      <c r="O117" s="267"/>
      <c r="P117" s="267"/>
      <c r="Q117" s="267"/>
      <c r="R117" s="267"/>
      <c r="S117" s="441">
        <v>0</v>
      </c>
      <c r="T117" s="441">
        <v>0</v>
      </c>
    </row>
    <row r="118" spans="1:20" s="461" customFormat="1" ht="15" hidden="1" customHeight="1">
      <c r="A118" s="462"/>
      <c r="B118" s="264"/>
      <c r="C118" s="701" t="s">
        <v>263</v>
      </c>
      <c r="D118" s="702" t="s">
        <v>264</v>
      </c>
      <c r="E118" s="703" t="s">
        <v>264</v>
      </c>
      <c r="F118" s="463" t="s">
        <v>265</v>
      </c>
      <c r="G118" s="464"/>
      <c r="H118" s="465"/>
      <c r="I118" s="465"/>
      <c r="J118" s="465"/>
      <c r="K118" s="465"/>
      <c r="L118" s="465"/>
      <c r="M118" s="466"/>
      <c r="N118" s="472"/>
      <c r="O118" s="267"/>
      <c r="P118" s="267"/>
      <c r="Q118" s="267"/>
      <c r="R118" s="267"/>
      <c r="S118" s="441">
        <v>0</v>
      </c>
      <c r="T118" s="441">
        <v>0</v>
      </c>
    </row>
    <row r="119" spans="1:20" s="461" customFormat="1" ht="15" hidden="1" customHeight="1">
      <c r="A119" s="462"/>
      <c r="B119" s="264"/>
      <c r="C119" s="701" t="s">
        <v>266</v>
      </c>
      <c r="D119" s="702" t="s">
        <v>264</v>
      </c>
      <c r="E119" s="703" t="s">
        <v>264</v>
      </c>
      <c r="F119" s="463" t="s">
        <v>267</v>
      </c>
      <c r="G119" s="464"/>
      <c r="H119" s="465"/>
      <c r="I119" s="465"/>
      <c r="J119" s="465"/>
      <c r="K119" s="465"/>
      <c r="L119" s="465"/>
      <c r="M119" s="466"/>
      <c r="N119" s="472"/>
      <c r="O119" s="267"/>
      <c r="P119" s="267"/>
      <c r="Q119" s="267"/>
      <c r="R119" s="267"/>
      <c r="S119" s="441">
        <v>0</v>
      </c>
      <c r="T119" s="441">
        <v>0</v>
      </c>
    </row>
    <row r="120" spans="1:20" s="461" customFormat="1" ht="15" hidden="1" customHeight="1">
      <c r="A120" s="462"/>
      <c r="B120" s="264" t="s">
        <v>268</v>
      </c>
      <c r="C120" s="701"/>
      <c r="D120" s="702"/>
      <c r="E120" s="703"/>
      <c r="F120" s="467" t="s">
        <v>477</v>
      </c>
      <c r="G120" s="464"/>
      <c r="H120" s="468"/>
      <c r="I120" s="468"/>
      <c r="J120" s="468"/>
      <c r="K120" s="468"/>
      <c r="L120" s="468"/>
      <c r="M120" s="469"/>
      <c r="N120" s="472"/>
      <c r="O120" s="267"/>
      <c r="P120" s="267"/>
      <c r="Q120" s="267"/>
      <c r="R120" s="267"/>
      <c r="S120" s="442">
        <f>SUM(S121:S125)</f>
        <v>0</v>
      </c>
      <c r="T120" s="442">
        <f>SUM(T121:T125)</f>
        <v>0</v>
      </c>
    </row>
    <row r="121" spans="1:20" s="461" customFormat="1" ht="15" hidden="1" customHeight="1">
      <c r="A121" s="462"/>
      <c r="B121" s="264"/>
      <c r="C121" s="701" t="s">
        <v>270</v>
      </c>
      <c r="D121" s="702" t="s">
        <v>271</v>
      </c>
      <c r="E121" s="703" t="s">
        <v>271</v>
      </c>
      <c r="F121" s="463" t="s">
        <v>272</v>
      </c>
      <c r="G121" s="464"/>
      <c r="H121" s="465"/>
      <c r="I121" s="465"/>
      <c r="J121" s="465"/>
      <c r="K121" s="465"/>
      <c r="L121" s="465"/>
      <c r="M121" s="466"/>
      <c r="N121" s="472"/>
      <c r="O121" s="267"/>
      <c r="P121" s="267"/>
      <c r="Q121" s="267"/>
      <c r="R121" s="267"/>
      <c r="S121" s="441">
        <v>0</v>
      </c>
      <c r="T121" s="441">
        <v>0</v>
      </c>
    </row>
    <row r="122" spans="1:20" s="461" customFormat="1" ht="15" hidden="1" customHeight="1">
      <c r="A122" s="462"/>
      <c r="B122" s="264"/>
      <c r="C122" s="701" t="s">
        <v>273</v>
      </c>
      <c r="D122" s="702" t="s">
        <v>271</v>
      </c>
      <c r="E122" s="703" t="s">
        <v>271</v>
      </c>
      <c r="F122" s="463" t="s">
        <v>274</v>
      </c>
      <c r="G122" s="464"/>
      <c r="H122" s="465"/>
      <c r="I122" s="465"/>
      <c r="J122" s="465"/>
      <c r="K122" s="465"/>
      <c r="L122" s="465"/>
      <c r="M122" s="466"/>
      <c r="N122" s="472"/>
      <c r="O122" s="267"/>
      <c r="P122" s="267"/>
      <c r="Q122" s="267"/>
      <c r="R122" s="267"/>
      <c r="S122" s="441">
        <v>0</v>
      </c>
      <c r="T122" s="441">
        <v>0</v>
      </c>
    </row>
    <row r="123" spans="1:20" s="461" customFormat="1" ht="15" hidden="1" customHeight="1">
      <c r="A123" s="462"/>
      <c r="B123" s="264"/>
      <c r="C123" s="701" t="s">
        <v>275</v>
      </c>
      <c r="D123" s="702" t="s">
        <v>276</v>
      </c>
      <c r="E123" s="703" t="s">
        <v>276</v>
      </c>
      <c r="F123" s="463" t="s">
        <v>277</v>
      </c>
      <c r="G123" s="464"/>
      <c r="H123" s="465"/>
      <c r="I123" s="465"/>
      <c r="J123" s="465"/>
      <c r="K123" s="465"/>
      <c r="L123" s="465"/>
      <c r="M123" s="466"/>
      <c r="N123" s="472"/>
      <c r="O123" s="267"/>
      <c r="P123" s="267"/>
      <c r="Q123" s="267"/>
      <c r="R123" s="267"/>
      <c r="S123" s="441">
        <v>0</v>
      </c>
      <c r="T123" s="441">
        <v>0</v>
      </c>
    </row>
    <row r="124" spans="1:20" s="461" customFormat="1" ht="15" hidden="1" customHeight="1">
      <c r="A124" s="462"/>
      <c r="B124" s="264"/>
      <c r="C124" s="701" t="s">
        <v>278</v>
      </c>
      <c r="D124" s="702" t="s">
        <v>279</v>
      </c>
      <c r="E124" s="703" t="s">
        <v>279</v>
      </c>
      <c r="F124" s="463" t="s">
        <v>280</v>
      </c>
      <c r="G124" s="464"/>
      <c r="H124" s="465"/>
      <c r="I124" s="465"/>
      <c r="J124" s="465"/>
      <c r="K124" s="465"/>
      <c r="L124" s="465"/>
      <c r="M124" s="466"/>
      <c r="N124" s="472"/>
      <c r="O124" s="267"/>
      <c r="P124" s="267"/>
      <c r="Q124" s="267"/>
      <c r="R124" s="267"/>
      <c r="S124" s="441">
        <v>0</v>
      </c>
      <c r="T124" s="441">
        <v>0</v>
      </c>
    </row>
    <row r="125" spans="1:20" s="461" customFormat="1" ht="15" hidden="1" customHeight="1">
      <c r="A125" s="462"/>
      <c r="B125" s="264"/>
      <c r="C125" s="701" t="s">
        <v>281</v>
      </c>
      <c r="D125" s="702" t="s">
        <v>282</v>
      </c>
      <c r="E125" s="703" t="s">
        <v>282</v>
      </c>
      <c r="F125" s="463" t="s">
        <v>283</v>
      </c>
      <c r="G125" s="464"/>
      <c r="H125" s="465"/>
      <c r="I125" s="465"/>
      <c r="J125" s="465"/>
      <c r="K125" s="465"/>
      <c r="L125" s="465"/>
      <c r="M125" s="466"/>
      <c r="N125" s="472"/>
      <c r="O125" s="267"/>
      <c r="P125" s="267"/>
      <c r="Q125" s="267"/>
      <c r="R125" s="267"/>
      <c r="S125" s="441">
        <v>0</v>
      </c>
      <c r="T125" s="441">
        <v>0</v>
      </c>
    </row>
    <row r="126" spans="1:20" s="461" customFormat="1" ht="15" hidden="1" customHeight="1">
      <c r="A126" s="462"/>
      <c r="B126" s="264" t="s">
        <v>284</v>
      </c>
      <c r="C126" s="265"/>
      <c r="D126" s="470"/>
      <c r="E126" s="471"/>
      <c r="F126" s="467" t="s">
        <v>478</v>
      </c>
      <c r="G126" s="464"/>
      <c r="H126" s="465"/>
      <c r="I126" s="465"/>
      <c r="J126" s="465"/>
      <c r="K126" s="465"/>
      <c r="L126" s="465"/>
      <c r="M126" s="466"/>
      <c r="N126" s="472"/>
      <c r="O126" s="267"/>
      <c r="P126" s="267"/>
      <c r="Q126" s="267"/>
      <c r="R126" s="267"/>
      <c r="S126" s="442">
        <f>SUM(S127:S132)</f>
        <v>0</v>
      </c>
      <c r="T126" s="442">
        <f>SUM(T127:T132)</f>
        <v>0</v>
      </c>
    </row>
    <row r="127" spans="1:20" s="461" customFormat="1" ht="15" hidden="1" customHeight="1">
      <c r="A127" s="462"/>
      <c r="B127" s="264"/>
      <c r="C127" s="701" t="s">
        <v>286</v>
      </c>
      <c r="D127" s="702" t="s">
        <v>271</v>
      </c>
      <c r="E127" s="703" t="s">
        <v>271</v>
      </c>
      <c r="F127" s="463" t="s">
        <v>287</v>
      </c>
      <c r="G127" s="464"/>
      <c r="H127" s="465"/>
      <c r="I127" s="465"/>
      <c r="J127" s="465"/>
      <c r="K127" s="465"/>
      <c r="L127" s="465"/>
      <c r="M127" s="466"/>
      <c r="N127" s="472"/>
      <c r="O127" s="267"/>
      <c r="P127" s="267"/>
      <c r="Q127" s="267"/>
      <c r="R127" s="267"/>
      <c r="S127" s="441">
        <v>0</v>
      </c>
      <c r="T127" s="441">
        <v>0</v>
      </c>
    </row>
    <row r="128" spans="1:20" s="461" customFormat="1" ht="15" hidden="1" customHeight="1">
      <c r="A128" s="462"/>
      <c r="B128" s="264"/>
      <c r="C128" s="701" t="s">
        <v>288</v>
      </c>
      <c r="D128" s="702" t="s">
        <v>271</v>
      </c>
      <c r="E128" s="703" t="s">
        <v>271</v>
      </c>
      <c r="F128" s="463" t="s">
        <v>289</v>
      </c>
      <c r="G128" s="464"/>
      <c r="H128" s="465"/>
      <c r="I128" s="465"/>
      <c r="J128" s="465"/>
      <c r="K128" s="465"/>
      <c r="L128" s="465"/>
      <c r="M128" s="466"/>
      <c r="N128" s="472"/>
      <c r="O128" s="267"/>
      <c r="P128" s="267"/>
      <c r="Q128" s="267"/>
      <c r="R128" s="267"/>
      <c r="S128" s="441">
        <v>0</v>
      </c>
      <c r="T128" s="441">
        <v>0</v>
      </c>
    </row>
    <row r="129" spans="1:21" s="461" customFormat="1" ht="15" hidden="1" customHeight="1">
      <c r="A129" s="462"/>
      <c r="B129" s="264"/>
      <c r="C129" s="701" t="s">
        <v>290</v>
      </c>
      <c r="D129" s="702" t="s">
        <v>276</v>
      </c>
      <c r="E129" s="703" t="s">
        <v>276</v>
      </c>
      <c r="F129" s="463" t="s">
        <v>291</v>
      </c>
      <c r="G129" s="464"/>
      <c r="H129" s="465"/>
      <c r="I129" s="465"/>
      <c r="J129" s="465"/>
      <c r="K129" s="465"/>
      <c r="L129" s="465"/>
      <c r="M129" s="466"/>
      <c r="N129" s="472"/>
      <c r="O129" s="267"/>
      <c r="P129" s="267"/>
      <c r="Q129" s="267"/>
      <c r="R129" s="267"/>
      <c r="S129" s="441">
        <v>0</v>
      </c>
      <c r="T129" s="441">
        <v>0</v>
      </c>
    </row>
    <row r="130" spans="1:21" s="461" customFormat="1" ht="15" hidden="1" customHeight="1">
      <c r="A130" s="462"/>
      <c r="B130" s="264"/>
      <c r="C130" s="701" t="s">
        <v>292</v>
      </c>
      <c r="D130" s="702" t="s">
        <v>279</v>
      </c>
      <c r="E130" s="703" t="s">
        <v>279</v>
      </c>
      <c r="F130" s="463" t="s">
        <v>293</v>
      </c>
      <c r="G130" s="464"/>
      <c r="H130" s="465"/>
      <c r="I130" s="465"/>
      <c r="J130" s="465"/>
      <c r="K130" s="465"/>
      <c r="L130" s="465"/>
      <c r="M130" s="466"/>
      <c r="N130" s="472"/>
      <c r="O130" s="267"/>
      <c r="P130" s="267"/>
      <c r="Q130" s="267"/>
      <c r="R130" s="267"/>
      <c r="S130" s="441">
        <v>0</v>
      </c>
      <c r="T130" s="441">
        <v>0</v>
      </c>
    </row>
    <row r="131" spans="1:21" s="461" customFormat="1" ht="15" hidden="1" customHeight="1">
      <c r="A131" s="462"/>
      <c r="B131" s="264"/>
      <c r="C131" s="701" t="s">
        <v>294</v>
      </c>
      <c r="D131" s="702" t="s">
        <v>282</v>
      </c>
      <c r="E131" s="703" t="s">
        <v>282</v>
      </c>
      <c r="F131" s="463" t="s">
        <v>295</v>
      </c>
      <c r="G131" s="464"/>
      <c r="H131" s="465"/>
      <c r="I131" s="465"/>
      <c r="J131" s="465"/>
      <c r="K131" s="465"/>
      <c r="L131" s="465"/>
      <c r="M131" s="466"/>
      <c r="N131" s="472"/>
      <c r="O131" s="267"/>
      <c r="P131" s="267"/>
      <c r="Q131" s="267"/>
      <c r="R131" s="267"/>
      <c r="S131" s="441">
        <v>0</v>
      </c>
      <c r="T131" s="441">
        <v>0</v>
      </c>
    </row>
    <row r="132" spans="1:21" s="461" customFormat="1" ht="15" hidden="1" customHeight="1">
      <c r="A132" s="462"/>
      <c r="B132" s="264"/>
      <c r="C132" s="701" t="s">
        <v>296</v>
      </c>
      <c r="D132" s="702" t="s">
        <v>282</v>
      </c>
      <c r="E132" s="703" t="s">
        <v>282</v>
      </c>
      <c r="F132" s="463" t="s">
        <v>297</v>
      </c>
      <c r="G132" s="464"/>
      <c r="H132" s="465"/>
      <c r="I132" s="465"/>
      <c r="J132" s="465"/>
      <c r="K132" s="465"/>
      <c r="L132" s="465"/>
      <c r="M132" s="466"/>
      <c r="N132" s="472"/>
      <c r="O132" s="267"/>
      <c r="P132" s="267"/>
      <c r="Q132" s="267"/>
      <c r="R132" s="267"/>
      <c r="S132" s="441">
        <v>0</v>
      </c>
      <c r="T132" s="441">
        <v>0</v>
      </c>
    </row>
    <row r="133" spans="1:21" s="461" customFormat="1" ht="15" hidden="1" customHeight="1">
      <c r="A133" s="462"/>
      <c r="B133" s="264" t="s">
        <v>298</v>
      </c>
      <c r="C133" s="701"/>
      <c r="D133" s="702"/>
      <c r="E133" s="703"/>
      <c r="F133" s="467" t="s">
        <v>299</v>
      </c>
      <c r="G133" s="464"/>
      <c r="H133" s="468"/>
      <c r="I133" s="468"/>
      <c r="J133" s="468"/>
      <c r="K133" s="468"/>
      <c r="L133" s="468"/>
      <c r="M133" s="469"/>
      <c r="N133" s="472"/>
      <c r="O133" s="267"/>
      <c r="P133" s="267"/>
      <c r="Q133" s="267"/>
      <c r="R133" s="267"/>
      <c r="S133" s="440">
        <f>SUM(S134:S142)</f>
        <v>0</v>
      </c>
      <c r="T133" s="440">
        <f>SUM(T134:T142)</f>
        <v>0</v>
      </c>
    </row>
    <row r="134" spans="1:21" s="461" customFormat="1" ht="15" hidden="1" customHeight="1">
      <c r="A134" s="462"/>
      <c r="B134" s="264"/>
      <c r="C134" s="701" t="s">
        <v>300</v>
      </c>
      <c r="D134" s="702" t="s">
        <v>301</v>
      </c>
      <c r="E134" s="703" t="s">
        <v>301</v>
      </c>
      <c r="F134" s="463" t="s">
        <v>302</v>
      </c>
      <c r="G134" s="464"/>
      <c r="H134" s="465"/>
      <c r="I134" s="465"/>
      <c r="J134" s="465"/>
      <c r="K134" s="465"/>
      <c r="L134" s="465"/>
      <c r="M134" s="466"/>
      <c r="N134" s="472"/>
      <c r="O134" s="267"/>
      <c r="P134" s="267"/>
      <c r="Q134" s="267"/>
      <c r="R134" s="267"/>
      <c r="S134" s="441">
        <v>0</v>
      </c>
      <c r="T134" s="441">
        <v>0</v>
      </c>
    </row>
    <row r="135" spans="1:21" s="461" customFormat="1" ht="15" hidden="1" customHeight="1">
      <c r="A135" s="462"/>
      <c r="B135" s="264"/>
      <c r="C135" s="701" t="s">
        <v>303</v>
      </c>
      <c r="D135" s="702" t="s">
        <v>304</v>
      </c>
      <c r="E135" s="703" t="s">
        <v>304</v>
      </c>
      <c r="F135" s="463" t="s">
        <v>305</v>
      </c>
      <c r="G135" s="464"/>
      <c r="H135" s="465"/>
      <c r="I135" s="465"/>
      <c r="J135" s="465"/>
      <c r="K135" s="465"/>
      <c r="L135" s="465"/>
      <c r="M135" s="466"/>
      <c r="N135" s="472"/>
      <c r="O135" s="267"/>
      <c r="P135" s="267"/>
      <c r="Q135" s="267"/>
      <c r="R135" s="267"/>
      <c r="S135" s="441">
        <v>0</v>
      </c>
      <c r="T135" s="441">
        <v>0</v>
      </c>
    </row>
    <row r="136" spans="1:21" s="461" customFormat="1" ht="15" hidden="1" customHeight="1">
      <c r="A136" s="462"/>
      <c r="B136" s="264"/>
      <c r="C136" s="701" t="s">
        <v>306</v>
      </c>
      <c r="D136" s="702" t="s">
        <v>304</v>
      </c>
      <c r="E136" s="703" t="s">
        <v>304</v>
      </c>
      <c r="F136" s="463" t="s">
        <v>307</v>
      </c>
      <c r="G136" s="464"/>
      <c r="H136" s="465"/>
      <c r="I136" s="465"/>
      <c r="J136" s="465"/>
      <c r="K136" s="465"/>
      <c r="L136" s="465"/>
      <c r="M136" s="466"/>
      <c r="N136" s="472"/>
      <c r="O136" s="267"/>
      <c r="P136" s="267"/>
      <c r="Q136" s="267"/>
      <c r="R136" s="267"/>
      <c r="S136" s="441">
        <v>0</v>
      </c>
      <c r="T136" s="441">
        <v>0</v>
      </c>
    </row>
    <row r="137" spans="1:21" s="461" customFormat="1" ht="15" hidden="1" customHeight="1">
      <c r="A137" s="462"/>
      <c r="B137" s="264"/>
      <c r="C137" s="701" t="s">
        <v>308</v>
      </c>
      <c r="D137" s="702" t="s">
        <v>304</v>
      </c>
      <c r="E137" s="703" t="s">
        <v>304</v>
      </c>
      <c r="F137" s="463" t="s">
        <v>309</v>
      </c>
      <c r="G137" s="464"/>
      <c r="H137" s="465"/>
      <c r="I137" s="465"/>
      <c r="J137" s="465"/>
      <c r="K137" s="465"/>
      <c r="L137" s="465"/>
      <c r="M137" s="466"/>
      <c r="N137" s="472"/>
      <c r="O137" s="267"/>
      <c r="P137" s="267"/>
      <c r="Q137" s="267"/>
      <c r="R137" s="267"/>
      <c r="S137" s="441">
        <v>0</v>
      </c>
      <c r="T137" s="441">
        <v>0</v>
      </c>
    </row>
    <row r="138" spans="1:21" s="461" customFormat="1" ht="15" hidden="1" customHeight="1">
      <c r="A138" s="462"/>
      <c r="B138" s="264"/>
      <c r="C138" s="701" t="s">
        <v>310</v>
      </c>
      <c r="D138" s="702" t="s">
        <v>304</v>
      </c>
      <c r="E138" s="703" t="s">
        <v>304</v>
      </c>
      <c r="F138" s="463" t="s">
        <v>311</v>
      </c>
      <c r="G138" s="464"/>
      <c r="H138" s="465"/>
      <c r="I138" s="465"/>
      <c r="J138" s="465"/>
      <c r="K138" s="465"/>
      <c r="L138" s="465"/>
      <c r="M138" s="466"/>
      <c r="N138" s="472"/>
      <c r="O138" s="267"/>
      <c r="P138" s="267"/>
      <c r="Q138" s="267"/>
      <c r="R138" s="267"/>
      <c r="S138" s="441">
        <v>0</v>
      </c>
      <c r="T138" s="441">
        <v>0</v>
      </c>
    </row>
    <row r="139" spans="1:21" s="461" customFormat="1" ht="15" hidden="1" customHeight="1">
      <c r="A139" s="462"/>
      <c r="B139" s="264"/>
      <c r="C139" s="701" t="s">
        <v>312</v>
      </c>
      <c r="D139" s="702" t="s">
        <v>313</v>
      </c>
      <c r="E139" s="703" t="s">
        <v>313</v>
      </c>
      <c r="F139" s="463" t="s">
        <v>314</v>
      </c>
      <c r="G139" s="464"/>
      <c r="H139" s="465"/>
      <c r="I139" s="465"/>
      <c r="J139" s="465"/>
      <c r="K139" s="465"/>
      <c r="L139" s="465"/>
      <c r="M139" s="466"/>
      <c r="N139" s="472"/>
      <c r="O139" s="267"/>
      <c r="P139" s="267"/>
      <c r="Q139" s="267"/>
      <c r="R139" s="267"/>
      <c r="S139" s="441">
        <v>0</v>
      </c>
      <c r="T139" s="441">
        <v>0</v>
      </c>
    </row>
    <row r="140" spans="1:21" s="461" customFormat="1" ht="15" hidden="1" customHeight="1">
      <c r="A140" s="462"/>
      <c r="B140" s="264"/>
      <c r="C140" s="701" t="s">
        <v>315</v>
      </c>
      <c r="D140" s="702" t="s">
        <v>316</v>
      </c>
      <c r="E140" s="703" t="s">
        <v>316</v>
      </c>
      <c r="F140" s="463" t="s">
        <v>317</v>
      </c>
      <c r="G140" s="464"/>
      <c r="H140" s="465"/>
      <c r="I140" s="465"/>
      <c r="J140" s="465"/>
      <c r="K140" s="465"/>
      <c r="L140" s="465"/>
      <c r="M140" s="466"/>
      <c r="N140" s="472"/>
      <c r="O140" s="267"/>
      <c r="P140" s="267"/>
      <c r="Q140" s="267"/>
      <c r="R140" s="267"/>
      <c r="S140" s="441">
        <v>0</v>
      </c>
      <c r="T140" s="441">
        <v>0</v>
      </c>
    </row>
    <row r="141" spans="1:21" s="461" customFormat="1" ht="15" hidden="1" customHeight="1">
      <c r="A141" s="462"/>
      <c r="B141" s="264"/>
      <c r="C141" s="265"/>
      <c r="D141" s="470" t="s">
        <v>542</v>
      </c>
      <c r="E141" s="471"/>
      <c r="F141" s="463" t="s">
        <v>543</v>
      </c>
      <c r="G141" s="464"/>
      <c r="H141" s="465"/>
      <c r="I141" s="465"/>
      <c r="J141" s="465"/>
      <c r="K141" s="465"/>
      <c r="L141" s="465"/>
      <c r="M141" s="466"/>
      <c r="N141" s="472"/>
      <c r="O141" s="267"/>
      <c r="P141" s="267"/>
      <c r="Q141" s="267"/>
      <c r="R141" s="267"/>
      <c r="S141" s="441">
        <v>0</v>
      </c>
      <c r="T141" s="514">
        <v>0</v>
      </c>
      <c r="U141" s="500"/>
    </row>
    <row r="142" spans="1:21" s="461" customFormat="1" ht="15" hidden="1" customHeight="1">
      <c r="A142" s="462"/>
      <c r="B142" s="264"/>
      <c r="C142" s="701" t="s">
        <v>318</v>
      </c>
      <c r="D142" s="702" t="s">
        <v>319</v>
      </c>
      <c r="E142" s="703" t="s">
        <v>319</v>
      </c>
      <c r="F142" s="463" t="s">
        <v>320</v>
      </c>
      <c r="G142" s="464"/>
      <c r="H142" s="465"/>
      <c r="I142" s="465"/>
      <c r="J142" s="465"/>
      <c r="K142" s="465"/>
      <c r="L142" s="465"/>
      <c r="M142" s="466"/>
      <c r="N142" s="472"/>
      <c r="O142" s="267"/>
      <c r="P142" s="267"/>
      <c r="Q142" s="267"/>
      <c r="R142" s="267"/>
      <c r="S142" s="441">
        <v>0</v>
      </c>
      <c r="T142" s="441">
        <v>0</v>
      </c>
    </row>
    <row r="143" spans="1:21" s="478" customFormat="1" ht="15" customHeight="1">
      <c r="A143" s="462" t="s">
        <v>321</v>
      </c>
      <c r="B143" s="462"/>
      <c r="C143" s="738"/>
      <c r="D143" s="739"/>
      <c r="E143" s="740"/>
      <c r="F143" s="473" t="s">
        <v>322</v>
      </c>
      <c r="G143" s="474"/>
      <c r="H143" s="475"/>
      <c r="I143" s="475"/>
      <c r="J143" s="475"/>
      <c r="K143" s="475"/>
      <c r="L143" s="475"/>
      <c r="M143" s="476"/>
      <c r="N143" s="477"/>
      <c r="O143" s="573">
        <v>30</v>
      </c>
      <c r="P143" s="273"/>
      <c r="Q143" s="273"/>
      <c r="R143" s="273"/>
      <c r="S143" s="442">
        <f>+S144+S147</f>
        <v>5523209.1016666666</v>
      </c>
      <c r="T143" s="442">
        <f>+T144+T147</f>
        <v>5775920</v>
      </c>
    </row>
    <row r="144" spans="1:21" s="461" customFormat="1" ht="15" hidden="1" customHeight="1">
      <c r="A144" s="462"/>
      <c r="B144" s="264" t="s">
        <v>323</v>
      </c>
      <c r="C144" s="701"/>
      <c r="D144" s="702"/>
      <c r="E144" s="703"/>
      <c r="F144" s="467" t="s">
        <v>324</v>
      </c>
      <c r="G144" s="464"/>
      <c r="H144" s="468"/>
      <c r="I144" s="468"/>
      <c r="J144" s="468"/>
      <c r="K144" s="468"/>
      <c r="L144" s="468"/>
      <c r="M144" s="469"/>
      <c r="N144" s="472"/>
      <c r="O144" s="574">
        <v>30</v>
      </c>
      <c r="P144" s="267"/>
      <c r="Q144" s="267"/>
      <c r="R144" s="267"/>
      <c r="S144" s="440">
        <f>SUM(S145:S146)</f>
        <v>0</v>
      </c>
      <c r="T144" s="440">
        <f>SUM(T145:T146)</f>
        <v>0</v>
      </c>
    </row>
    <row r="145" spans="1:21" s="461" customFormat="1" ht="15" hidden="1" customHeight="1">
      <c r="A145" s="462"/>
      <c r="B145" s="264"/>
      <c r="C145" s="701" t="s">
        <v>325</v>
      </c>
      <c r="D145" s="702" t="s">
        <v>326</v>
      </c>
      <c r="E145" s="703" t="s">
        <v>326</v>
      </c>
      <c r="F145" s="463" t="s">
        <v>327</v>
      </c>
      <c r="G145" s="464"/>
      <c r="H145" s="465"/>
      <c r="I145" s="465"/>
      <c r="J145" s="465"/>
      <c r="K145" s="465"/>
      <c r="L145" s="465"/>
      <c r="M145" s="466"/>
      <c r="N145" s="472"/>
      <c r="O145" s="574">
        <v>30</v>
      </c>
      <c r="P145" s="267"/>
      <c r="Q145" s="267"/>
      <c r="R145" s="267"/>
      <c r="S145" s="441">
        <v>0</v>
      </c>
      <c r="T145" s="441">
        <v>0</v>
      </c>
    </row>
    <row r="146" spans="1:21" s="461" customFormat="1" ht="15" hidden="1" customHeight="1">
      <c r="A146" s="462"/>
      <c r="B146" s="264"/>
      <c r="C146" s="701" t="s">
        <v>328</v>
      </c>
      <c r="D146" s="702" t="s">
        <v>329</v>
      </c>
      <c r="E146" s="703" t="s">
        <v>329</v>
      </c>
      <c r="F146" s="463" t="s">
        <v>330</v>
      </c>
      <c r="G146" s="464"/>
      <c r="H146" s="465"/>
      <c r="I146" s="465"/>
      <c r="J146" s="465"/>
      <c r="K146" s="465"/>
      <c r="L146" s="465"/>
      <c r="M146" s="466"/>
      <c r="N146" s="472"/>
      <c r="O146" s="574">
        <v>30</v>
      </c>
      <c r="P146" s="267"/>
      <c r="Q146" s="267"/>
      <c r="R146" s="267"/>
      <c r="S146" s="441">
        <v>0</v>
      </c>
      <c r="T146" s="441">
        <v>0</v>
      </c>
    </row>
    <row r="147" spans="1:21" s="461" customFormat="1" ht="15" customHeight="1">
      <c r="A147" s="462"/>
      <c r="B147" s="264" t="s">
        <v>331</v>
      </c>
      <c r="C147" s="701"/>
      <c r="D147" s="702"/>
      <c r="E147" s="703"/>
      <c r="F147" s="467" t="s">
        <v>332</v>
      </c>
      <c r="G147" s="464"/>
      <c r="H147" s="468"/>
      <c r="I147" s="468"/>
      <c r="J147" s="468"/>
      <c r="K147" s="468"/>
      <c r="L147" s="468"/>
      <c r="M147" s="469"/>
      <c r="N147" s="472"/>
      <c r="O147" s="574">
        <v>30</v>
      </c>
      <c r="P147" s="267"/>
      <c r="Q147" s="267"/>
      <c r="R147" s="267"/>
      <c r="S147" s="440">
        <f>SUM(S148:S149)</f>
        <v>5523209.1016666666</v>
      </c>
      <c r="T147" s="440">
        <f>SUM(T148:T149)</f>
        <v>5775920</v>
      </c>
    </row>
    <row r="148" spans="1:21" s="461" customFormat="1" ht="15" customHeight="1">
      <c r="A148" s="462"/>
      <c r="B148" s="264"/>
      <c r="C148" s="701" t="s">
        <v>333</v>
      </c>
      <c r="D148" s="702" t="s">
        <v>334</v>
      </c>
      <c r="E148" s="703" t="s">
        <v>334</v>
      </c>
      <c r="F148" s="463" t="s">
        <v>335</v>
      </c>
      <c r="G148" s="464"/>
      <c r="H148" s="465"/>
      <c r="I148" s="465"/>
      <c r="J148" s="465"/>
      <c r="K148" s="465"/>
      <c r="L148" s="465"/>
      <c r="M148" s="466"/>
      <c r="N148" s="472"/>
      <c r="O148" s="574">
        <v>30</v>
      </c>
      <c r="P148" s="267"/>
      <c r="Q148" s="267"/>
      <c r="R148" s="267"/>
      <c r="S148" s="441">
        <v>5523209.1016666666</v>
      </c>
      <c r="T148" s="441">
        <v>5775920</v>
      </c>
    </row>
    <row r="149" spans="1:21" s="461" customFormat="1" ht="15" hidden="1" customHeight="1">
      <c r="A149" s="462"/>
      <c r="B149" s="264"/>
      <c r="C149" s="701" t="s">
        <v>336</v>
      </c>
      <c r="D149" s="702" t="s">
        <v>337</v>
      </c>
      <c r="E149" s="703" t="s">
        <v>337</v>
      </c>
      <c r="F149" s="463" t="s">
        <v>338</v>
      </c>
      <c r="G149" s="464"/>
      <c r="H149" s="465"/>
      <c r="I149" s="465"/>
      <c r="J149" s="465"/>
      <c r="K149" s="465"/>
      <c r="L149" s="465"/>
      <c r="M149" s="466"/>
      <c r="N149" s="472"/>
      <c r="O149" s="267"/>
      <c r="P149" s="267"/>
      <c r="Q149" s="267"/>
      <c r="R149" s="267"/>
      <c r="S149" s="441">
        <v>0</v>
      </c>
      <c r="T149" s="441">
        <v>0</v>
      </c>
    </row>
    <row r="150" spans="1:21" s="461" customFormat="1" ht="15" hidden="1" customHeight="1">
      <c r="A150" s="462"/>
      <c r="B150" s="264"/>
      <c r="C150" s="265"/>
      <c r="D150" s="470" t="s">
        <v>544</v>
      </c>
      <c r="E150" s="471"/>
      <c r="F150" s="463" t="s">
        <v>546</v>
      </c>
      <c r="G150" s="464"/>
      <c r="H150" s="465"/>
      <c r="I150" s="465"/>
      <c r="J150" s="465"/>
      <c r="K150" s="465"/>
      <c r="L150" s="465"/>
      <c r="M150" s="466"/>
      <c r="N150" s="472"/>
      <c r="O150" s="267"/>
      <c r="P150" s="267"/>
      <c r="Q150" s="267"/>
      <c r="R150" s="267"/>
      <c r="S150" s="439">
        <v>0</v>
      </c>
      <c r="T150" s="439">
        <v>0</v>
      </c>
      <c r="U150" s="500"/>
    </row>
    <row r="151" spans="1:21" s="461" customFormat="1" ht="15" hidden="1" customHeight="1">
      <c r="A151" s="462"/>
      <c r="B151" s="264"/>
      <c r="C151" s="265"/>
      <c r="D151" s="470" t="s">
        <v>545</v>
      </c>
      <c r="E151" s="471"/>
      <c r="F151" s="463" t="s">
        <v>547</v>
      </c>
      <c r="G151" s="464"/>
      <c r="H151" s="465"/>
      <c r="I151" s="465"/>
      <c r="J151" s="465"/>
      <c r="K151" s="465"/>
      <c r="L151" s="465"/>
      <c r="M151" s="466"/>
      <c r="N151" s="472"/>
      <c r="O151" s="267"/>
      <c r="P151" s="267"/>
      <c r="Q151" s="267"/>
      <c r="R151" s="267"/>
      <c r="S151" s="439">
        <v>0</v>
      </c>
      <c r="T151" s="439">
        <v>0</v>
      </c>
      <c r="U151" s="500"/>
    </row>
    <row r="152" spans="1:21" s="395" customFormat="1" ht="15" hidden="1" customHeight="1">
      <c r="A152" s="397" t="s">
        <v>339</v>
      </c>
      <c r="B152" s="398"/>
      <c r="C152" s="697"/>
      <c r="D152" s="698"/>
      <c r="E152" s="699"/>
      <c r="F152" s="415" t="s">
        <v>340</v>
      </c>
      <c r="G152" s="400"/>
      <c r="H152" s="417"/>
      <c r="I152" s="417"/>
      <c r="J152" s="417"/>
      <c r="K152" s="417"/>
      <c r="L152" s="417"/>
      <c r="M152" s="418"/>
      <c r="N152" s="413"/>
      <c r="O152" s="262">
        <v>30</v>
      </c>
      <c r="P152" s="262"/>
      <c r="Q152" s="262"/>
      <c r="R152" s="262"/>
      <c r="S152" s="442">
        <f>+S153+S165+S174+S163</f>
        <v>0</v>
      </c>
      <c r="T152" s="442">
        <f>+T153+T165+T174+T163</f>
        <v>0</v>
      </c>
    </row>
    <row r="153" spans="1:21" s="461" customFormat="1" ht="15" hidden="1" customHeight="1">
      <c r="A153" s="462"/>
      <c r="B153" s="264" t="s">
        <v>341</v>
      </c>
      <c r="C153" s="701"/>
      <c r="D153" s="702"/>
      <c r="E153" s="703"/>
      <c r="F153" s="467" t="s">
        <v>342</v>
      </c>
      <c r="G153" s="464"/>
      <c r="H153" s="468"/>
      <c r="I153" s="468"/>
      <c r="J153" s="468"/>
      <c r="K153" s="468"/>
      <c r="L153" s="468"/>
      <c r="M153" s="469"/>
      <c r="N153" s="472"/>
      <c r="O153" s="267"/>
      <c r="P153" s="267"/>
      <c r="Q153" s="267"/>
      <c r="R153" s="267"/>
      <c r="S153" s="440">
        <f>SUM(S154:S162)</f>
        <v>0</v>
      </c>
      <c r="T153" s="440">
        <f>SUM(T154:T162)</f>
        <v>0</v>
      </c>
    </row>
    <row r="154" spans="1:21" s="461" customFormat="1" ht="15" hidden="1" customHeight="1">
      <c r="A154" s="462"/>
      <c r="B154" s="264"/>
      <c r="C154" s="701" t="s">
        <v>343</v>
      </c>
      <c r="D154" s="702" t="s">
        <v>344</v>
      </c>
      <c r="E154" s="703" t="s">
        <v>344</v>
      </c>
      <c r="F154" s="463" t="s">
        <v>345</v>
      </c>
      <c r="G154" s="464"/>
      <c r="H154" s="465"/>
      <c r="I154" s="465"/>
      <c r="J154" s="465"/>
      <c r="K154" s="465"/>
      <c r="L154" s="465"/>
      <c r="M154" s="466"/>
      <c r="N154" s="472"/>
      <c r="O154" s="267"/>
      <c r="P154" s="267"/>
      <c r="Q154" s="267"/>
      <c r="R154" s="267"/>
      <c r="S154" s="441">
        <v>0</v>
      </c>
      <c r="T154" s="441">
        <v>0</v>
      </c>
    </row>
    <row r="155" spans="1:21" s="461" customFormat="1" ht="15" hidden="1" customHeight="1">
      <c r="A155" s="462"/>
      <c r="B155" s="264"/>
      <c r="C155" s="701" t="s">
        <v>346</v>
      </c>
      <c r="D155" s="702" t="s">
        <v>344</v>
      </c>
      <c r="E155" s="703" t="s">
        <v>344</v>
      </c>
      <c r="F155" s="463" t="s">
        <v>347</v>
      </c>
      <c r="G155" s="464"/>
      <c r="H155" s="465"/>
      <c r="I155" s="465"/>
      <c r="J155" s="465"/>
      <c r="K155" s="465"/>
      <c r="L155" s="465"/>
      <c r="M155" s="466"/>
      <c r="N155" s="472"/>
      <c r="O155" s="267"/>
      <c r="P155" s="267"/>
      <c r="Q155" s="267"/>
      <c r="R155" s="267"/>
      <c r="S155" s="441">
        <v>0</v>
      </c>
      <c r="T155" s="441">
        <v>0</v>
      </c>
    </row>
    <row r="156" spans="1:21" s="461" customFormat="1" ht="15" hidden="1" customHeight="1">
      <c r="A156" s="462"/>
      <c r="B156" s="264"/>
      <c r="C156" s="701" t="s">
        <v>348</v>
      </c>
      <c r="D156" s="702" t="s">
        <v>349</v>
      </c>
      <c r="E156" s="703" t="s">
        <v>349</v>
      </c>
      <c r="F156" s="463" t="s">
        <v>350</v>
      </c>
      <c r="G156" s="464"/>
      <c r="H156" s="465"/>
      <c r="I156" s="465"/>
      <c r="J156" s="465"/>
      <c r="K156" s="465"/>
      <c r="L156" s="465"/>
      <c r="M156" s="466"/>
      <c r="N156" s="472"/>
      <c r="O156" s="267"/>
      <c r="P156" s="267"/>
      <c r="Q156" s="267"/>
      <c r="R156" s="267"/>
      <c r="S156" s="441">
        <v>0</v>
      </c>
      <c r="T156" s="441">
        <v>0</v>
      </c>
    </row>
    <row r="157" spans="1:21" s="461" customFormat="1" ht="15" hidden="1" customHeight="1">
      <c r="A157" s="462"/>
      <c r="B157" s="264"/>
      <c r="C157" s="701" t="s">
        <v>351</v>
      </c>
      <c r="D157" s="702" t="s">
        <v>352</v>
      </c>
      <c r="E157" s="703" t="s">
        <v>352</v>
      </c>
      <c r="F157" s="463" t="s">
        <v>353</v>
      </c>
      <c r="G157" s="464"/>
      <c r="H157" s="465"/>
      <c r="I157" s="465"/>
      <c r="J157" s="465"/>
      <c r="K157" s="465"/>
      <c r="L157" s="465"/>
      <c r="M157" s="466"/>
      <c r="N157" s="472"/>
      <c r="O157" s="267"/>
      <c r="P157" s="267"/>
      <c r="Q157" s="267"/>
      <c r="R157" s="267"/>
      <c r="S157" s="441">
        <v>0</v>
      </c>
      <c r="T157" s="441">
        <v>0</v>
      </c>
    </row>
    <row r="158" spans="1:21" s="461" customFormat="1" ht="15" hidden="1" customHeight="1">
      <c r="A158" s="462"/>
      <c r="B158" s="264"/>
      <c r="C158" s="701" t="s">
        <v>354</v>
      </c>
      <c r="D158" s="702" t="s">
        <v>352</v>
      </c>
      <c r="E158" s="703" t="s">
        <v>352</v>
      </c>
      <c r="F158" s="463" t="s">
        <v>355</v>
      </c>
      <c r="G158" s="464"/>
      <c r="H158" s="465"/>
      <c r="I158" s="465"/>
      <c r="J158" s="465"/>
      <c r="K158" s="465"/>
      <c r="L158" s="465"/>
      <c r="M158" s="466"/>
      <c r="N158" s="472"/>
      <c r="O158" s="267"/>
      <c r="P158" s="267"/>
      <c r="Q158" s="267"/>
      <c r="R158" s="267"/>
      <c r="S158" s="441">
        <v>0</v>
      </c>
      <c r="T158" s="441">
        <v>0</v>
      </c>
    </row>
    <row r="159" spans="1:21" s="461" customFormat="1" ht="15" hidden="1" customHeight="1">
      <c r="A159" s="462"/>
      <c r="B159" s="264"/>
      <c r="C159" s="701" t="s">
        <v>356</v>
      </c>
      <c r="D159" s="702" t="s">
        <v>352</v>
      </c>
      <c r="E159" s="703" t="s">
        <v>352</v>
      </c>
      <c r="F159" s="463" t="s">
        <v>357</v>
      </c>
      <c r="G159" s="464"/>
      <c r="H159" s="465"/>
      <c r="I159" s="465"/>
      <c r="J159" s="465"/>
      <c r="K159" s="465"/>
      <c r="L159" s="465"/>
      <c r="M159" s="466"/>
      <c r="N159" s="472"/>
      <c r="O159" s="267"/>
      <c r="P159" s="267"/>
      <c r="Q159" s="267"/>
      <c r="R159" s="267"/>
      <c r="S159" s="441">
        <v>0</v>
      </c>
      <c r="T159" s="441">
        <v>0</v>
      </c>
    </row>
    <row r="160" spans="1:21" s="461" customFormat="1" ht="15" hidden="1" customHeight="1">
      <c r="A160" s="462"/>
      <c r="B160" s="264"/>
      <c r="C160" s="701" t="s">
        <v>358</v>
      </c>
      <c r="D160" s="702"/>
      <c r="E160" s="703"/>
      <c r="F160" s="463" t="s">
        <v>359</v>
      </c>
      <c r="G160" s="464"/>
      <c r="H160" s="465"/>
      <c r="I160" s="465"/>
      <c r="J160" s="465"/>
      <c r="K160" s="465"/>
      <c r="L160" s="465"/>
      <c r="M160" s="466"/>
      <c r="N160" s="472"/>
      <c r="O160" s="267"/>
      <c r="P160" s="267"/>
      <c r="Q160" s="267"/>
      <c r="R160" s="267"/>
      <c r="S160" s="441">
        <v>0</v>
      </c>
      <c r="T160" s="441">
        <v>0</v>
      </c>
    </row>
    <row r="161" spans="1:21" s="461" customFormat="1" ht="15" hidden="1" customHeight="1">
      <c r="A161" s="462"/>
      <c r="B161" s="264"/>
      <c r="C161" s="701" t="s">
        <v>360</v>
      </c>
      <c r="D161" s="702"/>
      <c r="E161" s="703"/>
      <c r="F161" s="463" t="s">
        <v>361</v>
      </c>
      <c r="G161" s="464"/>
      <c r="H161" s="465"/>
      <c r="I161" s="465"/>
      <c r="J161" s="465"/>
      <c r="K161" s="465"/>
      <c r="L161" s="465"/>
      <c r="M161" s="466"/>
      <c r="N161" s="472"/>
      <c r="O161" s="267"/>
      <c r="P161" s="267"/>
      <c r="Q161" s="267"/>
      <c r="R161" s="267"/>
      <c r="S161" s="441">
        <v>0</v>
      </c>
      <c r="T161" s="441">
        <v>0</v>
      </c>
    </row>
    <row r="162" spans="1:21" s="461" customFormat="1" ht="15" hidden="1" customHeight="1">
      <c r="A162" s="462"/>
      <c r="B162" s="264"/>
      <c r="C162" s="701" t="s">
        <v>362</v>
      </c>
      <c r="D162" s="702"/>
      <c r="E162" s="703"/>
      <c r="F162" s="463" t="s">
        <v>363</v>
      </c>
      <c r="G162" s="464"/>
      <c r="H162" s="465"/>
      <c r="I162" s="465"/>
      <c r="J162" s="465"/>
      <c r="K162" s="465"/>
      <c r="L162" s="465"/>
      <c r="M162" s="466"/>
      <c r="N162" s="472"/>
      <c r="O162" s="267"/>
      <c r="P162" s="267"/>
      <c r="Q162" s="267"/>
      <c r="R162" s="267"/>
      <c r="S162" s="441">
        <v>0</v>
      </c>
      <c r="T162" s="441">
        <v>0</v>
      </c>
    </row>
    <row r="163" spans="1:21" s="461" customFormat="1" ht="15" hidden="1" customHeight="1">
      <c r="A163" s="462"/>
      <c r="B163" s="462" t="s">
        <v>364</v>
      </c>
      <c r="C163" s="701"/>
      <c r="D163" s="702"/>
      <c r="E163" s="703"/>
      <c r="F163" s="467" t="s">
        <v>365</v>
      </c>
      <c r="G163" s="474"/>
      <c r="H163" s="468"/>
      <c r="I163" s="468"/>
      <c r="J163" s="468"/>
      <c r="K163" s="468"/>
      <c r="L163" s="468"/>
      <c r="M163" s="469"/>
      <c r="N163" s="472"/>
      <c r="O163" s="267"/>
      <c r="P163" s="267"/>
      <c r="Q163" s="267"/>
      <c r="R163" s="267"/>
      <c r="S163" s="440">
        <f>SUM(S164:S164)</f>
        <v>0</v>
      </c>
      <c r="T163" s="440">
        <f>SUM(T164:T164)</f>
        <v>0</v>
      </c>
    </row>
    <row r="164" spans="1:21" s="461" customFormat="1" ht="15" hidden="1" customHeight="1">
      <c r="A164" s="462"/>
      <c r="B164" s="264"/>
      <c r="C164" s="701" t="s">
        <v>366</v>
      </c>
      <c r="D164" s="702" t="s">
        <v>344</v>
      </c>
      <c r="E164" s="703" t="s">
        <v>344</v>
      </c>
      <c r="F164" s="463" t="s">
        <v>479</v>
      </c>
      <c r="G164" s="464"/>
      <c r="H164" s="465"/>
      <c r="I164" s="465"/>
      <c r="J164" s="465"/>
      <c r="K164" s="465"/>
      <c r="L164" s="465"/>
      <c r="M164" s="466"/>
      <c r="N164" s="472"/>
      <c r="O164" s="267"/>
      <c r="P164" s="267"/>
      <c r="Q164" s="267"/>
      <c r="R164" s="267"/>
      <c r="S164" s="441">
        <v>0</v>
      </c>
      <c r="T164" s="441">
        <v>0</v>
      </c>
    </row>
    <row r="165" spans="1:21" s="461" customFormat="1" ht="15" hidden="1" customHeight="1">
      <c r="A165" s="462"/>
      <c r="B165" s="264" t="s">
        <v>368</v>
      </c>
      <c r="C165" s="701"/>
      <c r="D165" s="702"/>
      <c r="E165" s="703"/>
      <c r="F165" s="467" t="s">
        <v>369</v>
      </c>
      <c r="G165" s="464"/>
      <c r="H165" s="465"/>
      <c r="I165" s="465"/>
      <c r="J165" s="465"/>
      <c r="K165" s="465"/>
      <c r="L165" s="465"/>
      <c r="M165" s="466"/>
      <c r="N165" s="472"/>
      <c r="O165" s="267"/>
      <c r="P165" s="267"/>
      <c r="Q165" s="267"/>
      <c r="R165" s="267"/>
      <c r="S165" s="440">
        <f>SUM(S166:S173)</f>
        <v>0</v>
      </c>
      <c r="T165" s="440">
        <f>SUM(T166:T173)</f>
        <v>0</v>
      </c>
    </row>
    <row r="166" spans="1:21" s="461" customFormat="1" ht="15" hidden="1" customHeight="1">
      <c r="A166" s="462"/>
      <c r="B166" s="264"/>
      <c r="C166" s="701" t="s">
        <v>486</v>
      </c>
      <c r="D166" s="702" t="s">
        <v>344</v>
      </c>
      <c r="E166" s="703" t="s">
        <v>344</v>
      </c>
      <c r="F166" s="463" t="s">
        <v>485</v>
      </c>
      <c r="G166" s="464"/>
      <c r="H166" s="465"/>
      <c r="I166" s="465"/>
      <c r="J166" s="465"/>
      <c r="K166" s="465"/>
      <c r="L166" s="465"/>
      <c r="M166" s="466"/>
      <c r="N166" s="472"/>
      <c r="O166" s="267"/>
      <c r="P166" s="267"/>
      <c r="Q166" s="267"/>
      <c r="R166" s="267"/>
      <c r="S166" s="440">
        <v>0</v>
      </c>
      <c r="T166" s="440">
        <v>0</v>
      </c>
    </row>
    <row r="167" spans="1:21" s="461" customFormat="1" ht="15" hidden="1" customHeight="1">
      <c r="A167" s="462"/>
      <c r="B167" s="264"/>
      <c r="C167" s="701" t="s">
        <v>487</v>
      </c>
      <c r="D167" s="702" t="s">
        <v>344</v>
      </c>
      <c r="E167" s="703" t="s">
        <v>344</v>
      </c>
      <c r="F167" s="463" t="s">
        <v>490</v>
      </c>
      <c r="G167" s="464"/>
      <c r="H167" s="465"/>
      <c r="I167" s="465"/>
      <c r="J167" s="465"/>
      <c r="K167" s="465"/>
      <c r="L167" s="465"/>
      <c r="M167" s="466"/>
      <c r="N167" s="472"/>
      <c r="O167" s="267"/>
      <c r="P167" s="267"/>
      <c r="Q167" s="267"/>
      <c r="R167" s="267"/>
      <c r="S167" s="440">
        <v>0</v>
      </c>
      <c r="T167" s="440">
        <v>0</v>
      </c>
    </row>
    <row r="168" spans="1:21" s="461" customFormat="1" ht="15" hidden="1" customHeight="1">
      <c r="A168" s="462"/>
      <c r="B168" s="264"/>
      <c r="C168" s="265"/>
      <c r="D168" s="470" t="s">
        <v>488</v>
      </c>
      <c r="E168" s="471"/>
      <c r="F168" s="463" t="s">
        <v>491</v>
      </c>
      <c r="G168" s="464"/>
      <c r="H168" s="465"/>
      <c r="I168" s="465"/>
      <c r="J168" s="465"/>
      <c r="K168" s="465"/>
      <c r="L168" s="465"/>
      <c r="M168" s="466"/>
      <c r="N168" s="472"/>
      <c r="O168" s="267"/>
      <c r="P168" s="267"/>
      <c r="Q168" s="267"/>
      <c r="R168" s="267"/>
      <c r="S168" s="440">
        <v>0</v>
      </c>
      <c r="T168" s="440">
        <v>0</v>
      </c>
    </row>
    <row r="169" spans="1:21" s="461" customFormat="1" ht="15" hidden="1" customHeight="1">
      <c r="A169" s="462"/>
      <c r="B169" s="264"/>
      <c r="C169" s="265"/>
      <c r="D169" s="470" t="s">
        <v>489</v>
      </c>
      <c r="E169" s="471"/>
      <c r="F169" s="463" t="s">
        <v>492</v>
      </c>
      <c r="G169" s="464"/>
      <c r="H169" s="465"/>
      <c r="I169" s="465"/>
      <c r="J169" s="465"/>
      <c r="K169" s="465"/>
      <c r="L169" s="465"/>
      <c r="M169" s="466"/>
      <c r="N169" s="472"/>
      <c r="O169" s="267"/>
      <c r="P169" s="267"/>
      <c r="Q169" s="267"/>
      <c r="R169" s="267"/>
      <c r="S169" s="440">
        <v>0</v>
      </c>
      <c r="T169" s="440">
        <v>0</v>
      </c>
    </row>
    <row r="170" spans="1:21" s="461" customFormat="1" ht="15" hidden="1" customHeight="1">
      <c r="A170" s="462"/>
      <c r="B170" s="264"/>
      <c r="C170" s="701" t="s">
        <v>370</v>
      </c>
      <c r="D170" s="702" t="s">
        <v>344</v>
      </c>
      <c r="E170" s="703" t="s">
        <v>344</v>
      </c>
      <c r="F170" s="463" t="s">
        <v>371</v>
      </c>
      <c r="G170" s="464"/>
      <c r="H170" s="465"/>
      <c r="I170" s="465"/>
      <c r="J170" s="465"/>
      <c r="K170" s="465"/>
      <c r="L170" s="465"/>
      <c r="M170" s="466"/>
      <c r="N170" s="472"/>
      <c r="O170" s="267"/>
      <c r="P170" s="267"/>
      <c r="Q170" s="267"/>
      <c r="R170" s="267"/>
      <c r="S170" s="439">
        <v>0</v>
      </c>
      <c r="T170" s="439">
        <v>0</v>
      </c>
    </row>
    <row r="171" spans="1:21" s="461" customFormat="1" ht="15" hidden="1" customHeight="1">
      <c r="A171" s="462"/>
      <c r="B171" s="264"/>
      <c r="C171" s="701" t="s">
        <v>372</v>
      </c>
      <c r="D171" s="702" t="s">
        <v>344</v>
      </c>
      <c r="E171" s="703" t="s">
        <v>344</v>
      </c>
      <c r="F171" s="463" t="s">
        <v>373</v>
      </c>
      <c r="G171" s="464"/>
      <c r="H171" s="465"/>
      <c r="I171" s="465"/>
      <c r="J171" s="465"/>
      <c r="K171" s="465"/>
      <c r="L171" s="465"/>
      <c r="M171" s="466"/>
      <c r="N171" s="472"/>
      <c r="O171" s="267"/>
      <c r="P171" s="267"/>
      <c r="Q171" s="267"/>
      <c r="R171" s="267"/>
      <c r="S171" s="441">
        <v>0</v>
      </c>
      <c r="T171" s="441">
        <v>0</v>
      </c>
    </row>
    <row r="172" spans="1:21" s="461" customFormat="1" ht="15" hidden="1" customHeight="1">
      <c r="A172" s="462"/>
      <c r="B172" s="264"/>
      <c r="C172" s="265"/>
      <c r="D172" s="470" t="s">
        <v>483</v>
      </c>
      <c r="E172" s="471"/>
      <c r="F172" s="463" t="s">
        <v>484</v>
      </c>
      <c r="G172" s="464"/>
      <c r="H172" s="465"/>
      <c r="I172" s="465"/>
      <c r="J172" s="465"/>
      <c r="K172" s="465"/>
      <c r="L172" s="465"/>
      <c r="M172" s="466"/>
      <c r="N172" s="472"/>
      <c r="O172" s="267"/>
      <c r="P172" s="267"/>
      <c r="Q172" s="267"/>
      <c r="R172" s="267"/>
      <c r="S172" s="441">
        <v>0</v>
      </c>
      <c r="T172" s="441">
        <v>0</v>
      </c>
    </row>
    <row r="173" spans="1:21" s="461" customFormat="1" ht="15" hidden="1" customHeight="1">
      <c r="A173" s="462"/>
      <c r="B173" s="264"/>
      <c r="C173" s="701" t="s">
        <v>374</v>
      </c>
      <c r="D173" s="702" t="s">
        <v>349</v>
      </c>
      <c r="E173" s="703" t="s">
        <v>349</v>
      </c>
      <c r="F173" s="463" t="s">
        <v>375</v>
      </c>
      <c r="G173" s="464"/>
      <c r="H173" s="465"/>
      <c r="I173" s="465"/>
      <c r="J173" s="465"/>
      <c r="K173" s="465"/>
      <c r="L173" s="465"/>
      <c r="M173" s="466"/>
      <c r="N173" s="472"/>
      <c r="O173" s="267"/>
      <c r="P173" s="267"/>
      <c r="Q173" s="267"/>
      <c r="R173" s="267"/>
      <c r="S173" s="441">
        <v>0</v>
      </c>
      <c r="T173" s="441">
        <v>0</v>
      </c>
    </row>
    <row r="174" spans="1:21" s="461" customFormat="1" ht="15" hidden="1" customHeight="1">
      <c r="A174" s="462"/>
      <c r="B174" s="264" t="s">
        <v>376</v>
      </c>
      <c r="C174" s="701"/>
      <c r="D174" s="702"/>
      <c r="E174" s="703"/>
      <c r="F174" s="467" t="s">
        <v>377</v>
      </c>
      <c r="G174" s="464"/>
      <c r="H174" s="465"/>
      <c r="I174" s="465"/>
      <c r="J174" s="465"/>
      <c r="K174" s="465"/>
      <c r="L174" s="465"/>
      <c r="M174" s="466"/>
      <c r="N174" s="472"/>
      <c r="O174" s="267"/>
      <c r="P174" s="267"/>
      <c r="Q174" s="267"/>
      <c r="R174" s="267"/>
      <c r="S174" s="440">
        <f>SUM(S175:S179)</f>
        <v>0</v>
      </c>
      <c r="T174" s="440">
        <f>SUM(T175:T179)</f>
        <v>0</v>
      </c>
    </row>
    <row r="175" spans="1:21" s="461" customFormat="1" ht="15" hidden="1" customHeight="1">
      <c r="A175" s="462"/>
      <c r="B175" s="264"/>
      <c r="C175" s="265"/>
      <c r="D175" s="470" t="s">
        <v>550</v>
      </c>
      <c r="E175" s="471"/>
      <c r="F175" s="463" t="s">
        <v>551</v>
      </c>
      <c r="G175" s="464"/>
      <c r="H175" s="465"/>
      <c r="I175" s="465"/>
      <c r="J175" s="465"/>
      <c r="K175" s="465"/>
      <c r="L175" s="465"/>
      <c r="M175" s="466"/>
      <c r="N175" s="472"/>
      <c r="O175" s="267"/>
      <c r="P175" s="267"/>
      <c r="Q175" s="267"/>
      <c r="R175" s="267"/>
      <c r="S175" s="440">
        <v>0</v>
      </c>
      <c r="T175" s="440">
        <v>0</v>
      </c>
      <c r="U175" s="500"/>
    </row>
    <row r="176" spans="1:21" s="461" customFormat="1" ht="15" hidden="1" customHeight="1">
      <c r="A176" s="462"/>
      <c r="B176" s="264"/>
      <c r="C176" s="265"/>
      <c r="D176" s="470" t="s">
        <v>549</v>
      </c>
      <c r="E176" s="471"/>
      <c r="F176" s="463" t="s">
        <v>552</v>
      </c>
      <c r="G176" s="464"/>
      <c r="H176" s="465"/>
      <c r="I176" s="465"/>
      <c r="J176" s="465"/>
      <c r="K176" s="465"/>
      <c r="L176" s="465"/>
      <c r="M176" s="466"/>
      <c r="N176" s="472"/>
      <c r="O176" s="267"/>
      <c r="P176" s="267"/>
      <c r="Q176" s="267"/>
      <c r="R176" s="267"/>
      <c r="S176" s="440">
        <v>0</v>
      </c>
      <c r="T176" s="440">
        <v>0</v>
      </c>
      <c r="U176" s="500"/>
    </row>
    <row r="177" spans="1:21" s="461" customFormat="1" ht="15" hidden="1" customHeight="1">
      <c r="A177" s="462"/>
      <c r="B177" s="264"/>
      <c r="C177" s="265"/>
      <c r="D177" s="470" t="s">
        <v>548</v>
      </c>
      <c r="E177" s="471"/>
      <c r="F177" s="463" t="s">
        <v>553</v>
      </c>
      <c r="G177" s="464"/>
      <c r="H177" s="465"/>
      <c r="I177" s="465"/>
      <c r="J177" s="465"/>
      <c r="K177" s="465"/>
      <c r="L177" s="465"/>
      <c r="M177" s="466"/>
      <c r="N177" s="472"/>
      <c r="O177" s="267"/>
      <c r="P177" s="267"/>
      <c r="Q177" s="267"/>
      <c r="R177" s="267"/>
      <c r="S177" s="440">
        <v>0</v>
      </c>
      <c r="T177" s="440">
        <v>0</v>
      </c>
      <c r="U177" s="500"/>
    </row>
    <row r="178" spans="1:21" s="461" customFormat="1" ht="15" hidden="1" customHeight="1">
      <c r="A178" s="462"/>
      <c r="B178" s="264"/>
      <c r="C178" s="701" t="s">
        <v>378</v>
      </c>
      <c r="D178" s="702" t="s">
        <v>344</v>
      </c>
      <c r="E178" s="703" t="s">
        <v>344</v>
      </c>
      <c r="F178" s="463" t="s">
        <v>379</v>
      </c>
      <c r="G178" s="464"/>
      <c r="H178" s="465"/>
      <c r="I178" s="465"/>
      <c r="J178" s="465"/>
      <c r="K178" s="465"/>
      <c r="L178" s="465"/>
      <c r="M178" s="466"/>
      <c r="N178" s="472"/>
      <c r="O178" s="267"/>
      <c r="P178" s="267"/>
      <c r="Q178" s="267"/>
      <c r="R178" s="267"/>
      <c r="S178" s="441">
        <v>0</v>
      </c>
      <c r="T178" s="441">
        <v>0</v>
      </c>
    </row>
    <row r="179" spans="1:21" s="461" customFormat="1" ht="15" hidden="1" customHeight="1">
      <c r="A179" s="462"/>
      <c r="B179" s="264"/>
      <c r="C179" s="701" t="s">
        <v>380</v>
      </c>
      <c r="D179" s="702"/>
      <c r="E179" s="703"/>
      <c r="F179" s="463" t="s">
        <v>381</v>
      </c>
      <c r="G179" s="464"/>
      <c r="H179" s="465"/>
      <c r="I179" s="465"/>
      <c r="J179" s="465"/>
      <c r="K179" s="465"/>
      <c r="L179" s="465"/>
      <c r="M179" s="466"/>
      <c r="N179" s="472"/>
      <c r="O179" s="267"/>
      <c r="P179" s="267"/>
      <c r="Q179" s="267"/>
      <c r="R179" s="267"/>
      <c r="S179" s="441">
        <v>0</v>
      </c>
      <c r="T179" s="441">
        <v>0</v>
      </c>
    </row>
    <row r="180" spans="1:21" s="461" customFormat="1" ht="15" hidden="1" customHeight="1">
      <c r="A180" s="462" t="s">
        <v>382</v>
      </c>
      <c r="B180" s="264"/>
      <c r="C180" s="701"/>
      <c r="D180" s="702"/>
      <c r="E180" s="703"/>
      <c r="F180" s="473" t="s">
        <v>383</v>
      </c>
      <c r="G180" s="464"/>
      <c r="H180" s="475"/>
      <c r="I180" s="475"/>
      <c r="J180" s="475"/>
      <c r="K180" s="475"/>
      <c r="L180" s="475"/>
      <c r="M180" s="476"/>
      <c r="N180" s="472"/>
      <c r="O180" s="267">
        <v>30</v>
      </c>
      <c r="P180" s="267"/>
      <c r="Q180" s="267"/>
      <c r="R180" s="267"/>
      <c r="S180" s="441">
        <f>+S181+S184</f>
        <v>0</v>
      </c>
      <c r="T180" s="441">
        <f>+T181+T184</f>
        <v>0</v>
      </c>
    </row>
    <row r="181" spans="1:21" s="461" customFormat="1" ht="15" hidden="1" customHeight="1">
      <c r="A181" s="462"/>
      <c r="B181" s="264" t="s">
        <v>384</v>
      </c>
      <c r="C181" s="701"/>
      <c r="D181" s="702"/>
      <c r="E181" s="703"/>
      <c r="F181" s="467" t="s">
        <v>385</v>
      </c>
      <c r="G181" s="464"/>
      <c r="H181" s="468"/>
      <c r="I181" s="468"/>
      <c r="J181" s="468"/>
      <c r="K181" s="468"/>
      <c r="L181" s="468"/>
      <c r="M181" s="469"/>
      <c r="N181" s="472"/>
      <c r="O181" s="267"/>
      <c r="P181" s="267"/>
      <c r="Q181" s="267"/>
      <c r="R181" s="267"/>
      <c r="S181" s="440">
        <f>+SUM(S182:S183)</f>
        <v>0</v>
      </c>
      <c r="T181" s="440">
        <f>+SUM(T182:T183)</f>
        <v>0</v>
      </c>
    </row>
    <row r="182" spans="1:21" s="461" customFormat="1" ht="15" hidden="1" customHeight="1">
      <c r="A182" s="462"/>
      <c r="B182" s="264"/>
      <c r="C182" s="701" t="s">
        <v>386</v>
      </c>
      <c r="D182" s="702"/>
      <c r="E182" s="703"/>
      <c r="F182" s="463" t="s">
        <v>387</v>
      </c>
      <c r="G182" s="464"/>
      <c r="H182" s="465"/>
      <c r="I182" s="465"/>
      <c r="J182" s="465"/>
      <c r="K182" s="465"/>
      <c r="L182" s="465"/>
      <c r="M182" s="466"/>
      <c r="N182" s="472"/>
      <c r="O182" s="267"/>
      <c r="P182" s="267"/>
      <c r="Q182" s="267"/>
      <c r="R182" s="267"/>
      <c r="S182" s="441">
        <v>0</v>
      </c>
      <c r="T182" s="441">
        <v>0</v>
      </c>
    </row>
    <row r="183" spans="1:21" s="461" customFormat="1" ht="15" hidden="1" customHeight="1">
      <c r="A183" s="462"/>
      <c r="B183" s="264"/>
      <c r="C183" s="701" t="s">
        <v>558</v>
      </c>
      <c r="D183" s="702"/>
      <c r="E183" s="703"/>
      <c r="F183" s="463" t="s">
        <v>575</v>
      </c>
      <c r="G183" s="464"/>
      <c r="H183" s="465"/>
      <c r="I183" s="465"/>
      <c r="J183" s="465"/>
      <c r="K183" s="465"/>
      <c r="L183" s="465"/>
      <c r="M183" s="466"/>
      <c r="N183" s="472"/>
      <c r="O183" s="267"/>
      <c r="P183" s="267"/>
      <c r="Q183" s="267"/>
      <c r="R183" s="267"/>
      <c r="S183" s="441">
        <v>0</v>
      </c>
      <c r="T183" s="441">
        <v>0</v>
      </c>
    </row>
    <row r="184" spans="1:21" s="461" customFormat="1" ht="15" hidden="1" customHeight="1">
      <c r="A184" s="462"/>
      <c r="B184" s="264" t="s">
        <v>388</v>
      </c>
      <c r="C184" s="701"/>
      <c r="D184" s="702"/>
      <c r="E184" s="703"/>
      <c r="F184" s="467" t="s">
        <v>389</v>
      </c>
      <c r="G184" s="464"/>
      <c r="H184" s="468"/>
      <c r="I184" s="468"/>
      <c r="J184" s="468"/>
      <c r="K184" s="468"/>
      <c r="L184" s="468"/>
      <c r="M184" s="469"/>
      <c r="N184" s="472"/>
      <c r="O184" s="267"/>
      <c r="P184" s="267"/>
      <c r="Q184" s="267"/>
      <c r="R184" s="267"/>
      <c r="S184" s="440">
        <f>SUM(S185:S185)</f>
        <v>0</v>
      </c>
      <c r="T184" s="440">
        <f>SUM(T185:T185)</f>
        <v>0</v>
      </c>
    </row>
    <row r="185" spans="1:21" s="461" customFormat="1" ht="15" hidden="1" customHeight="1">
      <c r="A185" s="462"/>
      <c r="B185" s="264"/>
      <c r="C185" s="701" t="s">
        <v>390</v>
      </c>
      <c r="D185" s="702" t="s">
        <v>391</v>
      </c>
      <c r="E185" s="703" t="s">
        <v>391</v>
      </c>
      <c r="F185" s="463" t="s">
        <v>392</v>
      </c>
      <c r="G185" s="464"/>
      <c r="H185" s="465"/>
      <c r="I185" s="465"/>
      <c r="J185" s="465"/>
      <c r="K185" s="465"/>
      <c r="L185" s="465"/>
      <c r="M185" s="466"/>
      <c r="N185" s="472"/>
      <c r="O185" s="267"/>
      <c r="P185" s="267"/>
      <c r="Q185" s="267"/>
      <c r="R185" s="267"/>
      <c r="S185" s="441">
        <v>0</v>
      </c>
      <c r="T185" s="441">
        <v>0</v>
      </c>
    </row>
    <row r="186" spans="1:21" s="461" customFormat="1" ht="15" hidden="1" customHeight="1">
      <c r="A186" s="462"/>
      <c r="B186" s="264"/>
      <c r="C186" s="701" t="s">
        <v>438</v>
      </c>
      <c r="D186" s="702" t="s">
        <v>391</v>
      </c>
      <c r="E186" s="703" t="s">
        <v>391</v>
      </c>
      <c r="F186" s="463" t="s">
        <v>552</v>
      </c>
      <c r="G186" s="464"/>
      <c r="H186" s="465"/>
      <c r="I186" s="465"/>
      <c r="J186" s="465"/>
      <c r="K186" s="465"/>
      <c r="L186" s="465"/>
      <c r="M186" s="466"/>
      <c r="N186" s="472"/>
      <c r="O186" s="267"/>
      <c r="P186" s="267"/>
      <c r="Q186" s="267"/>
      <c r="R186" s="267"/>
      <c r="S186" s="441">
        <v>0</v>
      </c>
      <c r="T186" s="441">
        <v>0</v>
      </c>
    </row>
    <row r="187" spans="1:21" s="461" customFormat="1" ht="15" hidden="1" customHeight="1">
      <c r="A187" s="462" t="s">
        <v>393</v>
      </c>
      <c r="B187" s="264"/>
      <c r="C187" s="701"/>
      <c r="D187" s="702"/>
      <c r="E187" s="703"/>
      <c r="F187" s="473" t="s">
        <v>394</v>
      </c>
      <c r="G187" s="464"/>
      <c r="H187" s="475"/>
      <c r="I187" s="475"/>
      <c r="J187" s="475"/>
      <c r="K187" s="475"/>
      <c r="L187" s="475"/>
      <c r="M187" s="476"/>
      <c r="N187" s="472"/>
      <c r="O187" s="267"/>
      <c r="P187" s="267"/>
      <c r="Q187" s="267"/>
      <c r="R187" s="267"/>
      <c r="S187" s="441">
        <f>+S188</f>
        <v>0</v>
      </c>
      <c r="T187" s="441">
        <f>+T188</f>
        <v>0</v>
      </c>
    </row>
    <row r="188" spans="1:21" s="461" customFormat="1" ht="15" hidden="1" customHeight="1">
      <c r="A188" s="462"/>
      <c r="B188" s="264" t="s">
        <v>395</v>
      </c>
      <c r="C188" s="701"/>
      <c r="D188" s="702"/>
      <c r="E188" s="703"/>
      <c r="F188" s="467" t="s">
        <v>396</v>
      </c>
      <c r="G188" s="464"/>
      <c r="H188" s="468"/>
      <c r="I188" s="468"/>
      <c r="J188" s="468"/>
      <c r="K188" s="468"/>
      <c r="L188" s="468"/>
      <c r="M188" s="469"/>
      <c r="N188" s="472"/>
      <c r="O188" s="267"/>
      <c r="P188" s="267"/>
      <c r="Q188" s="267"/>
      <c r="R188" s="267"/>
      <c r="S188" s="440">
        <f>SUM(S189:S189)</f>
        <v>0</v>
      </c>
      <c r="T188" s="440">
        <f>SUM(T189:T189)</f>
        <v>0</v>
      </c>
    </row>
    <row r="189" spans="1:21" s="461" customFormat="1" ht="15" hidden="1" customHeight="1">
      <c r="A189" s="462"/>
      <c r="B189" s="264"/>
      <c r="C189" s="701" t="s">
        <v>397</v>
      </c>
      <c r="D189" s="702" t="s">
        <v>398</v>
      </c>
      <c r="E189" s="703" t="s">
        <v>398</v>
      </c>
      <c r="F189" s="463" t="s">
        <v>399</v>
      </c>
      <c r="G189" s="464"/>
      <c r="H189" s="465"/>
      <c r="I189" s="465"/>
      <c r="J189" s="465"/>
      <c r="K189" s="465"/>
      <c r="L189" s="465"/>
      <c r="M189" s="466"/>
      <c r="N189" s="472"/>
      <c r="O189" s="267"/>
      <c r="P189" s="267"/>
      <c r="Q189" s="267"/>
      <c r="R189" s="267"/>
      <c r="S189" s="441">
        <v>0</v>
      </c>
      <c r="T189" s="441">
        <v>0</v>
      </c>
    </row>
    <row r="190" spans="1:21" s="461" customFormat="1" ht="15.75">
      <c r="A190" s="479"/>
      <c r="B190" s="480"/>
      <c r="C190" s="737"/>
      <c r="D190" s="737"/>
      <c r="E190" s="737"/>
      <c r="F190" s="481"/>
      <c r="G190" s="482"/>
      <c r="H190" s="483" t="s">
        <v>400</v>
      </c>
      <c r="I190" s="483"/>
      <c r="J190" s="483"/>
      <c r="K190" s="483"/>
      <c r="L190" s="483"/>
      <c r="M190" s="484"/>
      <c r="N190" s="485"/>
      <c r="O190" s="486"/>
      <c r="P190" s="486"/>
      <c r="Q190" s="487"/>
      <c r="R190" s="487"/>
      <c r="S190" s="443">
        <f>+S187+S180+S152+S143+S99+S51+S18</f>
        <v>5523209.1016666666</v>
      </c>
      <c r="T190" s="443">
        <f>+T187+T180+T152+T143+T99+T51+T18</f>
        <v>5775920</v>
      </c>
    </row>
    <row r="191" spans="1:21" ht="15.75">
      <c r="A191" s="307"/>
      <c r="S191" s="434"/>
      <c r="T191" s="437"/>
    </row>
    <row r="192" spans="1:21" ht="15.75">
      <c r="A192" s="307"/>
      <c r="S192" s="434"/>
      <c r="T192" s="437"/>
    </row>
    <row r="193" spans="1:20" ht="15.75">
      <c r="A193" s="307"/>
      <c r="S193" s="434"/>
      <c r="T193" s="437"/>
    </row>
    <row r="194" spans="1:20" ht="15.75">
      <c r="A194" s="307"/>
      <c r="S194" s="434"/>
      <c r="T194" s="437"/>
    </row>
    <row r="195" spans="1:20" ht="15.75">
      <c r="A195" s="307"/>
      <c r="B195" s="700" t="s">
        <v>598</v>
      </c>
      <c r="C195" s="700"/>
      <c r="D195" s="700"/>
      <c r="E195" s="700"/>
      <c r="F195" s="700"/>
      <c r="G195" s="700"/>
      <c r="H195" s="700"/>
      <c r="Q195" s="700" t="s">
        <v>569</v>
      </c>
      <c r="R195" s="700"/>
      <c r="S195" s="700"/>
      <c r="T195" s="437"/>
    </row>
    <row r="196" spans="1:20" ht="11.25" customHeight="1">
      <c r="A196" s="448"/>
      <c r="B196" s="660" t="s">
        <v>510</v>
      </c>
      <c r="C196" s="660"/>
      <c r="D196" s="660"/>
      <c r="E196" s="660"/>
      <c r="F196" s="660"/>
      <c r="G196" s="660"/>
      <c r="H196" s="660"/>
      <c r="Q196" s="660" t="s">
        <v>600</v>
      </c>
      <c r="R196" s="660"/>
      <c r="S196" s="660"/>
      <c r="T196" s="437"/>
    </row>
    <row r="197" spans="1:20" ht="15.75">
      <c r="A197" s="307"/>
      <c r="B197" s="659" t="s">
        <v>508</v>
      </c>
      <c r="C197" s="659"/>
      <c r="D197" s="659"/>
      <c r="E197" s="659"/>
      <c r="F197" s="659"/>
      <c r="G197" s="659"/>
      <c r="H197" s="659"/>
      <c r="Q197" s="659" t="s">
        <v>508</v>
      </c>
      <c r="R197" s="659"/>
      <c r="S197" s="659"/>
      <c r="T197" s="437"/>
    </row>
    <row r="198" spans="1:20" ht="15.75">
      <c r="A198" s="307"/>
      <c r="S198" s="434"/>
      <c r="T198" s="437"/>
    </row>
    <row r="199" spans="1:20" ht="15.75">
      <c r="A199" s="307"/>
      <c r="S199" s="434"/>
      <c r="T199" s="437"/>
    </row>
    <row r="200" spans="1:20" ht="15.75">
      <c r="A200" s="307"/>
      <c r="S200" s="434"/>
      <c r="T200" s="437"/>
    </row>
    <row r="201" spans="1:20" ht="15.75">
      <c r="A201" s="307"/>
      <c r="S201" s="434"/>
      <c r="T201" s="437"/>
    </row>
    <row r="202" spans="1:20" ht="15.75">
      <c r="A202" s="307"/>
      <c r="S202" s="434"/>
      <c r="T202" s="437"/>
    </row>
    <row r="203" spans="1:20" ht="15.75">
      <c r="A203" s="307"/>
      <c r="S203" s="434"/>
      <c r="T203" s="437"/>
    </row>
    <row r="204" spans="1:20" ht="15.75">
      <c r="A204" s="307"/>
      <c r="S204" s="434"/>
      <c r="T204" s="437"/>
    </row>
    <row r="205" spans="1:20" ht="15.75">
      <c r="A205" s="307"/>
      <c r="S205" s="434"/>
      <c r="T205" s="437"/>
    </row>
    <row r="206" spans="1:20" ht="15.75">
      <c r="A206" s="307"/>
      <c r="S206" s="434"/>
      <c r="T206" s="437"/>
    </row>
    <row r="207" spans="1:20" ht="15.75">
      <c r="A207" s="307"/>
      <c r="S207" s="434"/>
      <c r="T207" s="437"/>
    </row>
    <row r="208" spans="1:20" ht="15.75">
      <c r="A208" s="307"/>
      <c r="S208" s="434"/>
      <c r="T208" s="437"/>
    </row>
    <row r="209" spans="1:20" ht="15.75">
      <c r="A209" s="307"/>
      <c r="S209" s="434"/>
      <c r="T209" s="437"/>
    </row>
    <row r="210" spans="1:20" ht="15.75">
      <c r="A210" s="307"/>
      <c r="S210" s="434"/>
      <c r="T210" s="437"/>
    </row>
    <row r="211" spans="1:20" ht="15.75">
      <c r="A211" s="307"/>
      <c r="S211" s="434"/>
      <c r="T211" s="437"/>
    </row>
    <row r="212" spans="1:20" ht="15.75">
      <c r="A212" s="307"/>
      <c r="S212" s="434"/>
      <c r="T212" s="437"/>
    </row>
    <row r="213" spans="1:20" ht="15.75">
      <c r="A213" s="307"/>
      <c r="S213" s="434"/>
      <c r="T213" s="437"/>
    </row>
    <row r="214" spans="1:20" ht="15.75">
      <c r="A214" s="307"/>
      <c r="S214" s="434"/>
      <c r="T214" s="437"/>
    </row>
    <row r="215" spans="1:20" ht="15.75">
      <c r="A215" s="307"/>
      <c r="S215" s="434"/>
      <c r="T215" s="437"/>
    </row>
    <row r="216" spans="1:20" ht="15.75">
      <c r="A216" s="307"/>
      <c r="S216" s="434"/>
      <c r="T216" s="437"/>
    </row>
    <row r="217" spans="1:20" ht="15.75">
      <c r="A217" s="307"/>
      <c r="S217" s="434"/>
      <c r="T217" s="437"/>
    </row>
    <row r="218" spans="1:20" ht="15.75">
      <c r="A218" s="307"/>
      <c r="S218" s="434"/>
      <c r="T218" s="437"/>
    </row>
    <row r="219" spans="1:20" ht="15.75">
      <c r="A219" s="307"/>
      <c r="S219" s="434"/>
      <c r="T219" s="437"/>
    </row>
    <row r="220" spans="1:20" ht="15.75">
      <c r="A220" s="307"/>
      <c r="S220" s="434"/>
      <c r="T220" s="437"/>
    </row>
    <row r="221" spans="1:20" ht="15.75">
      <c r="A221" s="307"/>
      <c r="S221" s="434"/>
      <c r="T221" s="437"/>
    </row>
    <row r="222" spans="1:20" ht="15.75">
      <c r="A222" s="307"/>
      <c r="S222" s="434"/>
      <c r="T222" s="437"/>
    </row>
    <row r="223" spans="1:20" ht="15.75">
      <c r="A223" s="307"/>
    </row>
    <row r="224" spans="1:20" ht="15.75">
      <c r="A224" s="307"/>
    </row>
    <row r="225" spans="1:1" ht="15.75">
      <c r="A225" s="307"/>
    </row>
    <row r="226" spans="1:1" ht="15.75">
      <c r="A226" s="307"/>
    </row>
    <row r="227" spans="1:1" ht="15.75">
      <c r="A227" s="307"/>
    </row>
    <row r="228" spans="1:1" ht="15.75">
      <c r="A228" s="307"/>
    </row>
    <row r="229" spans="1:1" ht="15.75">
      <c r="A229" s="307"/>
    </row>
    <row r="230" spans="1:1" ht="15.75">
      <c r="A230" s="307"/>
    </row>
    <row r="231" spans="1:1" ht="15.75">
      <c r="A231" s="307"/>
    </row>
    <row r="232" spans="1:1" ht="15.75">
      <c r="A232" s="307"/>
    </row>
    <row r="233" spans="1:1" ht="15.75">
      <c r="A233" s="307"/>
    </row>
    <row r="234" spans="1:1" ht="15.75">
      <c r="A234" s="307"/>
    </row>
    <row r="235" spans="1:1" ht="15.75">
      <c r="A235" s="307"/>
    </row>
    <row r="236" spans="1:1" ht="15.75">
      <c r="A236" s="307"/>
    </row>
    <row r="237" spans="1:1" ht="15.75">
      <c r="A237" s="307"/>
    </row>
    <row r="238" spans="1:1" ht="15.75">
      <c r="A238" s="307"/>
    </row>
    <row r="239" spans="1:1" ht="15.75">
      <c r="A239" s="307"/>
    </row>
    <row r="240" spans="1:1" ht="15.75">
      <c r="A240" s="307"/>
    </row>
    <row r="241" spans="1:1" ht="15.75">
      <c r="A241" s="307"/>
    </row>
    <row r="242" spans="1:1" ht="15.75">
      <c r="A242" s="307"/>
    </row>
    <row r="243" spans="1:1" ht="15.75">
      <c r="A243" s="307"/>
    </row>
    <row r="244" spans="1:1" ht="15.75">
      <c r="A244" s="307"/>
    </row>
    <row r="245" spans="1:1" ht="15.75">
      <c r="A245" s="307"/>
    </row>
    <row r="246" spans="1:1" ht="15.75">
      <c r="A246" s="307"/>
    </row>
    <row r="247" spans="1:1" ht="15.75">
      <c r="A247" s="307"/>
    </row>
    <row r="248" spans="1:1" ht="15.75">
      <c r="A248" s="307"/>
    </row>
    <row r="249" spans="1:1" ht="15.75">
      <c r="A249" s="307"/>
    </row>
    <row r="250" spans="1:1" ht="15.75">
      <c r="A250" s="307"/>
    </row>
    <row r="251" spans="1:1" ht="15.75">
      <c r="A251" s="307"/>
    </row>
    <row r="252" spans="1:1" ht="15.75">
      <c r="A252" s="307"/>
    </row>
    <row r="253" spans="1:1" ht="15.75">
      <c r="A253" s="307"/>
    </row>
    <row r="254" spans="1:1" ht="15.75">
      <c r="A254" s="307"/>
    </row>
    <row r="255" spans="1:1" ht="15.75">
      <c r="A255" s="307"/>
    </row>
    <row r="256" spans="1:1" ht="15.75">
      <c r="A256" s="307"/>
    </row>
    <row r="257" spans="1:1" ht="15.75">
      <c r="A257" s="307"/>
    </row>
    <row r="258" spans="1:1" ht="15.75">
      <c r="A258" s="307"/>
    </row>
    <row r="259" spans="1:1" ht="15.75">
      <c r="A259" s="307"/>
    </row>
    <row r="260" spans="1:1" ht="15.75">
      <c r="A260" s="307"/>
    </row>
    <row r="261" spans="1:1" ht="15.75">
      <c r="A261" s="307"/>
    </row>
    <row r="262" spans="1:1" ht="15.75">
      <c r="A262" s="307"/>
    </row>
    <row r="263" spans="1:1" ht="15.75">
      <c r="A263" s="307"/>
    </row>
    <row r="264" spans="1:1" ht="15.75">
      <c r="A264" s="307"/>
    </row>
    <row r="265" spans="1:1" ht="15.75">
      <c r="A265" s="307"/>
    </row>
    <row r="266" spans="1:1" ht="15.75">
      <c r="A266" s="307"/>
    </row>
    <row r="267" spans="1:1" ht="15.75">
      <c r="A267" s="307"/>
    </row>
    <row r="268" spans="1:1" ht="15.75">
      <c r="A268" s="307"/>
    </row>
    <row r="269" spans="1:1" ht="15.75">
      <c r="A269" s="307"/>
    </row>
  </sheetData>
  <mergeCells count="180">
    <mergeCell ref="C36:E36"/>
    <mergeCell ref="C37:E37"/>
    <mergeCell ref="C34:E34"/>
    <mergeCell ref="C35:E35"/>
    <mergeCell ref="C19:E19"/>
    <mergeCell ref="C20:E20"/>
    <mergeCell ref="C26:E26"/>
    <mergeCell ref="C27:E27"/>
    <mergeCell ref="Q15:Q16"/>
    <mergeCell ref="C16:E16"/>
    <mergeCell ref="N15:N16"/>
    <mergeCell ref="J12:K12"/>
    <mergeCell ref="A15:E15"/>
    <mergeCell ref="F15:M16"/>
    <mergeCell ref="P15:P16"/>
    <mergeCell ref="F17:M17"/>
    <mergeCell ref="C18:E18"/>
    <mergeCell ref="N19:N35"/>
    <mergeCell ref="C21:E21"/>
    <mergeCell ref="C22:E22"/>
    <mergeCell ref="C23:E23"/>
    <mergeCell ref="C24:E24"/>
    <mergeCell ref="C25:E25"/>
    <mergeCell ref="B196:H196"/>
    <mergeCell ref="C28:E28"/>
    <mergeCell ref="C29:E29"/>
    <mergeCell ref="C30:E30"/>
    <mergeCell ref="C31:E31"/>
    <mergeCell ref="C32:E32"/>
    <mergeCell ref="C38:E38"/>
    <mergeCell ref="C46:E46"/>
    <mergeCell ref="C47:E47"/>
    <mergeCell ref="C51:E51"/>
    <mergeCell ref="C44:E44"/>
    <mergeCell ref="C45:E45"/>
    <mergeCell ref="C40:E40"/>
    <mergeCell ref="C41:E41"/>
    <mergeCell ref="C42:E42"/>
    <mergeCell ref="C43:E43"/>
    <mergeCell ref="C52:E52"/>
    <mergeCell ref="C53:E53"/>
    <mergeCell ref="C48:E48"/>
    <mergeCell ref="C49:E49"/>
    <mergeCell ref="C50:E50"/>
    <mergeCell ref="C54:E54"/>
    <mergeCell ref="C55:E55"/>
    <mergeCell ref="C56:E56"/>
    <mergeCell ref="C57:E57"/>
    <mergeCell ref="C58:E58"/>
    <mergeCell ref="C59:E59"/>
    <mergeCell ref="C60:E60"/>
    <mergeCell ref="C61:E61"/>
    <mergeCell ref="C62:E62"/>
    <mergeCell ref="C63:E63"/>
    <mergeCell ref="C64:E64"/>
    <mergeCell ref="C65:E65"/>
    <mergeCell ref="C66:E66"/>
    <mergeCell ref="C67:E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78:E78"/>
    <mergeCell ref="C79:E79"/>
    <mergeCell ref="C80:E80"/>
    <mergeCell ref="C81:E81"/>
    <mergeCell ref="C82:E82"/>
    <mergeCell ref="C83:E83"/>
    <mergeCell ref="C84:E84"/>
    <mergeCell ref="C85:E85"/>
    <mergeCell ref="C86:E86"/>
    <mergeCell ref="C87:E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98:E98"/>
    <mergeCell ref="C99:E99"/>
    <mergeCell ref="C100:E100"/>
    <mergeCell ref="C101:E101"/>
    <mergeCell ref="C102:E102"/>
    <mergeCell ref="C103:E103"/>
    <mergeCell ref="C104:E104"/>
    <mergeCell ref="C105:E105"/>
    <mergeCell ref="C106:E106"/>
    <mergeCell ref="C107:E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18:E118"/>
    <mergeCell ref="C119:E119"/>
    <mergeCell ref="C120:E120"/>
    <mergeCell ref="C121:E121"/>
    <mergeCell ref="C122:E122"/>
    <mergeCell ref="C123:E123"/>
    <mergeCell ref="C124:E124"/>
    <mergeCell ref="C125:E125"/>
    <mergeCell ref="C127:E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38:E138"/>
    <mergeCell ref="C139:E139"/>
    <mergeCell ref="C140:E140"/>
    <mergeCell ref="C142:E142"/>
    <mergeCell ref="C143:E143"/>
    <mergeCell ref="C144:E144"/>
    <mergeCell ref="C145:E145"/>
    <mergeCell ref="C146:E146"/>
    <mergeCell ref="C147:E147"/>
    <mergeCell ref="C148:E148"/>
    <mergeCell ref="C149:E149"/>
    <mergeCell ref="C152:E152"/>
    <mergeCell ref="C153:E153"/>
    <mergeCell ref="C154:E154"/>
    <mergeCell ref="C155:E155"/>
    <mergeCell ref="C156:E156"/>
    <mergeCell ref="C157:E157"/>
    <mergeCell ref="C158:E158"/>
    <mergeCell ref="C159:E159"/>
    <mergeCell ref="C183:E183"/>
    <mergeCell ref="C160:E160"/>
    <mergeCell ref="C161:E161"/>
    <mergeCell ref="C162:E162"/>
    <mergeCell ref="C163:E163"/>
    <mergeCell ref="C164:E164"/>
    <mergeCell ref="C165:E165"/>
    <mergeCell ref="C170:E170"/>
    <mergeCell ref="C166:E166"/>
    <mergeCell ref="C167:E167"/>
    <mergeCell ref="C190:E190"/>
    <mergeCell ref="C186:E186"/>
    <mergeCell ref="C187:E187"/>
    <mergeCell ref="C188:E188"/>
    <mergeCell ref="C189:E189"/>
    <mergeCell ref="F1:R1"/>
    <mergeCell ref="B197:H197"/>
    <mergeCell ref="Q196:S196"/>
    <mergeCell ref="Q195:S195"/>
    <mergeCell ref="Q197:S197"/>
    <mergeCell ref="O15:O16"/>
    <mergeCell ref="R15:R16"/>
    <mergeCell ref="A17:E17"/>
    <mergeCell ref="B195:H195"/>
    <mergeCell ref="C181:E181"/>
    <mergeCell ref="C171:E171"/>
    <mergeCell ref="C173:E173"/>
    <mergeCell ref="C174:E174"/>
    <mergeCell ref="C178:E178"/>
    <mergeCell ref="C179:E179"/>
    <mergeCell ref="C180:E180"/>
    <mergeCell ref="C182:E182"/>
    <mergeCell ref="C184:E184"/>
    <mergeCell ref="C185:E185"/>
  </mergeCells>
  <phoneticPr fontId="9" type="noConversion"/>
  <printOptions horizontalCentered="1"/>
  <pageMargins left="0.81" right="0.23622047244094491" top="0.43307086614173229" bottom="1.299212598425197" header="0" footer="1.2204724409448819"/>
  <pageSetup paperSize="9" scale="55" firstPageNumber="25" orientation="portrait" useFirstPageNumber="1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V270"/>
  <sheetViews>
    <sheetView showGridLines="0" topLeftCell="A10" workbookViewId="0">
      <selection activeCell="T170" sqref="T170"/>
    </sheetView>
  </sheetViews>
  <sheetFormatPr baseColWidth="10" defaultColWidth="11.42578125" defaultRowHeight="12.75"/>
  <cols>
    <col min="1" max="1" width="6.140625" style="211" customWidth="1"/>
    <col min="2" max="2" width="6.7109375" style="211" customWidth="1"/>
    <col min="3" max="3" width="1.5703125" style="211" customWidth="1"/>
    <col min="4" max="4" width="3.5703125" style="208" customWidth="1"/>
    <col min="5" max="5" width="1.5703125" style="208" customWidth="1"/>
    <col min="6" max="6" width="6.85546875" style="208" customWidth="1"/>
    <col min="7" max="10" width="4.42578125" style="208" customWidth="1"/>
    <col min="11" max="11" width="3.85546875" style="208" customWidth="1"/>
    <col min="12" max="12" width="16" style="208" customWidth="1"/>
    <col min="13" max="13" width="4.5703125" style="208" customWidth="1"/>
    <col min="14" max="14" width="8.5703125" style="368" customWidth="1"/>
    <col min="15" max="15" width="7.7109375" style="208" customWidth="1"/>
    <col min="16" max="16" width="12" style="208" customWidth="1"/>
    <col min="17" max="17" width="12.85546875" style="208" customWidth="1"/>
    <col min="18" max="18" width="14.5703125" style="208" customWidth="1"/>
    <col min="19" max="19" width="16.85546875" style="213" customWidth="1"/>
    <col min="20" max="20" width="18" style="214" customWidth="1"/>
    <col min="21" max="21" width="15.7109375" style="210" bestFit="1" customWidth="1"/>
    <col min="22" max="22" width="15.7109375" style="208" bestFit="1" customWidth="1"/>
    <col min="23" max="16384" width="11.42578125" style="208"/>
  </cols>
  <sheetData>
    <row r="1" spans="1:21" ht="21">
      <c r="F1" s="708" t="s">
        <v>528</v>
      </c>
      <c r="G1" s="708"/>
      <c r="H1" s="708"/>
      <c r="I1" s="708"/>
      <c r="J1" s="708"/>
      <c r="K1" s="708"/>
      <c r="L1" s="708"/>
      <c r="M1" s="708"/>
      <c r="N1" s="708"/>
      <c r="O1" s="708"/>
      <c r="P1" s="708"/>
      <c r="Q1" s="708"/>
      <c r="R1" s="708"/>
      <c r="T1" s="354" t="s">
        <v>526</v>
      </c>
    </row>
    <row r="2" spans="1:21" s="359" customFormat="1" ht="21">
      <c r="A2" s="355"/>
      <c r="B2" s="356"/>
      <c r="C2" s="356"/>
      <c r="D2" s="356"/>
      <c r="E2" s="356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522" t="s">
        <v>594</v>
      </c>
      <c r="T2" s="358"/>
      <c r="U2" s="360"/>
    </row>
    <row r="3" spans="1:21" ht="15.75">
      <c r="A3" s="361" t="s">
        <v>498</v>
      </c>
      <c r="F3" s="299" t="s">
        <v>521</v>
      </c>
      <c r="G3" s="362">
        <v>6</v>
      </c>
      <c r="H3" s="362">
        <v>1</v>
      </c>
      <c r="I3" s="362">
        <v>1</v>
      </c>
      <c r="J3" s="362">
        <v>1</v>
      </c>
      <c r="K3" s="363"/>
      <c r="L3" s="307" t="s">
        <v>522</v>
      </c>
      <c r="N3" s="307" t="s">
        <v>434</v>
      </c>
      <c r="S3" s="395" t="s">
        <v>623</v>
      </c>
    </row>
    <row r="4" spans="1:21" s="299" customFormat="1" ht="15.75">
      <c r="A4" s="295"/>
      <c r="C4" s="211"/>
      <c r="N4" s="365"/>
      <c r="S4" s="364"/>
      <c r="T4" s="366"/>
      <c r="U4" s="270"/>
    </row>
    <row r="5" spans="1:21" ht="15.75">
      <c r="A5" s="361" t="s">
        <v>499</v>
      </c>
      <c r="F5" s="299" t="s">
        <v>521</v>
      </c>
      <c r="G5" s="362">
        <v>0</v>
      </c>
      <c r="H5" s="362">
        <v>0</v>
      </c>
      <c r="I5" s="367"/>
      <c r="J5" s="239"/>
      <c r="L5" s="307" t="s">
        <v>522</v>
      </c>
    </row>
    <row r="6" spans="1:21" s="299" customFormat="1" ht="15.75">
      <c r="A6" s="295"/>
      <c r="C6" s="211"/>
      <c r="N6" s="365"/>
      <c r="T6" s="366"/>
      <c r="U6" s="270"/>
    </row>
    <row r="7" spans="1:21" ht="15.75">
      <c r="A7" s="240" t="s">
        <v>517</v>
      </c>
      <c r="F7" s="299" t="s">
        <v>521</v>
      </c>
      <c r="G7" s="362">
        <v>1</v>
      </c>
      <c r="H7" s="362">
        <v>1</v>
      </c>
      <c r="I7" s="367"/>
      <c r="L7" s="491" t="s">
        <v>522</v>
      </c>
      <c r="N7" s="492" t="s">
        <v>535</v>
      </c>
      <c r="O7" s="492"/>
      <c r="P7" s="492"/>
      <c r="Q7" s="492"/>
      <c r="R7" s="492"/>
      <c r="S7" s="493" t="s">
        <v>525</v>
      </c>
    </row>
    <row r="8" spans="1:21" s="299" customFormat="1" ht="18.75">
      <c r="A8" s="295"/>
      <c r="C8" s="211"/>
      <c r="L8" s="370"/>
      <c r="N8" s="492" t="s">
        <v>536</v>
      </c>
      <c r="O8" s="492"/>
      <c r="P8" s="448"/>
      <c r="Q8" s="448"/>
      <c r="R8" s="448"/>
      <c r="S8" s="493"/>
      <c r="T8" s="366"/>
      <c r="U8" s="270"/>
    </row>
    <row r="9" spans="1:21" ht="15.75">
      <c r="A9" s="361" t="s">
        <v>518</v>
      </c>
      <c r="F9" s="299" t="s">
        <v>521</v>
      </c>
      <c r="G9" s="362">
        <v>0</v>
      </c>
      <c r="H9" s="362">
        <v>0</v>
      </c>
      <c r="I9" s="367"/>
      <c r="J9" s="239"/>
      <c r="L9" s="307" t="s">
        <v>522</v>
      </c>
      <c r="S9" s="493"/>
    </row>
    <row r="10" spans="1:21" s="299" customFormat="1" ht="10.5" customHeight="1">
      <c r="A10" s="295"/>
      <c r="C10" s="211"/>
      <c r="L10" s="370"/>
      <c r="N10" s="365"/>
      <c r="S10" s="493"/>
      <c r="T10" s="366"/>
      <c r="U10" s="270"/>
    </row>
    <row r="11" spans="1:21" ht="15.75">
      <c r="A11" s="361" t="s">
        <v>519</v>
      </c>
      <c r="F11" s="299" t="s">
        <v>521</v>
      </c>
      <c r="G11" s="362">
        <v>0</v>
      </c>
      <c r="H11" s="362">
        <v>3</v>
      </c>
      <c r="I11" s="367"/>
      <c r="J11" s="239"/>
      <c r="K11" s="223"/>
      <c r="L11" s="307" t="s">
        <v>522</v>
      </c>
      <c r="N11" s="508" t="s">
        <v>576</v>
      </c>
      <c r="S11" s="493" t="s">
        <v>525</v>
      </c>
      <c r="T11" s="371"/>
    </row>
    <row r="12" spans="1:21" s="299" customFormat="1" ht="15.75">
      <c r="A12" s="295"/>
      <c r="C12" s="211"/>
      <c r="G12" s="372"/>
      <c r="H12" s="372"/>
      <c r="I12" s="372"/>
      <c r="J12" s="725"/>
      <c r="K12" s="725"/>
      <c r="N12" s="508" t="s">
        <v>565</v>
      </c>
      <c r="S12" s="494"/>
      <c r="T12" s="371"/>
      <c r="U12" s="270"/>
    </row>
    <row r="13" spans="1:21" ht="15.75">
      <c r="A13" s="361" t="s">
        <v>520</v>
      </c>
      <c r="C13" s="253"/>
      <c r="D13" s="253"/>
      <c r="E13" s="253"/>
      <c r="F13" s="253"/>
      <c r="G13" s="374" t="s">
        <v>440</v>
      </c>
      <c r="H13" s="374" t="s">
        <v>440</v>
      </c>
      <c r="I13" s="374" t="s">
        <v>440</v>
      </c>
      <c r="J13" s="374" t="s">
        <v>409</v>
      </c>
      <c r="K13" s="239"/>
      <c r="L13" s="307" t="s">
        <v>522</v>
      </c>
      <c r="M13" s="253"/>
      <c r="N13" s="512" t="s">
        <v>577</v>
      </c>
      <c r="O13" s="213"/>
      <c r="P13" s="213"/>
      <c r="Q13" s="213"/>
      <c r="S13" s="493" t="s">
        <v>525</v>
      </c>
      <c r="T13" s="375"/>
    </row>
    <row r="14" spans="1:21" ht="15.75">
      <c r="A14" s="361"/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513"/>
      <c r="O14" s="213"/>
      <c r="P14" s="213"/>
      <c r="Q14" s="213"/>
      <c r="T14" s="504"/>
    </row>
    <row r="15" spans="1:21" ht="12.75" customHeight="1">
      <c r="A15" s="748" t="s">
        <v>523</v>
      </c>
      <c r="B15" s="749"/>
      <c r="C15" s="749"/>
      <c r="D15" s="749"/>
      <c r="E15" s="749"/>
      <c r="F15" s="750" t="s">
        <v>513</v>
      </c>
      <c r="G15" s="751"/>
      <c r="H15" s="751"/>
      <c r="I15" s="751"/>
      <c r="J15" s="751"/>
      <c r="K15" s="751"/>
      <c r="L15" s="751"/>
      <c r="M15" s="752"/>
      <c r="N15" s="763" t="s">
        <v>475</v>
      </c>
      <c r="O15" s="741" t="s">
        <v>495</v>
      </c>
      <c r="P15" s="743" t="s">
        <v>416</v>
      </c>
      <c r="Q15" s="743" t="s">
        <v>515</v>
      </c>
      <c r="R15" s="743" t="s">
        <v>417</v>
      </c>
      <c r="S15" s="376" t="s">
        <v>516</v>
      </c>
      <c r="T15" s="495" t="s">
        <v>524</v>
      </c>
    </row>
    <row r="16" spans="1:21">
      <c r="A16" s="450" t="s">
        <v>411</v>
      </c>
      <c r="B16" s="450" t="s">
        <v>445</v>
      </c>
      <c r="C16" s="760" t="s">
        <v>514</v>
      </c>
      <c r="D16" s="761" t="s">
        <v>3</v>
      </c>
      <c r="E16" s="762" t="s">
        <v>3</v>
      </c>
      <c r="F16" s="753"/>
      <c r="G16" s="754"/>
      <c r="H16" s="754"/>
      <c r="I16" s="754"/>
      <c r="J16" s="754"/>
      <c r="K16" s="754"/>
      <c r="L16" s="754"/>
      <c r="M16" s="755"/>
      <c r="N16" s="764"/>
      <c r="O16" s="742"/>
      <c r="P16" s="744"/>
      <c r="Q16" s="744"/>
      <c r="R16" s="744"/>
      <c r="S16" s="380" t="s">
        <v>589</v>
      </c>
      <c r="T16" s="380" t="s">
        <v>590</v>
      </c>
    </row>
    <row r="17" spans="1:21" s="452" customFormat="1" ht="12.75" customHeight="1">
      <c r="A17" s="745" t="s">
        <v>409</v>
      </c>
      <c r="B17" s="746"/>
      <c r="C17" s="746"/>
      <c r="D17" s="746"/>
      <c r="E17" s="747"/>
      <c r="F17" s="756" t="s">
        <v>412</v>
      </c>
      <c r="G17" s="757"/>
      <c r="H17" s="757"/>
      <c r="I17" s="757"/>
      <c r="J17" s="757"/>
      <c r="K17" s="757"/>
      <c r="L17" s="757"/>
      <c r="M17" s="758"/>
      <c r="N17" s="451">
        <v>3</v>
      </c>
      <c r="O17" s="451" t="s">
        <v>321</v>
      </c>
      <c r="P17" s="451" t="s">
        <v>424</v>
      </c>
      <c r="Q17" s="451" t="s">
        <v>339</v>
      </c>
      <c r="R17" s="451" t="s">
        <v>425</v>
      </c>
      <c r="S17" s="382" t="s">
        <v>382</v>
      </c>
      <c r="T17" s="383" t="s">
        <v>393</v>
      </c>
      <c r="U17" s="505"/>
    </row>
    <row r="18" spans="1:21" s="461" customFormat="1" ht="15" hidden="1" customHeight="1">
      <c r="A18" s="453">
        <v>1</v>
      </c>
      <c r="B18" s="454"/>
      <c r="C18" s="734"/>
      <c r="D18" s="735"/>
      <c r="E18" s="736"/>
      <c r="F18" s="455" t="s">
        <v>4</v>
      </c>
      <c r="G18" s="456"/>
      <c r="H18" s="457"/>
      <c r="I18" s="457"/>
      <c r="J18" s="457"/>
      <c r="K18" s="457"/>
      <c r="L18" s="457"/>
      <c r="M18" s="458"/>
      <c r="N18" s="459">
        <v>331</v>
      </c>
      <c r="O18" s="393">
        <v>40</v>
      </c>
      <c r="P18" s="460"/>
      <c r="Q18" s="460"/>
      <c r="R18" s="460"/>
      <c r="S18" s="438">
        <f>+S19+S27+S34+S37+S40+S43+S48+S22</f>
        <v>0</v>
      </c>
      <c r="T18" s="438">
        <f>+T19+T27+T34+T37+T40+T43+T48+T22</f>
        <v>0</v>
      </c>
      <c r="U18" s="497"/>
    </row>
    <row r="19" spans="1:21" s="461" customFormat="1" ht="15" hidden="1" customHeight="1">
      <c r="A19" s="462"/>
      <c r="B19" s="264" t="s">
        <v>5</v>
      </c>
      <c r="C19" s="701"/>
      <c r="D19" s="702"/>
      <c r="E19" s="703"/>
      <c r="F19" s="467" t="s">
        <v>6</v>
      </c>
      <c r="G19" s="464"/>
      <c r="H19" s="468"/>
      <c r="I19" s="468"/>
      <c r="J19" s="468"/>
      <c r="K19" s="468"/>
      <c r="L19" s="468"/>
      <c r="M19" s="469"/>
      <c r="N19" s="759"/>
      <c r="O19" s="406">
        <v>40</v>
      </c>
      <c r="P19" s="267"/>
      <c r="Q19" s="267"/>
      <c r="R19" s="267"/>
      <c r="S19" s="440">
        <f>SUM(S20:S21)</f>
        <v>0</v>
      </c>
      <c r="T19" s="440">
        <f>SUM(T20:T21)</f>
        <v>0</v>
      </c>
      <c r="U19" s="497"/>
    </row>
    <row r="20" spans="1:21" s="461" customFormat="1" ht="15" hidden="1" customHeight="1">
      <c r="A20" s="462"/>
      <c r="B20" s="264"/>
      <c r="C20" s="701" t="s">
        <v>7</v>
      </c>
      <c r="D20" s="702" t="s">
        <v>8</v>
      </c>
      <c r="E20" s="703" t="s">
        <v>8</v>
      </c>
      <c r="F20" s="463" t="s">
        <v>9</v>
      </c>
      <c r="G20" s="464"/>
      <c r="H20" s="465"/>
      <c r="I20" s="465"/>
      <c r="J20" s="465"/>
      <c r="K20" s="465"/>
      <c r="L20" s="465"/>
      <c r="M20" s="466"/>
      <c r="N20" s="759"/>
      <c r="O20" s="262">
        <v>40</v>
      </c>
      <c r="P20" s="267"/>
      <c r="Q20" s="267"/>
      <c r="R20" s="267"/>
      <c r="S20" s="439">
        <v>0</v>
      </c>
      <c r="T20" s="439">
        <v>0</v>
      </c>
      <c r="U20" s="497"/>
    </row>
    <row r="21" spans="1:21" s="461" customFormat="1" ht="15" hidden="1" customHeight="1">
      <c r="A21" s="462"/>
      <c r="B21" s="264"/>
      <c r="C21" s="701" t="s">
        <v>10</v>
      </c>
      <c r="D21" s="702" t="s">
        <v>8</v>
      </c>
      <c r="E21" s="703" t="s">
        <v>8</v>
      </c>
      <c r="F21" s="463" t="s">
        <v>11</v>
      </c>
      <c r="G21" s="464"/>
      <c r="H21" s="465"/>
      <c r="I21" s="465"/>
      <c r="J21" s="465"/>
      <c r="K21" s="465"/>
      <c r="L21" s="465"/>
      <c r="M21" s="466"/>
      <c r="N21" s="759"/>
      <c r="O21" s="262">
        <v>40</v>
      </c>
      <c r="P21" s="267"/>
      <c r="Q21" s="267"/>
      <c r="R21" s="267"/>
      <c r="S21" s="439">
        <v>0</v>
      </c>
      <c r="T21" s="439">
        <v>0</v>
      </c>
      <c r="U21" s="497"/>
    </row>
    <row r="22" spans="1:21" s="461" customFormat="1" ht="15" hidden="1" customHeight="1">
      <c r="A22" s="462"/>
      <c r="B22" s="264" t="s">
        <v>12</v>
      </c>
      <c r="C22" s="701"/>
      <c r="D22" s="702"/>
      <c r="E22" s="703"/>
      <c r="F22" s="467" t="s">
        <v>13</v>
      </c>
      <c r="G22" s="464"/>
      <c r="H22" s="468"/>
      <c r="I22" s="468"/>
      <c r="J22" s="468"/>
      <c r="K22" s="468"/>
      <c r="L22" s="468"/>
      <c r="M22" s="469"/>
      <c r="N22" s="759"/>
      <c r="O22" s="262">
        <v>40</v>
      </c>
      <c r="P22" s="267"/>
      <c r="Q22" s="267"/>
      <c r="R22" s="267"/>
      <c r="S22" s="440">
        <f>SUM(S23:S26)</f>
        <v>0</v>
      </c>
      <c r="T22" s="440">
        <f>SUM(T23:T26)</f>
        <v>0</v>
      </c>
      <c r="U22" s="497"/>
    </row>
    <row r="23" spans="1:21" s="461" customFormat="1" ht="15" hidden="1" customHeight="1">
      <c r="A23" s="462"/>
      <c r="B23" s="264"/>
      <c r="C23" s="701" t="s">
        <v>14</v>
      </c>
      <c r="D23" s="702" t="s">
        <v>15</v>
      </c>
      <c r="E23" s="703" t="s">
        <v>15</v>
      </c>
      <c r="F23" s="463" t="s">
        <v>16</v>
      </c>
      <c r="G23" s="464"/>
      <c r="H23" s="465"/>
      <c r="I23" s="465"/>
      <c r="J23" s="465"/>
      <c r="K23" s="465"/>
      <c r="L23" s="465"/>
      <c r="M23" s="466"/>
      <c r="N23" s="759"/>
      <c r="O23" s="262">
        <v>40</v>
      </c>
      <c r="P23" s="267"/>
      <c r="Q23" s="267"/>
      <c r="R23" s="267"/>
      <c r="S23" s="439">
        <v>0</v>
      </c>
      <c r="T23" s="439">
        <v>0</v>
      </c>
      <c r="U23" s="497"/>
    </row>
    <row r="24" spans="1:21" s="461" customFormat="1" ht="15" hidden="1" customHeight="1">
      <c r="A24" s="462"/>
      <c r="B24" s="264"/>
      <c r="C24" s="701" t="s">
        <v>17</v>
      </c>
      <c r="D24" s="702" t="s">
        <v>18</v>
      </c>
      <c r="E24" s="703" t="s">
        <v>18</v>
      </c>
      <c r="F24" s="463" t="s">
        <v>19</v>
      </c>
      <c r="G24" s="464"/>
      <c r="H24" s="465"/>
      <c r="I24" s="465"/>
      <c r="J24" s="465"/>
      <c r="K24" s="465"/>
      <c r="L24" s="465"/>
      <c r="M24" s="466"/>
      <c r="N24" s="759"/>
      <c r="O24" s="262">
        <v>40</v>
      </c>
      <c r="P24" s="267"/>
      <c r="Q24" s="267"/>
      <c r="R24" s="267"/>
      <c r="S24" s="439">
        <v>0</v>
      </c>
      <c r="T24" s="514">
        <v>0</v>
      </c>
      <c r="U24" s="497"/>
    </row>
    <row r="25" spans="1:21" s="461" customFormat="1" ht="15" hidden="1" customHeight="1">
      <c r="A25" s="462"/>
      <c r="B25" s="264"/>
      <c r="C25" s="701" t="s">
        <v>20</v>
      </c>
      <c r="D25" s="702" t="s">
        <v>21</v>
      </c>
      <c r="E25" s="703" t="s">
        <v>21</v>
      </c>
      <c r="F25" s="463" t="s">
        <v>22</v>
      </c>
      <c r="G25" s="464"/>
      <c r="H25" s="465"/>
      <c r="I25" s="465"/>
      <c r="J25" s="465"/>
      <c r="K25" s="465"/>
      <c r="L25" s="465"/>
      <c r="M25" s="466"/>
      <c r="N25" s="759"/>
      <c r="O25" s="262">
        <v>40</v>
      </c>
      <c r="P25" s="267"/>
      <c r="Q25" s="267"/>
      <c r="R25" s="267"/>
      <c r="S25" s="439">
        <v>0</v>
      </c>
      <c r="T25" s="514">
        <v>0</v>
      </c>
      <c r="U25" s="497"/>
    </row>
    <row r="26" spans="1:21" s="461" customFormat="1" ht="15" hidden="1" customHeight="1">
      <c r="A26" s="462"/>
      <c r="B26" s="264"/>
      <c r="C26" s="701" t="s">
        <v>23</v>
      </c>
      <c r="D26" s="702" t="s">
        <v>21</v>
      </c>
      <c r="E26" s="703" t="s">
        <v>21</v>
      </c>
      <c r="F26" s="463" t="s">
        <v>24</v>
      </c>
      <c r="G26" s="464"/>
      <c r="H26" s="465"/>
      <c r="I26" s="465"/>
      <c r="J26" s="465"/>
      <c r="K26" s="465"/>
      <c r="L26" s="465"/>
      <c r="M26" s="466"/>
      <c r="N26" s="759"/>
      <c r="O26" s="262">
        <v>40</v>
      </c>
      <c r="P26" s="267"/>
      <c r="Q26" s="267"/>
      <c r="R26" s="267"/>
      <c r="S26" s="439">
        <v>0</v>
      </c>
      <c r="T26" s="439">
        <v>0</v>
      </c>
      <c r="U26" s="497"/>
    </row>
    <row r="27" spans="1:21" s="461" customFormat="1" ht="15" hidden="1" customHeight="1">
      <c r="A27" s="462"/>
      <c r="B27" s="264" t="s">
        <v>25</v>
      </c>
      <c r="C27" s="701"/>
      <c r="D27" s="702"/>
      <c r="E27" s="703"/>
      <c r="F27" s="467" t="s">
        <v>26</v>
      </c>
      <c r="G27" s="464"/>
      <c r="H27" s="468"/>
      <c r="I27" s="468"/>
      <c r="J27" s="468"/>
      <c r="K27" s="468"/>
      <c r="L27" s="468"/>
      <c r="M27" s="469"/>
      <c r="N27" s="759"/>
      <c r="O27" s="262">
        <v>40</v>
      </c>
      <c r="P27" s="267"/>
      <c r="Q27" s="267"/>
      <c r="R27" s="267"/>
      <c r="S27" s="440">
        <f>SUM(S28:S32)</f>
        <v>0</v>
      </c>
      <c r="T27" s="440">
        <f>SUM(T28:T32)</f>
        <v>0</v>
      </c>
      <c r="U27" s="497"/>
    </row>
    <row r="28" spans="1:21" s="461" customFormat="1" ht="15" hidden="1" customHeight="1">
      <c r="A28" s="462"/>
      <c r="B28" s="264"/>
      <c r="C28" s="701" t="s">
        <v>27</v>
      </c>
      <c r="D28" s="702" t="s">
        <v>28</v>
      </c>
      <c r="E28" s="703" t="s">
        <v>28</v>
      </c>
      <c r="F28" s="463" t="s">
        <v>29</v>
      </c>
      <c r="G28" s="464"/>
      <c r="H28" s="465"/>
      <c r="I28" s="465"/>
      <c r="J28" s="465"/>
      <c r="K28" s="465"/>
      <c r="L28" s="465"/>
      <c r="M28" s="466"/>
      <c r="N28" s="759"/>
      <c r="O28" s="262">
        <v>40</v>
      </c>
      <c r="P28" s="267"/>
      <c r="Q28" s="267"/>
      <c r="R28" s="267"/>
      <c r="S28" s="439">
        <v>0</v>
      </c>
      <c r="T28" s="439">
        <v>0</v>
      </c>
      <c r="U28" s="497"/>
    </row>
    <row r="29" spans="1:21" s="461" customFormat="1" ht="15" hidden="1" customHeight="1">
      <c r="A29" s="462"/>
      <c r="B29" s="264"/>
      <c r="C29" s="701" t="s">
        <v>30</v>
      </c>
      <c r="D29" s="702" t="s">
        <v>31</v>
      </c>
      <c r="E29" s="703" t="s">
        <v>31</v>
      </c>
      <c r="F29" s="463" t="s">
        <v>32</v>
      </c>
      <c r="G29" s="464"/>
      <c r="H29" s="465"/>
      <c r="I29" s="465"/>
      <c r="J29" s="465"/>
      <c r="K29" s="465"/>
      <c r="L29" s="465"/>
      <c r="M29" s="466"/>
      <c r="N29" s="759"/>
      <c r="O29" s="262">
        <v>40</v>
      </c>
      <c r="P29" s="267"/>
      <c r="Q29" s="267"/>
      <c r="R29" s="267"/>
      <c r="S29" s="439">
        <v>0</v>
      </c>
      <c r="T29" s="439">
        <v>0</v>
      </c>
      <c r="U29" s="497"/>
    </row>
    <row r="30" spans="1:21" s="461" customFormat="1" ht="15" hidden="1" customHeight="1">
      <c r="A30" s="462"/>
      <c r="B30" s="264"/>
      <c r="C30" s="701" t="s">
        <v>33</v>
      </c>
      <c r="D30" s="702" t="s">
        <v>34</v>
      </c>
      <c r="E30" s="703" t="s">
        <v>34</v>
      </c>
      <c r="F30" s="463" t="s">
        <v>35</v>
      </c>
      <c r="G30" s="464"/>
      <c r="H30" s="465"/>
      <c r="I30" s="465"/>
      <c r="J30" s="465"/>
      <c r="K30" s="465"/>
      <c r="L30" s="465"/>
      <c r="M30" s="466"/>
      <c r="N30" s="759"/>
      <c r="O30" s="262">
        <v>40</v>
      </c>
      <c r="P30" s="267"/>
      <c r="Q30" s="267"/>
      <c r="R30" s="267"/>
      <c r="S30" s="439">
        <v>0</v>
      </c>
      <c r="T30" s="439">
        <v>0</v>
      </c>
      <c r="U30" s="497"/>
    </row>
    <row r="31" spans="1:21" s="461" customFormat="1" ht="15" hidden="1" customHeight="1">
      <c r="A31" s="462"/>
      <c r="B31" s="264"/>
      <c r="C31" s="701" t="s">
        <v>36</v>
      </c>
      <c r="D31" s="702" t="s">
        <v>37</v>
      </c>
      <c r="E31" s="703" t="s">
        <v>37</v>
      </c>
      <c r="F31" s="463" t="s">
        <v>38</v>
      </c>
      <c r="G31" s="464"/>
      <c r="H31" s="465"/>
      <c r="I31" s="465"/>
      <c r="J31" s="465"/>
      <c r="K31" s="465"/>
      <c r="L31" s="465"/>
      <c r="M31" s="466"/>
      <c r="N31" s="759"/>
      <c r="O31" s="262">
        <v>40</v>
      </c>
      <c r="P31" s="267"/>
      <c r="Q31" s="267"/>
      <c r="R31" s="267"/>
      <c r="S31" s="439">
        <v>0</v>
      </c>
      <c r="T31" s="439">
        <v>0</v>
      </c>
      <c r="U31" s="497"/>
    </row>
    <row r="32" spans="1:21" s="461" customFormat="1" ht="15" hidden="1" customHeight="1">
      <c r="A32" s="462"/>
      <c r="B32" s="264"/>
      <c r="C32" s="701" t="s">
        <v>39</v>
      </c>
      <c r="D32" s="702" t="s">
        <v>40</v>
      </c>
      <c r="E32" s="703" t="s">
        <v>40</v>
      </c>
      <c r="F32" s="463" t="s">
        <v>41</v>
      </c>
      <c r="G32" s="464"/>
      <c r="H32" s="465"/>
      <c r="I32" s="465"/>
      <c r="J32" s="465"/>
      <c r="K32" s="465"/>
      <c r="L32" s="465"/>
      <c r="M32" s="466"/>
      <c r="N32" s="759"/>
      <c r="O32" s="262">
        <v>40</v>
      </c>
      <c r="P32" s="267"/>
      <c r="Q32" s="267"/>
      <c r="R32" s="267"/>
      <c r="S32" s="439">
        <v>0</v>
      </c>
      <c r="T32" s="439">
        <v>0</v>
      </c>
      <c r="U32" s="497"/>
    </row>
    <row r="33" spans="1:21" s="461" customFormat="1" ht="15" hidden="1" customHeight="1">
      <c r="A33" s="462"/>
      <c r="B33" s="264"/>
      <c r="C33" s="265"/>
      <c r="D33" s="470" t="s">
        <v>554</v>
      </c>
      <c r="E33" s="471"/>
      <c r="F33" s="463" t="s">
        <v>555</v>
      </c>
      <c r="G33" s="464"/>
      <c r="H33" s="465"/>
      <c r="I33" s="465"/>
      <c r="J33" s="465"/>
      <c r="K33" s="465"/>
      <c r="L33" s="465"/>
      <c r="M33" s="466"/>
      <c r="N33" s="759"/>
      <c r="O33" s="262">
        <v>40</v>
      </c>
      <c r="P33" s="267"/>
      <c r="Q33" s="267"/>
      <c r="R33" s="267"/>
      <c r="S33" s="439">
        <v>0</v>
      </c>
      <c r="T33" s="439">
        <v>0</v>
      </c>
      <c r="U33" s="497"/>
    </row>
    <row r="34" spans="1:21" s="461" customFormat="1" ht="15" hidden="1" customHeight="1">
      <c r="A34" s="462"/>
      <c r="B34" s="264" t="s">
        <v>42</v>
      </c>
      <c r="C34" s="701"/>
      <c r="D34" s="702"/>
      <c r="E34" s="703"/>
      <c r="F34" s="467" t="s">
        <v>43</v>
      </c>
      <c r="G34" s="464"/>
      <c r="H34" s="468"/>
      <c r="I34" s="468"/>
      <c r="J34" s="468"/>
      <c r="K34" s="468"/>
      <c r="L34" s="468"/>
      <c r="M34" s="469"/>
      <c r="N34" s="759"/>
      <c r="O34" s="262">
        <v>40</v>
      </c>
      <c r="P34" s="267"/>
      <c r="Q34" s="267"/>
      <c r="R34" s="267"/>
      <c r="S34" s="440">
        <f>SUM(S35:S36)</f>
        <v>0</v>
      </c>
      <c r="T34" s="440">
        <f>SUM(T35:T36)</f>
        <v>0</v>
      </c>
      <c r="U34" s="497"/>
    </row>
    <row r="35" spans="1:21" s="461" customFormat="1" ht="15" hidden="1" customHeight="1">
      <c r="A35" s="462"/>
      <c r="B35" s="264"/>
      <c r="C35" s="701" t="s">
        <v>44</v>
      </c>
      <c r="D35" s="702" t="s">
        <v>45</v>
      </c>
      <c r="E35" s="703" t="s">
        <v>45</v>
      </c>
      <c r="F35" s="463" t="s">
        <v>46</v>
      </c>
      <c r="G35" s="464"/>
      <c r="H35" s="465"/>
      <c r="I35" s="465"/>
      <c r="J35" s="465"/>
      <c r="K35" s="465"/>
      <c r="L35" s="465"/>
      <c r="M35" s="466"/>
      <c r="N35" s="759"/>
      <c r="O35" s="262">
        <v>40</v>
      </c>
      <c r="P35" s="267"/>
      <c r="Q35" s="267"/>
      <c r="R35" s="267"/>
      <c r="S35" s="439">
        <v>0</v>
      </c>
      <c r="T35" s="439">
        <v>0</v>
      </c>
      <c r="U35" s="497"/>
    </row>
    <row r="36" spans="1:21" s="461" customFormat="1" ht="15" hidden="1" customHeight="1">
      <c r="A36" s="462"/>
      <c r="B36" s="264"/>
      <c r="C36" s="701" t="s">
        <v>47</v>
      </c>
      <c r="D36" s="702" t="s">
        <v>48</v>
      </c>
      <c r="E36" s="703" t="s">
        <v>48</v>
      </c>
      <c r="F36" s="463" t="s">
        <v>49</v>
      </c>
      <c r="G36" s="464"/>
      <c r="H36" s="465"/>
      <c r="I36" s="465"/>
      <c r="J36" s="465"/>
      <c r="K36" s="465"/>
      <c r="L36" s="465"/>
      <c r="M36" s="466"/>
      <c r="N36" s="472"/>
      <c r="O36" s="262">
        <v>40</v>
      </c>
      <c r="P36" s="267"/>
      <c r="Q36" s="267"/>
      <c r="R36" s="267"/>
      <c r="S36" s="439">
        <v>0</v>
      </c>
      <c r="T36" s="439">
        <v>0</v>
      </c>
      <c r="U36" s="497"/>
    </row>
    <row r="37" spans="1:21" s="461" customFormat="1" ht="15" hidden="1" customHeight="1">
      <c r="A37" s="462"/>
      <c r="B37" s="264" t="s">
        <v>50</v>
      </c>
      <c r="C37" s="701"/>
      <c r="D37" s="702"/>
      <c r="E37" s="703"/>
      <c r="F37" s="467" t="s">
        <v>51</v>
      </c>
      <c r="G37" s="464"/>
      <c r="H37" s="468"/>
      <c r="I37" s="468"/>
      <c r="J37" s="468"/>
      <c r="K37" s="468"/>
      <c r="L37" s="468"/>
      <c r="M37" s="469"/>
      <c r="N37" s="472"/>
      <c r="O37" s="262">
        <v>40</v>
      </c>
      <c r="P37" s="267"/>
      <c r="Q37" s="267"/>
      <c r="R37" s="267"/>
      <c r="S37" s="440">
        <f>SUM(S38:S39)</f>
        <v>0</v>
      </c>
      <c r="T37" s="440">
        <f>SUM(T38:T39)</f>
        <v>0</v>
      </c>
      <c r="U37" s="497"/>
    </row>
    <row r="38" spans="1:21" s="461" customFormat="1" ht="15" hidden="1" customHeight="1">
      <c r="A38" s="462"/>
      <c r="B38" s="264"/>
      <c r="C38" s="701" t="s">
        <v>52</v>
      </c>
      <c r="D38" s="702" t="s">
        <v>53</v>
      </c>
      <c r="E38" s="703" t="s">
        <v>53</v>
      </c>
      <c r="F38" s="463" t="s">
        <v>54</v>
      </c>
      <c r="G38" s="464"/>
      <c r="H38" s="465"/>
      <c r="I38" s="465"/>
      <c r="J38" s="465"/>
      <c r="K38" s="465"/>
      <c r="L38" s="465"/>
      <c r="M38" s="466"/>
      <c r="N38" s="472"/>
      <c r="O38" s="262">
        <v>40</v>
      </c>
      <c r="P38" s="267"/>
      <c r="Q38" s="267"/>
      <c r="R38" s="267"/>
      <c r="S38" s="439">
        <v>0</v>
      </c>
      <c r="T38" s="439">
        <v>0</v>
      </c>
      <c r="U38" s="497"/>
    </row>
    <row r="39" spans="1:21" s="461" customFormat="1" ht="15" hidden="1" customHeight="1">
      <c r="A39" s="462"/>
      <c r="B39" s="264"/>
      <c r="C39" s="265"/>
      <c r="D39" s="470" t="s">
        <v>541</v>
      </c>
      <c r="E39" s="471"/>
      <c r="F39" s="463" t="s">
        <v>540</v>
      </c>
      <c r="G39" s="464"/>
      <c r="H39" s="465"/>
      <c r="I39" s="465"/>
      <c r="J39" s="465"/>
      <c r="K39" s="465"/>
      <c r="L39" s="465"/>
      <c r="M39" s="466"/>
      <c r="N39" s="472"/>
      <c r="O39" s="262">
        <v>40</v>
      </c>
      <c r="P39" s="267"/>
      <c r="Q39" s="267"/>
      <c r="R39" s="267"/>
      <c r="S39" s="439">
        <v>0</v>
      </c>
      <c r="T39" s="439">
        <v>0</v>
      </c>
      <c r="U39" s="497"/>
    </row>
    <row r="40" spans="1:21" s="461" customFormat="1" ht="15" hidden="1" customHeight="1">
      <c r="A40" s="462"/>
      <c r="B40" s="264" t="s">
        <v>55</v>
      </c>
      <c r="C40" s="701"/>
      <c r="D40" s="702"/>
      <c r="E40" s="703"/>
      <c r="F40" s="467" t="s">
        <v>56</v>
      </c>
      <c r="G40" s="464"/>
      <c r="H40" s="468"/>
      <c r="I40" s="468"/>
      <c r="J40" s="468"/>
      <c r="K40" s="468"/>
      <c r="L40" s="468"/>
      <c r="M40" s="469"/>
      <c r="N40" s="472"/>
      <c r="O40" s="262">
        <v>40</v>
      </c>
      <c r="P40" s="267"/>
      <c r="Q40" s="267"/>
      <c r="R40" s="267"/>
      <c r="S40" s="440">
        <f>SUM(S41:S42)</f>
        <v>0</v>
      </c>
      <c r="T40" s="440">
        <f>SUM(T41:T42)</f>
        <v>0</v>
      </c>
      <c r="U40" s="497"/>
    </row>
    <row r="41" spans="1:21" s="461" customFormat="1" ht="15" hidden="1" customHeight="1">
      <c r="A41" s="462"/>
      <c r="B41" s="264"/>
      <c r="C41" s="701" t="s">
        <v>57</v>
      </c>
      <c r="D41" s="702" t="s">
        <v>58</v>
      </c>
      <c r="E41" s="703" t="s">
        <v>58</v>
      </c>
      <c r="F41" s="463" t="s">
        <v>59</v>
      </c>
      <c r="G41" s="464"/>
      <c r="H41" s="465"/>
      <c r="I41" s="465"/>
      <c r="J41" s="465"/>
      <c r="K41" s="465"/>
      <c r="L41" s="465"/>
      <c r="M41" s="466"/>
      <c r="N41" s="472"/>
      <c r="O41" s="262">
        <v>40</v>
      </c>
      <c r="P41" s="267"/>
      <c r="Q41" s="267"/>
      <c r="R41" s="267"/>
      <c r="S41" s="439">
        <v>0</v>
      </c>
      <c r="T41" s="439">
        <v>0</v>
      </c>
      <c r="U41" s="497"/>
    </row>
    <row r="42" spans="1:21" s="461" customFormat="1" ht="15" hidden="1" customHeight="1">
      <c r="A42" s="462"/>
      <c r="B42" s="264"/>
      <c r="C42" s="701" t="s">
        <v>60</v>
      </c>
      <c r="D42" s="702" t="s">
        <v>61</v>
      </c>
      <c r="E42" s="703" t="s">
        <v>61</v>
      </c>
      <c r="F42" s="463" t="s">
        <v>62</v>
      </c>
      <c r="G42" s="464"/>
      <c r="H42" s="465"/>
      <c r="I42" s="465"/>
      <c r="J42" s="465"/>
      <c r="K42" s="465"/>
      <c r="L42" s="465"/>
      <c r="M42" s="466"/>
      <c r="N42" s="472"/>
      <c r="O42" s="262">
        <v>40</v>
      </c>
      <c r="P42" s="267"/>
      <c r="Q42" s="267"/>
      <c r="R42" s="267"/>
      <c r="S42" s="439">
        <v>0</v>
      </c>
      <c r="T42" s="439">
        <v>0</v>
      </c>
      <c r="U42" s="497"/>
    </row>
    <row r="43" spans="1:21" s="461" customFormat="1" ht="15" hidden="1" customHeight="1">
      <c r="A43" s="462"/>
      <c r="B43" s="264" t="s">
        <v>63</v>
      </c>
      <c r="C43" s="701"/>
      <c r="D43" s="702"/>
      <c r="E43" s="703"/>
      <c r="F43" s="467" t="s">
        <v>64</v>
      </c>
      <c r="G43" s="464"/>
      <c r="H43" s="468"/>
      <c r="I43" s="468"/>
      <c r="J43" s="468"/>
      <c r="K43" s="468"/>
      <c r="L43" s="468"/>
      <c r="M43" s="469"/>
      <c r="N43" s="472"/>
      <c r="O43" s="262">
        <v>40</v>
      </c>
      <c r="P43" s="267"/>
      <c r="Q43" s="267"/>
      <c r="R43" s="267"/>
      <c r="S43" s="440">
        <f>SUM(S44:S47)</f>
        <v>0</v>
      </c>
      <c r="T43" s="440">
        <f>SUM(T44:T47)</f>
        <v>0</v>
      </c>
      <c r="U43" s="497"/>
    </row>
    <row r="44" spans="1:21" s="461" customFormat="1" ht="15" hidden="1" customHeight="1">
      <c r="A44" s="462"/>
      <c r="B44" s="264"/>
      <c r="C44" s="701" t="s">
        <v>65</v>
      </c>
      <c r="D44" s="702" t="s">
        <v>66</v>
      </c>
      <c r="E44" s="703" t="s">
        <v>66</v>
      </c>
      <c r="F44" s="463" t="s">
        <v>67</v>
      </c>
      <c r="G44" s="464"/>
      <c r="H44" s="465"/>
      <c r="I44" s="465"/>
      <c r="J44" s="465"/>
      <c r="K44" s="465"/>
      <c r="L44" s="465"/>
      <c r="M44" s="466"/>
      <c r="N44" s="472"/>
      <c r="O44" s="262">
        <v>40</v>
      </c>
      <c r="P44" s="267"/>
      <c r="Q44" s="267"/>
      <c r="R44" s="267"/>
      <c r="S44" s="441">
        <v>0</v>
      </c>
      <c r="T44" s="502">
        <v>0</v>
      </c>
      <c r="U44" s="497"/>
    </row>
    <row r="45" spans="1:21" s="461" customFormat="1" ht="15" hidden="1" customHeight="1">
      <c r="A45" s="462"/>
      <c r="B45" s="264"/>
      <c r="C45" s="701" t="s">
        <v>68</v>
      </c>
      <c r="D45" s="702" t="s">
        <v>69</v>
      </c>
      <c r="E45" s="703" t="s">
        <v>69</v>
      </c>
      <c r="F45" s="463" t="s">
        <v>70</v>
      </c>
      <c r="G45" s="464"/>
      <c r="H45" s="465"/>
      <c r="I45" s="465"/>
      <c r="J45" s="465"/>
      <c r="K45" s="465"/>
      <c r="L45" s="465"/>
      <c r="M45" s="466"/>
      <c r="N45" s="472"/>
      <c r="O45" s="262">
        <v>40</v>
      </c>
      <c r="P45" s="267"/>
      <c r="Q45" s="267"/>
      <c r="R45" s="267"/>
      <c r="S45" s="441">
        <v>0</v>
      </c>
      <c r="T45" s="439">
        <v>0</v>
      </c>
      <c r="U45" s="497"/>
    </row>
    <row r="46" spans="1:21" s="461" customFormat="1" ht="15" hidden="1" customHeight="1">
      <c r="A46" s="462"/>
      <c r="B46" s="264"/>
      <c r="C46" s="701" t="s">
        <v>71</v>
      </c>
      <c r="D46" s="702" t="s">
        <v>72</v>
      </c>
      <c r="E46" s="703" t="s">
        <v>72</v>
      </c>
      <c r="F46" s="463" t="s">
        <v>73</v>
      </c>
      <c r="G46" s="464"/>
      <c r="H46" s="465"/>
      <c r="I46" s="465"/>
      <c r="J46" s="465"/>
      <c r="K46" s="465"/>
      <c r="L46" s="465"/>
      <c r="M46" s="466"/>
      <c r="N46" s="472"/>
      <c r="O46" s="262">
        <v>40</v>
      </c>
      <c r="P46" s="267"/>
      <c r="Q46" s="267"/>
      <c r="R46" s="267"/>
      <c r="S46" s="441">
        <v>0</v>
      </c>
      <c r="T46" s="439">
        <v>0</v>
      </c>
      <c r="U46" s="497"/>
    </row>
    <row r="47" spans="1:21" s="461" customFormat="1" ht="15" hidden="1" customHeight="1">
      <c r="A47" s="462"/>
      <c r="B47" s="264"/>
      <c r="C47" s="701" t="s">
        <v>74</v>
      </c>
      <c r="D47" s="702" t="s">
        <v>75</v>
      </c>
      <c r="E47" s="703" t="s">
        <v>75</v>
      </c>
      <c r="F47" s="463" t="s">
        <v>76</v>
      </c>
      <c r="G47" s="464"/>
      <c r="H47" s="465"/>
      <c r="I47" s="465"/>
      <c r="J47" s="465"/>
      <c r="K47" s="465"/>
      <c r="L47" s="465"/>
      <c r="M47" s="466"/>
      <c r="N47" s="472"/>
      <c r="O47" s="262">
        <v>40</v>
      </c>
      <c r="P47" s="267"/>
      <c r="Q47" s="267"/>
      <c r="R47" s="267"/>
      <c r="S47" s="441">
        <v>0</v>
      </c>
      <c r="T47" s="502">
        <v>0</v>
      </c>
      <c r="U47" s="497"/>
    </row>
    <row r="48" spans="1:21" s="461" customFormat="1" ht="15" hidden="1" customHeight="1">
      <c r="A48" s="462"/>
      <c r="B48" s="264" t="s">
        <v>77</v>
      </c>
      <c r="C48" s="701"/>
      <c r="D48" s="702"/>
      <c r="E48" s="703"/>
      <c r="F48" s="467" t="s">
        <v>78</v>
      </c>
      <c r="G48" s="464"/>
      <c r="H48" s="468"/>
      <c r="I48" s="468"/>
      <c r="J48" s="468"/>
      <c r="K48" s="468"/>
      <c r="L48" s="468"/>
      <c r="M48" s="469"/>
      <c r="N48" s="472"/>
      <c r="O48" s="262">
        <v>40</v>
      </c>
      <c r="P48" s="267"/>
      <c r="Q48" s="267"/>
      <c r="R48" s="267"/>
      <c r="S48" s="440">
        <f>SUM(S49:S50)</f>
        <v>0</v>
      </c>
      <c r="T48" s="440">
        <f>SUM(T49:T50)</f>
        <v>0</v>
      </c>
      <c r="U48" s="497"/>
    </row>
    <row r="49" spans="1:21" s="461" customFormat="1" ht="15" hidden="1" customHeight="1">
      <c r="A49" s="462"/>
      <c r="B49" s="264"/>
      <c r="C49" s="701" t="s">
        <v>79</v>
      </c>
      <c r="D49" s="702" t="s">
        <v>80</v>
      </c>
      <c r="E49" s="703" t="s">
        <v>80</v>
      </c>
      <c r="F49" s="463" t="s">
        <v>81</v>
      </c>
      <c r="G49" s="464"/>
      <c r="H49" s="465"/>
      <c r="I49" s="465"/>
      <c r="J49" s="465"/>
      <c r="K49" s="465"/>
      <c r="L49" s="465"/>
      <c r="M49" s="466"/>
      <c r="N49" s="472"/>
      <c r="O49" s="262">
        <v>40</v>
      </c>
      <c r="P49" s="267"/>
      <c r="Q49" s="267"/>
      <c r="R49" s="267"/>
      <c r="S49" s="441">
        <v>0</v>
      </c>
      <c r="T49" s="503">
        <v>0</v>
      </c>
      <c r="U49" s="497"/>
    </row>
    <row r="50" spans="1:21" s="461" customFormat="1" ht="15" hidden="1" customHeight="1">
      <c r="A50" s="462"/>
      <c r="B50" s="264"/>
      <c r="C50" s="701" t="s">
        <v>82</v>
      </c>
      <c r="D50" s="702" t="s">
        <v>83</v>
      </c>
      <c r="E50" s="703" t="s">
        <v>83</v>
      </c>
      <c r="F50" s="463" t="s">
        <v>84</v>
      </c>
      <c r="G50" s="464"/>
      <c r="H50" s="465"/>
      <c r="I50" s="465"/>
      <c r="J50" s="465"/>
      <c r="K50" s="465"/>
      <c r="L50" s="465"/>
      <c r="M50" s="466"/>
      <c r="N50" s="472"/>
      <c r="O50" s="262">
        <v>40</v>
      </c>
      <c r="P50" s="267"/>
      <c r="Q50" s="267"/>
      <c r="R50" s="267"/>
      <c r="S50" s="441">
        <v>0</v>
      </c>
      <c r="T50" s="503">
        <v>0</v>
      </c>
      <c r="U50" s="497"/>
    </row>
    <row r="51" spans="1:21" s="461" customFormat="1" ht="15" hidden="1" customHeight="1">
      <c r="A51" s="462">
        <v>2</v>
      </c>
      <c r="B51" s="462"/>
      <c r="C51" s="738"/>
      <c r="D51" s="739"/>
      <c r="E51" s="740"/>
      <c r="F51" s="473" t="s">
        <v>85</v>
      </c>
      <c r="G51" s="474"/>
      <c r="H51" s="475"/>
      <c r="I51" s="475"/>
      <c r="J51" s="475"/>
      <c r="K51" s="475"/>
      <c r="L51" s="475"/>
      <c r="M51" s="476"/>
      <c r="N51" s="472"/>
      <c r="O51" s="262">
        <v>30</v>
      </c>
      <c r="P51" s="267"/>
      <c r="Q51" s="267"/>
      <c r="R51" s="267"/>
      <c r="S51" s="442">
        <f>+S52+S58+S63+S66+S69+S74+S81+S85+S89</f>
        <v>0</v>
      </c>
      <c r="T51" s="442">
        <f>+T52+T58+T63+T66+T69+T74+T81+T85+T89</f>
        <v>0</v>
      </c>
      <c r="U51" s="497"/>
    </row>
    <row r="52" spans="1:21" s="461" customFormat="1" ht="15" hidden="1" customHeight="1">
      <c r="A52" s="462"/>
      <c r="B52" s="264" t="s">
        <v>86</v>
      </c>
      <c r="C52" s="701"/>
      <c r="D52" s="702"/>
      <c r="E52" s="703"/>
      <c r="F52" s="467" t="s">
        <v>87</v>
      </c>
      <c r="G52" s="464"/>
      <c r="H52" s="468"/>
      <c r="I52" s="468"/>
      <c r="J52" s="468"/>
      <c r="K52" s="468"/>
      <c r="L52" s="468"/>
      <c r="M52" s="469"/>
      <c r="N52" s="472"/>
      <c r="O52" s="262">
        <v>30</v>
      </c>
      <c r="P52" s="267"/>
      <c r="Q52" s="267"/>
      <c r="R52" s="267"/>
      <c r="S52" s="440">
        <f>SUM(S53:S57)</f>
        <v>0</v>
      </c>
      <c r="T52" s="440">
        <f>SUM(T53:T57)</f>
        <v>0</v>
      </c>
      <c r="U52" s="497"/>
    </row>
    <row r="53" spans="1:21" s="461" customFormat="1" ht="15" hidden="1" customHeight="1">
      <c r="A53" s="462"/>
      <c r="B53" s="264"/>
      <c r="C53" s="701" t="s">
        <v>88</v>
      </c>
      <c r="D53" s="702" t="s">
        <v>89</v>
      </c>
      <c r="E53" s="703" t="s">
        <v>89</v>
      </c>
      <c r="F53" s="463" t="s">
        <v>90</v>
      </c>
      <c r="G53" s="464"/>
      <c r="H53" s="465"/>
      <c r="I53" s="465"/>
      <c r="J53" s="465"/>
      <c r="K53" s="465"/>
      <c r="L53" s="465"/>
      <c r="M53" s="466"/>
      <c r="N53" s="472"/>
      <c r="O53" s="262">
        <v>30</v>
      </c>
      <c r="P53" s="267"/>
      <c r="Q53" s="267"/>
      <c r="R53" s="267"/>
      <c r="S53" s="441">
        <v>0</v>
      </c>
      <c r="T53" s="439">
        <v>0</v>
      </c>
      <c r="U53" s="497"/>
    </row>
    <row r="54" spans="1:21" s="461" customFormat="1" ht="15" hidden="1" customHeight="1">
      <c r="A54" s="462"/>
      <c r="B54" s="264"/>
      <c r="C54" s="701" t="s">
        <v>91</v>
      </c>
      <c r="D54" s="702" t="s">
        <v>92</v>
      </c>
      <c r="E54" s="703" t="s">
        <v>92</v>
      </c>
      <c r="F54" s="463" t="s">
        <v>93</v>
      </c>
      <c r="G54" s="464"/>
      <c r="H54" s="465"/>
      <c r="I54" s="465"/>
      <c r="J54" s="465"/>
      <c r="K54" s="465"/>
      <c r="L54" s="465"/>
      <c r="M54" s="466"/>
      <c r="N54" s="472"/>
      <c r="O54" s="262">
        <v>30</v>
      </c>
      <c r="P54" s="267"/>
      <c r="Q54" s="267"/>
      <c r="R54" s="267"/>
      <c r="S54" s="441">
        <v>0</v>
      </c>
      <c r="T54" s="439">
        <v>0</v>
      </c>
      <c r="U54" s="497"/>
    </row>
    <row r="55" spans="1:21" s="461" customFormat="1" ht="15" hidden="1" customHeight="1">
      <c r="A55" s="462"/>
      <c r="B55" s="264"/>
      <c r="C55" s="701" t="s">
        <v>94</v>
      </c>
      <c r="D55" s="702" t="s">
        <v>95</v>
      </c>
      <c r="E55" s="703" t="s">
        <v>95</v>
      </c>
      <c r="F55" s="463" t="s">
        <v>96</v>
      </c>
      <c r="G55" s="464"/>
      <c r="H55" s="465"/>
      <c r="I55" s="465"/>
      <c r="J55" s="465"/>
      <c r="K55" s="465"/>
      <c r="L55" s="465"/>
      <c r="M55" s="466"/>
      <c r="N55" s="472"/>
      <c r="O55" s="262">
        <v>30</v>
      </c>
      <c r="P55" s="267"/>
      <c r="Q55" s="267"/>
      <c r="R55" s="267"/>
      <c r="S55" s="441">
        <v>0</v>
      </c>
      <c r="T55" s="439">
        <v>0</v>
      </c>
      <c r="U55" s="497"/>
    </row>
    <row r="56" spans="1:21" s="461" customFormat="1" ht="15" hidden="1" customHeight="1">
      <c r="A56" s="462"/>
      <c r="B56" s="264"/>
      <c r="C56" s="701" t="s">
        <v>97</v>
      </c>
      <c r="D56" s="702" t="s">
        <v>98</v>
      </c>
      <c r="E56" s="703" t="s">
        <v>98</v>
      </c>
      <c r="F56" s="463" t="s">
        <v>99</v>
      </c>
      <c r="G56" s="464"/>
      <c r="H56" s="465"/>
      <c r="I56" s="465"/>
      <c r="J56" s="465"/>
      <c r="K56" s="465"/>
      <c r="L56" s="465"/>
      <c r="M56" s="466"/>
      <c r="N56" s="472"/>
      <c r="O56" s="262">
        <v>30</v>
      </c>
      <c r="P56" s="267"/>
      <c r="Q56" s="267"/>
      <c r="R56" s="267"/>
      <c r="S56" s="441">
        <v>0</v>
      </c>
      <c r="T56" s="439">
        <v>0</v>
      </c>
      <c r="U56" s="497"/>
    </row>
    <row r="57" spans="1:21" s="461" customFormat="1" ht="15" hidden="1" customHeight="1">
      <c r="A57" s="462"/>
      <c r="B57" s="264"/>
      <c r="C57" s="701" t="s">
        <v>100</v>
      </c>
      <c r="D57" s="702" t="s">
        <v>101</v>
      </c>
      <c r="E57" s="703" t="s">
        <v>101</v>
      </c>
      <c r="F57" s="463" t="s">
        <v>102</v>
      </c>
      <c r="G57" s="464"/>
      <c r="H57" s="465"/>
      <c r="I57" s="465"/>
      <c r="J57" s="465"/>
      <c r="K57" s="465"/>
      <c r="L57" s="465"/>
      <c r="M57" s="466"/>
      <c r="N57" s="472"/>
      <c r="O57" s="262">
        <v>30</v>
      </c>
      <c r="P57" s="267"/>
      <c r="Q57" s="267"/>
      <c r="R57" s="267"/>
      <c r="S57" s="441">
        <v>0</v>
      </c>
      <c r="T57" s="439">
        <v>0</v>
      </c>
      <c r="U57" s="497"/>
    </row>
    <row r="58" spans="1:21" s="461" customFormat="1" ht="15" hidden="1" customHeight="1">
      <c r="A58" s="462"/>
      <c r="B58" s="264" t="s">
        <v>103</v>
      </c>
      <c r="C58" s="701"/>
      <c r="D58" s="702"/>
      <c r="E58" s="703"/>
      <c r="F58" s="467" t="s">
        <v>104</v>
      </c>
      <c r="G58" s="464"/>
      <c r="H58" s="468"/>
      <c r="I58" s="468"/>
      <c r="J58" s="468"/>
      <c r="K58" s="468"/>
      <c r="L58" s="468"/>
      <c r="M58" s="469"/>
      <c r="N58" s="472"/>
      <c r="O58" s="262">
        <v>30</v>
      </c>
      <c r="P58" s="267"/>
      <c r="Q58" s="267"/>
      <c r="R58" s="267"/>
      <c r="S58" s="440">
        <f>SUM(S59:S62)</f>
        <v>0</v>
      </c>
      <c r="T58" s="440">
        <f>SUM(T59:T62)</f>
        <v>0</v>
      </c>
      <c r="U58" s="497"/>
    </row>
    <row r="59" spans="1:21" s="461" customFormat="1" ht="15" hidden="1" customHeight="1">
      <c r="A59" s="462"/>
      <c r="B59" s="264"/>
      <c r="C59" s="701" t="s">
        <v>105</v>
      </c>
      <c r="D59" s="702" t="s">
        <v>106</v>
      </c>
      <c r="E59" s="703" t="s">
        <v>106</v>
      </c>
      <c r="F59" s="463" t="s">
        <v>107</v>
      </c>
      <c r="G59" s="464"/>
      <c r="H59" s="465"/>
      <c r="I59" s="465"/>
      <c r="J59" s="465"/>
      <c r="K59" s="465"/>
      <c r="L59" s="465"/>
      <c r="M59" s="466"/>
      <c r="N59" s="472"/>
      <c r="O59" s="262">
        <v>30</v>
      </c>
      <c r="P59" s="267"/>
      <c r="Q59" s="267"/>
      <c r="R59" s="267"/>
      <c r="S59" s="441">
        <v>0</v>
      </c>
      <c r="T59" s="439">
        <v>0</v>
      </c>
      <c r="U59" s="497"/>
    </row>
    <row r="60" spans="1:21" s="461" customFormat="1" ht="15" hidden="1" customHeight="1">
      <c r="A60" s="462"/>
      <c r="B60" s="264"/>
      <c r="C60" s="701" t="s">
        <v>108</v>
      </c>
      <c r="D60" s="702" t="s">
        <v>109</v>
      </c>
      <c r="E60" s="703" t="s">
        <v>109</v>
      </c>
      <c r="F60" s="463" t="s">
        <v>110</v>
      </c>
      <c r="G60" s="464"/>
      <c r="H60" s="465"/>
      <c r="I60" s="465"/>
      <c r="J60" s="465"/>
      <c r="K60" s="465"/>
      <c r="L60" s="465"/>
      <c r="M60" s="466"/>
      <c r="N60" s="472"/>
      <c r="O60" s="262">
        <v>30</v>
      </c>
      <c r="P60" s="267"/>
      <c r="Q60" s="267"/>
      <c r="R60" s="267"/>
      <c r="S60" s="441">
        <v>0</v>
      </c>
      <c r="T60" s="439">
        <v>0</v>
      </c>
      <c r="U60" s="497"/>
    </row>
    <row r="61" spans="1:21" s="461" customFormat="1" ht="15" hidden="1" customHeight="1">
      <c r="A61" s="462"/>
      <c r="B61" s="264"/>
      <c r="C61" s="701" t="s">
        <v>111</v>
      </c>
      <c r="D61" s="702" t="s">
        <v>112</v>
      </c>
      <c r="E61" s="703" t="s">
        <v>112</v>
      </c>
      <c r="F61" s="463" t="s">
        <v>113</v>
      </c>
      <c r="G61" s="464"/>
      <c r="H61" s="465"/>
      <c r="I61" s="465"/>
      <c r="J61" s="465"/>
      <c r="K61" s="465"/>
      <c r="L61" s="465"/>
      <c r="M61" s="466"/>
      <c r="N61" s="472"/>
      <c r="O61" s="262">
        <v>30</v>
      </c>
      <c r="P61" s="267"/>
      <c r="Q61" s="267"/>
      <c r="R61" s="267"/>
      <c r="S61" s="441">
        <v>0</v>
      </c>
      <c r="T61" s="439">
        <v>0</v>
      </c>
      <c r="U61" s="497"/>
    </row>
    <row r="62" spans="1:21" s="461" customFormat="1" ht="15" hidden="1" customHeight="1">
      <c r="A62" s="462"/>
      <c r="B62" s="264"/>
      <c r="C62" s="701" t="s">
        <v>114</v>
      </c>
      <c r="D62" s="702" t="s">
        <v>115</v>
      </c>
      <c r="E62" s="703" t="s">
        <v>115</v>
      </c>
      <c r="F62" s="463" t="s">
        <v>116</v>
      </c>
      <c r="G62" s="464"/>
      <c r="H62" s="465"/>
      <c r="I62" s="465"/>
      <c r="J62" s="465"/>
      <c r="K62" s="465"/>
      <c r="L62" s="465"/>
      <c r="M62" s="466"/>
      <c r="N62" s="472"/>
      <c r="O62" s="262">
        <v>30</v>
      </c>
      <c r="P62" s="267"/>
      <c r="Q62" s="267"/>
      <c r="R62" s="267"/>
      <c r="S62" s="441">
        <v>0</v>
      </c>
      <c r="T62" s="439">
        <v>0</v>
      </c>
      <c r="U62" s="497"/>
    </row>
    <row r="63" spans="1:21" s="461" customFormat="1" ht="15" hidden="1" customHeight="1">
      <c r="A63" s="462"/>
      <c r="B63" s="264" t="s">
        <v>117</v>
      </c>
      <c r="C63" s="701"/>
      <c r="D63" s="702"/>
      <c r="E63" s="703"/>
      <c r="F63" s="467" t="s">
        <v>118</v>
      </c>
      <c r="G63" s="464"/>
      <c r="H63" s="468"/>
      <c r="I63" s="468"/>
      <c r="J63" s="468"/>
      <c r="K63" s="468"/>
      <c r="L63" s="468"/>
      <c r="M63" s="469"/>
      <c r="N63" s="472"/>
      <c r="O63" s="262">
        <v>30</v>
      </c>
      <c r="P63" s="267"/>
      <c r="Q63" s="267"/>
      <c r="R63" s="267"/>
      <c r="S63" s="440">
        <f>SUM(S64:S65)</f>
        <v>0</v>
      </c>
      <c r="T63" s="440">
        <f>SUM(T64:T65)</f>
        <v>0</v>
      </c>
      <c r="U63" s="497"/>
    </row>
    <row r="64" spans="1:21" s="461" customFormat="1" ht="15" hidden="1" customHeight="1">
      <c r="A64" s="462"/>
      <c r="B64" s="264"/>
      <c r="C64" s="701" t="s">
        <v>119</v>
      </c>
      <c r="D64" s="702" t="s">
        <v>120</v>
      </c>
      <c r="E64" s="703" t="s">
        <v>120</v>
      </c>
      <c r="F64" s="463" t="s">
        <v>121</v>
      </c>
      <c r="G64" s="464"/>
      <c r="H64" s="465"/>
      <c r="I64" s="465"/>
      <c r="J64" s="465"/>
      <c r="K64" s="465"/>
      <c r="L64" s="465"/>
      <c r="M64" s="466"/>
      <c r="N64" s="472"/>
      <c r="O64" s="262">
        <v>30</v>
      </c>
      <c r="P64" s="267"/>
      <c r="Q64" s="267"/>
      <c r="R64" s="267"/>
      <c r="S64" s="441">
        <v>0</v>
      </c>
      <c r="T64" s="439">
        <v>0</v>
      </c>
      <c r="U64" s="497"/>
    </row>
    <row r="65" spans="1:21" s="461" customFormat="1" ht="15" hidden="1" customHeight="1">
      <c r="A65" s="462"/>
      <c r="B65" s="264"/>
      <c r="C65" s="701" t="s">
        <v>122</v>
      </c>
      <c r="D65" s="702" t="s">
        <v>123</v>
      </c>
      <c r="E65" s="703" t="s">
        <v>123</v>
      </c>
      <c r="F65" s="463" t="s">
        <v>124</v>
      </c>
      <c r="G65" s="464"/>
      <c r="H65" s="465"/>
      <c r="I65" s="465"/>
      <c r="J65" s="465"/>
      <c r="K65" s="465"/>
      <c r="L65" s="465"/>
      <c r="M65" s="466"/>
      <c r="N65" s="472"/>
      <c r="O65" s="262">
        <v>30</v>
      </c>
      <c r="P65" s="267"/>
      <c r="Q65" s="267"/>
      <c r="R65" s="267"/>
      <c r="S65" s="441">
        <v>0</v>
      </c>
      <c r="T65" s="439">
        <v>0</v>
      </c>
      <c r="U65" s="497"/>
    </row>
    <row r="66" spans="1:21" s="461" customFormat="1" ht="15" hidden="1" customHeight="1">
      <c r="A66" s="462"/>
      <c r="B66" s="264" t="s">
        <v>125</v>
      </c>
      <c r="C66" s="701"/>
      <c r="D66" s="702"/>
      <c r="E66" s="703"/>
      <c r="F66" s="467" t="s">
        <v>126</v>
      </c>
      <c r="G66" s="464"/>
      <c r="H66" s="468"/>
      <c r="I66" s="468"/>
      <c r="J66" s="468"/>
      <c r="K66" s="468"/>
      <c r="L66" s="468"/>
      <c r="M66" s="469"/>
      <c r="N66" s="472"/>
      <c r="O66" s="262">
        <v>30</v>
      </c>
      <c r="P66" s="267"/>
      <c r="Q66" s="267"/>
      <c r="R66" s="267"/>
      <c r="S66" s="440">
        <f>SUM(S67:S68)</f>
        <v>0</v>
      </c>
      <c r="T66" s="440">
        <f>SUM(T67:T68)</f>
        <v>0</v>
      </c>
      <c r="U66" s="497"/>
    </row>
    <row r="67" spans="1:21" s="461" customFormat="1" ht="15" hidden="1" customHeight="1">
      <c r="A67" s="462"/>
      <c r="B67" s="264"/>
      <c r="C67" s="701" t="s">
        <v>127</v>
      </c>
      <c r="D67" s="702" t="s">
        <v>128</v>
      </c>
      <c r="E67" s="703" t="s">
        <v>128</v>
      </c>
      <c r="F67" s="463" t="s">
        <v>129</v>
      </c>
      <c r="G67" s="464"/>
      <c r="H67" s="465"/>
      <c r="I67" s="465"/>
      <c r="J67" s="465"/>
      <c r="K67" s="465"/>
      <c r="L67" s="465"/>
      <c r="M67" s="466"/>
      <c r="N67" s="472"/>
      <c r="O67" s="262">
        <v>30</v>
      </c>
      <c r="P67" s="267"/>
      <c r="Q67" s="267"/>
      <c r="R67" s="267"/>
      <c r="S67" s="441">
        <v>0</v>
      </c>
      <c r="T67" s="439">
        <v>0</v>
      </c>
      <c r="U67" s="497"/>
    </row>
    <row r="68" spans="1:21" s="461" customFormat="1" ht="15" hidden="1" customHeight="1">
      <c r="A68" s="462"/>
      <c r="B68" s="264"/>
      <c r="C68" s="701" t="s">
        <v>130</v>
      </c>
      <c r="D68" s="702" t="s">
        <v>131</v>
      </c>
      <c r="E68" s="703" t="s">
        <v>131</v>
      </c>
      <c r="F68" s="463" t="s">
        <v>132</v>
      </c>
      <c r="G68" s="464"/>
      <c r="H68" s="465"/>
      <c r="I68" s="465"/>
      <c r="J68" s="465"/>
      <c r="K68" s="465"/>
      <c r="L68" s="465"/>
      <c r="M68" s="466"/>
      <c r="N68" s="472"/>
      <c r="O68" s="262">
        <v>30</v>
      </c>
      <c r="P68" s="267"/>
      <c r="Q68" s="267"/>
      <c r="R68" s="267"/>
      <c r="S68" s="441">
        <v>0</v>
      </c>
      <c r="T68" s="439">
        <v>0</v>
      </c>
      <c r="U68" s="497"/>
    </row>
    <row r="69" spans="1:21" s="461" customFormat="1" ht="15" hidden="1" customHeight="1">
      <c r="A69" s="462"/>
      <c r="B69" s="264" t="s">
        <v>133</v>
      </c>
      <c r="C69" s="701"/>
      <c r="D69" s="702"/>
      <c r="E69" s="703"/>
      <c r="F69" s="467" t="s">
        <v>134</v>
      </c>
      <c r="G69" s="464"/>
      <c r="H69" s="468"/>
      <c r="I69" s="468"/>
      <c r="J69" s="468"/>
      <c r="K69" s="468"/>
      <c r="L69" s="468"/>
      <c r="M69" s="469"/>
      <c r="N69" s="472"/>
      <c r="O69" s="262">
        <v>30</v>
      </c>
      <c r="P69" s="267"/>
      <c r="Q69" s="267"/>
      <c r="R69" s="267"/>
      <c r="S69" s="440">
        <f>SUM(S70:S73)</f>
        <v>0</v>
      </c>
      <c r="T69" s="440">
        <f>SUM(T70:T73)</f>
        <v>0</v>
      </c>
      <c r="U69" s="497"/>
    </row>
    <row r="70" spans="1:21" s="461" customFormat="1" ht="15" hidden="1" customHeight="1">
      <c r="A70" s="462"/>
      <c r="B70" s="264"/>
      <c r="C70" s="701" t="s">
        <v>135</v>
      </c>
      <c r="D70" s="702" t="s">
        <v>136</v>
      </c>
      <c r="E70" s="703" t="s">
        <v>136</v>
      </c>
      <c r="F70" s="463" t="s">
        <v>137</v>
      </c>
      <c r="G70" s="464"/>
      <c r="H70" s="465"/>
      <c r="I70" s="465"/>
      <c r="J70" s="465"/>
      <c r="K70" s="465"/>
      <c r="L70" s="465"/>
      <c r="M70" s="466"/>
      <c r="N70" s="472"/>
      <c r="O70" s="262">
        <v>30</v>
      </c>
      <c r="P70" s="267"/>
      <c r="Q70" s="267"/>
      <c r="R70" s="267"/>
      <c r="S70" s="441">
        <v>0</v>
      </c>
      <c r="T70" s="439">
        <v>0</v>
      </c>
      <c r="U70" s="497"/>
    </row>
    <row r="71" spans="1:21" s="461" customFormat="1" ht="15" hidden="1" customHeight="1">
      <c r="A71" s="462"/>
      <c r="B71" s="264"/>
      <c r="C71" s="701" t="s">
        <v>138</v>
      </c>
      <c r="D71" s="702" t="s">
        <v>139</v>
      </c>
      <c r="E71" s="703" t="s">
        <v>139</v>
      </c>
      <c r="F71" s="463" t="s">
        <v>140</v>
      </c>
      <c r="G71" s="464"/>
      <c r="H71" s="465"/>
      <c r="I71" s="465"/>
      <c r="J71" s="465"/>
      <c r="K71" s="465"/>
      <c r="L71" s="465"/>
      <c r="M71" s="466"/>
      <c r="N71" s="472"/>
      <c r="O71" s="262">
        <v>30</v>
      </c>
      <c r="P71" s="267"/>
      <c r="Q71" s="267"/>
      <c r="R71" s="267"/>
      <c r="S71" s="441">
        <v>0</v>
      </c>
      <c r="T71" s="439">
        <v>0</v>
      </c>
      <c r="U71" s="497"/>
    </row>
    <row r="72" spans="1:21" s="461" customFormat="1" ht="15" hidden="1" customHeight="1">
      <c r="A72" s="462"/>
      <c r="B72" s="264"/>
      <c r="C72" s="701" t="s">
        <v>141</v>
      </c>
      <c r="D72" s="702" t="s">
        <v>142</v>
      </c>
      <c r="E72" s="703" t="s">
        <v>142</v>
      </c>
      <c r="F72" s="463" t="s">
        <v>143</v>
      </c>
      <c r="G72" s="464"/>
      <c r="H72" s="465"/>
      <c r="I72" s="465"/>
      <c r="J72" s="465"/>
      <c r="K72" s="465"/>
      <c r="L72" s="465"/>
      <c r="M72" s="466"/>
      <c r="N72" s="472"/>
      <c r="O72" s="262">
        <v>30</v>
      </c>
      <c r="P72" s="267"/>
      <c r="Q72" s="267"/>
      <c r="R72" s="267"/>
      <c r="S72" s="441">
        <v>0</v>
      </c>
      <c r="T72" s="439">
        <v>0</v>
      </c>
      <c r="U72" s="497"/>
    </row>
    <row r="73" spans="1:21" s="461" customFormat="1" ht="15" hidden="1" customHeight="1">
      <c r="A73" s="462"/>
      <c r="B73" s="264"/>
      <c r="C73" s="701" t="s">
        <v>144</v>
      </c>
      <c r="D73" s="702" t="s">
        <v>145</v>
      </c>
      <c r="E73" s="703" t="s">
        <v>145</v>
      </c>
      <c r="F73" s="463" t="s">
        <v>146</v>
      </c>
      <c r="G73" s="464"/>
      <c r="H73" s="465"/>
      <c r="I73" s="465"/>
      <c r="J73" s="465"/>
      <c r="K73" s="465"/>
      <c r="L73" s="465"/>
      <c r="M73" s="466"/>
      <c r="N73" s="472"/>
      <c r="O73" s="262">
        <v>30</v>
      </c>
      <c r="P73" s="267"/>
      <c r="Q73" s="267"/>
      <c r="R73" s="267"/>
      <c r="S73" s="441">
        <v>0</v>
      </c>
      <c r="T73" s="439">
        <v>0</v>
      </c>
      <c r="U73" s="497"/>
    </row>
    <row r="74" spans="1:21" s="461" customFormat="1" ht="15" hidden="1" customHeight="1">
      <c r="A74" s="462"/>
      <c r="B74" s="264" t="s">
        <v>147</v>
      </c>
      <c r="C74" s="701"/>
      <c r="D74" s="702"/>
      <c r="E74" s="703"/>
      <c r="F74" s="467" t="s">
        <v>148</v>
      </c>
      <c r="G74" s="464"/>
      <c r="H74" s="468"/>
      <c r="I74" s="468"/>
      <c r="J74" s="468"/>
      <c r="K74" s="468"/>
      <c r="L74" s="468"/>
      <c r="M74" s="469"/>
      <c r="N74" s="472"/>
      <c r="O74" s="262">
        <v>30</v>
      </c>
      <c r="P74" s="267"/>
      <c r="Q74" s="267"/>
      <c r="R74" s="267"/>
      <c r="S74" s="440">
        <f>SUM(S75:S80)</f>
        <v>0</v>
      </c>
      <c r="T74" s="440">
        <f>SUM(T75:T80)</f>
        <v>0</v>
      </c>
      <c r="U74" s="497"/>
    </row>
    <row r="75" spans="1:21" s="461" customFormat="1" ht="15" hidden="1" customHeight="1">
      <c r="A75" s="462"/>
      <c r="B75" s="264"/>
      <c r="C75" s="701" t="s">
        <v>149</v>
      </c>
      <c r="D75" s="702" t="s">
        <v>150</v>
      </c>
      <c r="E75" s="703" t="s">
        <v>150</v>
      </c>
      <c r="F75" s="463" t="s">
        <v>151</v>
      </c>
      <c r="G75" s="464"/>
      <c r="H75" s="465"/>
      <c r="I75" s="465"/>
      <c r="J75" s="465"/>
      <c r="K75" s="465"/>
      <c r="L75" s="465"/>
      <c r="M75" s="466"/>
      <c r="N75" s="472"/>
      <c r="O75" s="262">
        <v>30</v>
      </c>
      <c r="P75" s="267"/>
      <c r="Q75" s="267"/>
      <c r="R75" s="267"/>
      <c r="S75" s="441">
        <v>0</v>
      </c>
      <c r="T75" s="439">
        <v>0</v>
      </c>
      <c r="U75" s="497"/>
    </row>
    <row r="76" spans="1:21" s="461" customFormat="1" ht="15" hidden="1" customHeight="1">
      <c r="A76" s="462"/>
      <c r="B76" s="264"/>
      <c r="C76" s="701" t="s">
        <v>152</v>
      </c>
      <c r="D76" s="702" t="s">
        <v>153</v>
      </c>
      <c r="E76" s="703" t="s">
        <v>153</v>
      </c>
      <c r="F76" s="463" t="s">
        <v>154</v>
      </c>
      <c r="G76" s="464"/>
      <c r="H76" s="465"/>
      <c r="I76" s="465"/>
      <c r="J76" s="465"/>
      <c r="K76" s="465"/>
      <c r="L76" s="465"/>
      <c r="M76" s="466"/>
      <c r="N76" s="472"/>
      <c r="O76" s="262">
        <v>30</v>
      </c>
      <c r="P76" s="267"/>
      <c r="Q76" s="267"/>
      <c r="R76" s="267"/>
      <c r="S76" s="441">
        <v>0</v>
      </c>
      <c r="T76" s="439">
        <v>0</v>
      </c>
      <c r="U76" s="497"/>
    </row>
    <row r="77" spans="1:21" s="461" customFormat="1" ht="15" hidden="1" customHeight="1">
      <c r="A77" s="462"/>
      <c r="B77" s="264"/>
      <c r="C77" s="701" t="s">
        <v>155</v>
      </c>
      <c r="D77" s="702" t="s">
        <v>156</v>
      </c>
      <c r="E77" s="703" t="s">
        <v>156</v>
      </c>
      <c r="F77" s="463" t="s">
        <v>157</v>
      </c>
      <c r="G77" s="464"/>
      <c r="H77" s="465"/>
      <c r="I77" s="465"/>
      <c r="J77" s="465"/>
      <c r="K77" s="465"/>
      <c r="L77" s="465"/>
      <c r="M77" s="466"/>
      <c r="N77" s="472"/>
      <c r="O77" s="262">
        <v>30</v>
      </c>
      <c r="P77" s="267"/>
      <c r="Q77" s="267"/>
      <c r="R77" s="267"/>
      <c r="S77" s="441">
        <v>0</v>
      </c>
      <c r="T77" s="439">
        <v>0</v>
      </c>
      <c r="U77" s="497"/>
    </row>
    <row r="78" spans="1:21" s="461" customFormat="1" ht="15" hidden="1" customHeight="1">
      <c r="A78" s="462"/>
      <c r="B78" s="264"/>
      <c r="C78" s="701" t="s">
        <v>158</v>
      </c>
      <c r="D78" s="702" t="s">
        <v>159</v>
      </c>
      <c r="E78" s="703" t="s">
        <v>159</v>
      </c>
      <c r="F78" s="463" t="s">
        <v>160</v>
      </c>
      <c r="G78" s="464"/>
      <c r="H78" s="465"/>
      <c r="I78" s="465"/>
      <c r="J78" s="465"/>
      <c r="K78" s="465"/>
      <c r="L78" s="465"/>
      <c r="M78" s="466"/>
      <c r="N78" s="472"/>
      <c r="O78" s="262">
        <v>30</v>
      </c>
      <c r="P78" s="267"/>
      <c r="Q78" s="267"/>
      <c r="R78" s="267"/>
      <c r="S78" s="441">
        <v>0</v>
      </c>
      <c r="T78" s="439">
        <v>0</v>
      </c>
      <c r="U78" s="497"/>
    </row>
    <row r="79" spans="1:21" s="461" customFormat="1" ht="15" hidden="1" customHeight="1">
      <c r="A79" s="462"/>
      <c r="B79" s="264"/>
      <c r="C79" s="701" t="s">
        <v>161</v>
      </c>
      <c r="D79" s="702" t="s">
        <v>162</v>
      </c>
      <c r="E79" s="703" t="s">
        <v>162</v>
      </c>
      <c r="F79" s="463" t="s">
        <v>163</v>
      </c>
      <c r="G79" s="464"/>
      <c r="H79" s="465"/>
      <c r="I79" s="465"/>
      <c r="J79" s="465"/>
      <c r="K79" s="465"/>
      <c r="L79" s="465"/>
      <c r="M79" s="466"/>
      <c r="N79" s="472"/>
      <c r="O79" s="262">
        <v>30</v>
      </c>
      <c r="P79" s="267"/>
      <c r="Q79" s="267"/>
      <c r="R79" s="267"/>
      <c r="S79" s="441">
        <v>0</v>
      </c>
      <c r="T79" s="439">
        <v>0</v>
      </c>
      <c r="U79" s="497"/>
    </row>
    <row r="80" spans="1:21" s="461" customFormat="1" ht="15" hidden="1" customHeight="1">
      <c r="A80" s="462"/>
      <c r="B80" s="264"/>
      <c r="C80" s="701" t="s">
        <v>164</v>
      </c>
      <c r="D80" s="702" t="s">
        <v>165</v>
      </c>
      <c r="E80" s="703" t="s">
        <v>165</v>
      </c>
      <c r="F80" s="463" t="s">
        <v>166</v>
      </c>
      <c r="G80" s="464"/>
      <c r="H80" s="465"/>
      <c r="I80" s="465"/>
      <c r="J80" s="465"/>
      <c r="K80" s="465"/>
      <c r="L80" s="465"/>
      <c r="M80" s="466"/>
      <c r="N80" s="472"/>
      <c r="O80" s="262">
        <v>30</v>
      </c>
      <c r="P80" s="267"/>
      <c r="Q80" s="267"/>
      <c r="R80" s="267"/>
      <c r="S80" s="441">
        <v>0</v>
      </c>
      <c r="T80" s="439">
        <v>0</v>
      </c>
      <c r="U80" s="497"/>
    </row>
    <row r="81" spans="1:21" s="461" customFormat="1" ht="15" hidden="1" customHeight="1">
      <c r="A81" s="462"/>
      <c r="B81" s="264" t="s">
        <v>167</v>
      </c>
      <c r="C81" s="701"/>
      <c r="D81" s="702"/>
      <c r="E81" s="703"/>
      <c r="F81" s="467" t="s">
        <v>168</v>
      </c>
      <c r="G81" s="464"/>
      <c r="H81" s="468"/>
      <c r="I81" s="468"/>
      <c r="J81" s="468"/>
      <c r="K81" s="468"/>
      <c r="L81" s="468"/>
      <c r="M81" s="469"/>
      <c r="N81" s="472"/>
      <c r="O81" s="262">
        <v>30</v>
      </c>
      <c r="P81" s="267"/>
      <c r="Q81" s="267"/>
      <c r="R81" s="267"/>
      <c r="S81" s="440">
        <v>0</v>
      </c>
      <c r="T81" s="440">
        <v>0</v>
      </c>
      <c r="U81" s="497"/>
    </row>
    <row r="82" spans="1:21" s="461" customFormat="1" ht="15" hidden="1" customHeight="1">
      <c r="A82" s="462"/>
      <c r="B82" s="264"/>
      <c r="C82" s="701" t="s">
        <v>169</v>
      </c>
      <c r="D82" s="702" t="s">
        <v>170</v>
      </c>
      <c r="E82" s="703" t="s">
        <v>170</v>
      </c>
      <c r="F82" s="463" t="s">
        <v>171</v>
      </c>
      <c r="G82" s="464"/>
      <c r="H82" s="465"/>
      <c r="I82" s="465"/>
      <c r="J82" s="465"/>
      <c r="K82" s="465"/>
      <c r="L82" s="465"/>
      <c r="M82" s="466"/>
      <c r="N82" s="472"/>
      <c r="O82" s="262">
        <v>30</v>
      </c>
      <c r="P82" s="267"/>
      <c r="Q82" s="267"/>
      <c r="R82" s="267"/>
      <c r="S82" s="441">
        <v>0</v>
      </c>
      <c r="T82" s="439">
        <v>0</v>
      </c>
      <c r="U82" s="497"/>
    </row>
    <row r="83" spans="1:21" s="461" customFormat="1" ht="15" hidden="1" customHeight="1">
      <c r="A83" s="462"/>
      <c r="B83" s="264"/>
      <c r="C83" s="701" t="s">
        <v>172</v>
      </c>
      <c r="D83" s="702" t="s">
        <v>173</v>
      </c>
      <c r="E83" s="703" t="s">
        <v>173</v>
      </c>
      <c r="F83" s="463" t="s">
        <v>174</v>
      </c>
      <c r="G83" s="464"/>
      <c r="H83" s="465"/>
      <c r="I83" s="465"/>
      <c r="J83" s="465"/>
      <c r="K83" s="465"/>
      <c r="L83" s="465"/>
      <c r="M83" s="466"/>
      <c r="N83" s="472"/>
      <c r="O83" s="262">
        <v>30</v>
      </c>
      <c r="P83" s="267"/>
      <c r="Q83" s="267"/>
      <c r="R83" s="267"/>
      <c r="S83" s="441">
        <v>0</v>
      </c>
      <c r="T83" s="439">
        <v>0</v>
      </c>
      <c r="U83" s="497"/>
    </row>
    <row r="84" spans="1:21" s="461" customFormat="1" ht="15" hidden="1" customHeight="1">
      <c r="A84" s="462"/>
      <c r="B84" s="264"/>
      <c r="C84" s="701" t="s">
        <v>175</v>
      </c>
      <c r="D84" s="702" t="s">
        <v>176</v>
      </c>
      <c r="E84" s="703" t="s">
        <v>176</v>
      </c>
      <c r="F84" s="463" t="s">
        <v>177</v>
      </c>
      <c r="G84" s="464"/>
      <c r="H84" s="465"/>
      <c r="I84" s="465"/>
      <c r="J84" s="465"/>
      <c r="K84" s="465"/>
      <c r="L84" s="465"/>
      <c r="M84" s="466"/>
      <c r="N84" s="472"/>
      <c r="O84" s="262">
        <v>30</v>
      </c>
      <c r="P84" s="267"/>
      <c r="Q84" s="267"/>
      <c r="R84" s="267"/>
      <c r="S84" s="441">
        <v>0</v>
      </c>
      <c r="T84" s="439">
        <v>0</v>
      </c>
      <c r="U84" s="497"/>
    </row>
    <row r="85" spans="1:21" s="461" customFormat="1" ht="15" hidden="1" customHeight="1">
      <c r="A85" s="462"/>
      <c r="B85" s="264" t="s">
        <v>178</v>
      </c>
      <c r="C85" s="701"/>
      <c r="D85" s="702"/>
      <c r="E85" s="703"/>
      <c r="F85" s="467" t="s">
        <v>179</v>
      </c>
      <c r="G85" s="464"/>
      <c r="H85" s="468"/>
      <c r="I85" s="468"/>
      <c r="J85" s="468"/>
      <c r="K85" s="468"/>
      <c r="L85" s="468"/>
      <c r="M85" s="469"/>
      <c r="N85" s="472"/>
      <c r="O85" s="262">
        <v>30</v>
      </c>
      <c r="P85" s="267"/>
      <c r="Q85" s="267"/>
      <c r="R85" s="267"/>
      <c r="S85" s="440">
        <f>SUM(S86:S88)</f>
        <v>0</v>
      </c>
      <c r="T85" s="440">
        <f>SUM(T86:T88)</f>
        <v>0</v>
      </c>
      <c r="U85" s="497"/>
    </row>
    <row r="86" spans="1:21" s="461" customFormat="1" ht="15" hidden="1" customHeight="1">
      <c r="A86" s="462"/>
      <c r="B86" s="264"/>
      <c r="C86" s="701" t="s">
        <v>180</v>
      </c>
      <c r="D86" s="702" t="s">
        <v>181</v>
      </c>
      <c r="E86" s="703" t="s">
        <v>181</v>
      </c>
      <c r="F86" s="463" t="s">
        <v>182</v>
      </c>
      <c r="G86" s="464"/>
      <c r="H86" s="465"/>
      <c r="I86" s="465"/>
      <c r="J86" s="465"/>
      <c r="K86" s="465"/>
      <c r="L86" s="465"/>
      <c r="M86" s="466"/>
      <c r="N86" s="472"/>
      <c r="O86" s="262">
        <v>30</v>
      </c>
      <c r="P86" s="267"/>
      <c r="Q86" s="267"/>
      <c r="R86" s="267"/>
      <c r="S86" s="441">
        <v>0</v>
      </c>
      <c r="T86" s="439">
        <v>0</v>
      </c>
      <c r="U86" s="497"/>
    </row>
    <row r="87" spans="1:21" s="461" customFormat="1" ht="15" hidden="1" customHeight="1">
      <c r="A87" s="462"/>
      <c r="B87" s="264"/>
      <c r="C87" s="701" t="s">
        <v>183</v>
      </c>
      <c r="D87" s="702" t="s">
        <v>184</v>
      </c>
      <c r="E87" s="703" t="s">
        <v>184</v>
      </c>
      <c r="F87" s="463" t="s">
        <v>185</v>
      </c>
      <c r="G87" s="464"/>
      <c r="H87" s="465"/>
      <c r="I87" s="465"/>
      <c r="J87" s="465"/>
      <c r="K87" s="465"/>
      <c r="L87" s="465"/>
      <c r="M87" s="466"/>
      <c r="N87" s="472"/>
      <c r="O87" s="262">
        <v>30</v>
      </c>
      <c r="P87" s="267"/>
      <c r="Q87" s="267"/>
      <c r="R87" s="267"/>
      <c r="S87" s="441">
        <v>0</v>
      </c>
      <c r="T87" s="439">
        <v>0</v>
      </c>
      <c r="U87" s="497"/>
    </row>
    <row r="88" spans="1:21" s="461" customFormat="1" ht="15" hidden="1" customHeight="1">
      <c r="A88" s="462"/>
      <c r="B88" s="264"/>
      <c r="C88" s="701" t="s">
        <v>186</v>
      </c>
      <c r="D88" s="702" t="s">
        <v>187</v>
      </c>
      <c r="E88" s="703" t="s">
        <v>187</v>
      </c>
      <c r="F88" s="463" t="s">
        <v>188</v>
      </c>
      <c r="G88" s="464"/>
      <c r="H88" s="465"/>
      <c r="I88" s="465"/>
      <c r="J88" s="465"/>
      <c r="K88" s="465"/>
      <c r="L88" s="465"/>
      <c r="M88" s="466"/>
      <c r="N88" s="472"/>
      <c r="O88" s="262">
        <v>30</v>
      </c>
      <c r="P88" s="267"/>
      <c r="Q88" s="267"/>
      <c r="R88" s="267"/>
      <c r="S88" s="441">
        <v>0</v>
      </c>
      <c r="T88" s="439">
        <v>0</v>
      </c>
      <c r="U88" s="497"/>
    </row>
    <row r="89" spans="1:21" s="461" customFormat="1" ht="15" hidden="1" customHeight="1">
      <c r="A89" s="462"/>
      <c r="B89" s="264" t="s">
        <v>189</v>
      </c>
      <c r="C89" s="701"/>
      <c r="D89" s="702"/>
      <c r="E89" s="703"/>
      <c r="F89" s="467" t="s">
        <v>190</v>
      </c>
      <c r="G89" s="464"/>
      <c r="H89" s="468"/>
      <c r="I89" s="468"/>
      <c r="J89" s="468"/>
      <c r="K89" s="468"/>
      <c r="L89" s="468"/>
      <c r="M89" s="469"/>
      <c r="N89" s="472"/>
      <c r="O89" s="262">
        <v>30</v>
      </c>
      <c r="P89" s="267"/>
      <c r="Q89" s="267"/>
      <c r="R89" s="267"/>
      <c r="S89" s="440">
        <f>SUM(S90:S98)</f>
        <v>0</v>
      </c>
      <c r="T89" s="440">
        <f>SUM(T90:T98)</f>
        <v>0</v>
      </c>
      <c r="U89" s="497"/>
    </row>
    <row r="90" spans="1:21" s="461" customFormat="1" ht="15" hidden="1" customHeight="1">
      <c r="A90" s="462"/>
      <c r="B90" s="264"/>
      <c r="C90" s="701" t="s">
        <v>191</v>
      </c>
      <c r="D90" s="702" t="s">
        <v>192</v>
      </c>
      <c r="E90" s="703" t="s">
        <v>192</v>
      </c>
      <c r="F90" s="463" t="s">
        <v>193</v>
      </c>
      <c r="G90" s="464"/>
      <c r="H90" s="465"/>
      <c r="I90" s="465"/>
      <c r="J90" s="465"/>
      <c r="K90" s="465"/>
      <c r="L90" s="465"/>
      <c r="M90" s="466"/>
      <c r="N90" s="472"/>
      <c r="O90" s="262">
        <v>30</v>
      </c>
      <c r="P90" s="267"/>
      <c r="Q90" s="267"/>
      <c r="R90" s="267"/>
      <c r="S90" s="441">
        <v>0</v>
      </c>
      <c r="T90" s="439">
        <v>0</v>
      </c>
      <c r="U90" s="497"/>
    </row>
    <row r="91" spans="1:21" s="461" customFormat="1" ht="15" hidden="1" customHeight="1">
      <c r="A91" s="462"/>
      <c r="B91" s="264"/>
      <c r="C91" s="701" t="s">
        <v>194</v>
      </c>
      <c r="D91" s="702" t="s">
        <v>195</v>
      </c>
      <c r="E91" s="703" t="s">
        <v>195</v>
      </c>
      <c r="F91" s="463" t="s">
        <v>196</v>
      </c>
      <c r="G91" s="464"/>
      <c r="H91" s="465"/>
      <c r="I91" s="465"/>
      <c r="J91" s="465"/>
      <c r="K91" s="465"/>
      <c r="L91" s="465"/>
      <c r="M91" s="466"/>
      <c r="N91" s="472"/>
      <c r="O91" s="262">
        <v>30</v>
      </c>
      <c r="P91" s="267"/>
      <c r="Q91" s="267"/>
      <c r="R91" s="267"/>
      <c r="S91" s="441">
        <v>0</v>
      </c>
      <c r="T91" s="439">
        <v>0</v>
      </c>
      <c r="U91" s="497"/>
    </row>
    <row r="92" spans="1:21" s="461" customFormat="1" ht="15" hidden="1" customHeight="1">
      <c r="A92" s="462"/>
      <c r="B92" s="264"/>
      <c r="C92" s="701" t="s">
        <v>197</v>
      </c>
      <c r="D92" s="702" t="s">
        <v>198</v>
      </c>
      <c r="E92" s="703" t="s">
        <v>198</v>
      </c>
      <c r="F92" s="463" t="s">
        <v>199</v>
      </c>
      <c r="G92" s="464"/>
      <c r="H92" s="465"/>
      <c r="I92" s="465"/>
      <c r="J92" s="465"/>
      <c r="K92" s="465"/>
      <c r="L92" s="465"/>
      <c r="M92" s="466"/>
      <c r="N92" s="472"/>
      <c r="O92" s="262">
        <v>30</v>
      </c>
      <c r="P92" s="267"/>
      <c r="Q92" s="267"/>
      <c r="R92" s="267"/>
      <c r="S92" s="441">
        <v>0</v>
      </c>
      <c r="T92" s="439">
        <v>0</v>
      </c>
      <c r="U92" s="497"/>
    </row>
    <row r="93" spans="1:21" s="461" customFormat="1" ht="15" hidden="1" customHeight="1">
      <c r="A93" s="462"/>
      <c r="B93" s="264"/>
      <c r="C93" s="701" t="s">
        <v>200</v>
      </c>
      <c r="D93" s="702" t="s">
        <v>201</v>
      </c>
      <c r="E93" s="703" t="s">
        <v>201</v>
      </c>
      <c r="F93" s="463" t="s">
        <v>202</v>
      </c>
      <c r="G93" s="464"/>
      <c r="H93" s="465"/>
      <c r="I93" s="465"/>
      <c r="J93" s="465"/>
      <c r="K93" s="465"/>
      <c r="L93" s="465"/>
      <c r="M93" s="466"/>
      <c r="N93" s="472"/>
      <c r="O93" s="262">
        <v>30</v>
      </c>
      <c r="P93" s="267"/>
      <c r="Q93" s="267"/>
      <c r="R93" s="267"/>
      <c r="S93" s="441">
        <v>0</v>
      </c>
      <c r="T93" s="439">
        <v>0</v>
      </c>
      <c r="U93" s="497"/>
    </row>
    <row r="94" spans="1:21" s="461" customFormat="1" ht="15" hidden="1" customHeight="1">
      <c r="A94" s="462"/>
      <c r="B94" s="264"/>
      <c r="C94" s="701" t="s">
        <v>203</v>
      </c>
      <c r="D94" s="702" t="s">
        <v>204</v>
      </c>
      <c r="E94" s="703" t="s">
        <v>204</v>
      </c>
      <c r="F94" s="463" t="s">
        <v>205</v>
      </c>
      <c r="G94" s="464"/>
      <c r="H94" s="465"/>
      <c r="I94" s="465"/>
      <c r="J94" s="465"/>
      <c r="K94" s="465"/>
      <c r="L94" s="465"/>
      <c r="M94" s="466"/>
      <c r="N94" s="472"/>
      <c r="O94" s="262">
        <v>30</v>
      </c>
      <c r="P94" s="267"/>
      <c r="Q94" s="267"/>
      <c r="R94" s="267"/>
      <c r="S94" s="441">
        <v>0</v>
      </c>
      <c r="T94" s="439">
        <v>0</v>
      </c>
      <c r="U94" s="497"/>
    </row>
    <row r="95" spans="1:21" s="461" customFormat="1" ht="15" hidden="1" customHeight="1">
      <c r="A95" s="462"/>
      <c r="B95" s="264"/>
      <c r="C95" s="701" t="s">
        <v>206</v>
      </c>
      <c r="D95" s="702" t="s">
        <v>207</v>
      </c>
      <c r="E95" s="703" t="s">
        <v>207</v>
      </c>
      <c r="F95" s="463" t="s">
        <v>208</v>
      </c>
      <c r="G95" s="464"/>
      <c r="H95" s="465"/>
      <c r="I95" s="465"/>
      <c r="J95" s="465"/>
      <c r="K95" s="465"/>
      <c r="L95" s="465"/>
      <c r="M95" s="466"/>
      <c r="N95" s="472"/>
      <c r="O95" s="262">
        <v>30</v>
      </c>
      <c r="P95" s="267"/>
      <c r="Q95" s="267"/>
      <c r="R95" s="267"/>
      <c r="S95" s="441">
        <v>0</v>
      </c>
      <c r="T95" s="439">
        <v>0</v>
      </c>
      <c r="U95" s="497"/>
    </row>
    <row r="96" spans="1:21" s="461" customFormat="1" ht="15" hidden="1" customHeight="1">
      <c r="A96" s="462"/>
      <c r="B96" s="264"/>
      <c r="C96" s="701" t="s">
        <v>209</v>
      </c>
      <c r="D96" s="702" t="s">
        <v>210</v>
      </c>
      <c r="E96" s="703" t="s">
        <v>210</v>
      </c>
      <c r="F96" s="463" t="s">
        <v>211</v>
      </c>
      <c r="G96" s="464"/>
      <c r="H96" s="465"/>
      <c r="I96" s="465"/>
      <c r="J96" s="465"/>
      <c r="K96" s="465"/>
      <c r="L96" s="465"/>
      <c r="M96" s="466"/>
      <c r="N96" s="472"/>
      <c r="O96" s="262">
        <v>30</v>
      </c>
      <c r="P96" s="267"/>
      <c r="Q96" s="267"/>
      <c r="R96" s="267"/>
      <c r="S96" s="441">
        <v>0</v>
      </c>
      <c r="T96" s="439">
        <v>0</v>
      </c>
      <c r="U96" s="497"/>
    </row>
    <row r="97" spans="1:21" s="461" customFormat="1" ht="15" hidden="1" customHeight="1">
      <c r="A97" s="462"/>
      <c r="B97" s="264"/>
      <c r="C97" s="701" t="s">
        <v>212</v>
      </c>
      <c r="D97" s="702" t="s">
        <v>213</v>
      </c>
      <c r="E97" s="703" t="s">
        <v>213</v>
      </c>
      <c r="F97" s="463" t="s">
        <v>214</v>
      </c>
      <c r="G97" s="464"/>
      <c r="H97" s="465"/>
      <c r="I97" s="465"/>
      <c r="J97" s="465"/>
      <c r="K97" s="465"/>
      <c r="L97" s="465"/>
      <c r="M97" s="466"/>
      <c r="N97" s="472"/>
      <c r="O97" s="262">
        <v>30</v>
      </c>
      <c r="P97" s="267"/>
      <c r="Q97" s="267"/>
      <c r="R97" s="267"/>
      <c r="S97" s="441">
        <v>0</v>
      </c>
      <c r="T97" s="439">
        <v>0</v>
      </c>
      <c r="U97" s="497"/>
    </row>
    <row r="98" spans="1:21" s="461" customFormat="1" ht="15" hidden="1" customHeight="1">
      <c r="A98" s="462"/>
      <c r="B98" s="264"/>
      <c r="C98" s="701" t="s">
        <v>215</v>
      </c>
      <c r="D98" s="702" t="s">
        <v>213</v>
      </c>
      <c r="E98" s="703" t="s">
        <v>213</v>
      </c>
      <c r="F98" s="463" t="s">
        <v>216</v>
      </c>
      <c r="G98" s="464"/>
      <c r="H98" s="465"/>
      <c r="I98" s="465"/>
      <c r="J98" s="465"/>
      <c r="K98" s="465"/>
      <c r="L98" s="465"/>
      <c r="M98" s="466"/>
      <c r="N98" s="472"/>
      <c r="O98" s="262">
        <v>30</v>
      </c>
      <c r="P98" s="267"/>
      <c r="Q98" s="267"/>
      <c r="R98" s="267"/>
      <c r="S98" s="441">
        <v>0</v>
      </c>
      <c r="T98" s="439">
        <v>0</v>
      </c>
      <c r="U98" s="497"/>
    </row>
    <row r="99" spans="1:21" s="461" customFormat="1" ht="15" hidden="1" customHeight="1">
      <c r="A99" s="462" t="s">
        <v>217</v>
      </c>
      <c r="B99" s="462"/>
      <c r="C99" s="738"/>
      <c r="D99" s="739"/>
      <c r="E99" s="740"/>
      <c r="F99" s="473" t="s">
        <v>218</v>
      </c>
      <c r="G99" s="474"/>
      <c r="H99" s="475"/>
      <c r="I99" s="475"/>
      <c r="J99" s="475"/>
      <c r="K99" s="475"/>
      <c r="L99" s="475"/>
      <c r="M99" s="476"/>
      <c r="N99" s="472"/>
      <c r="O99" s="262">
        <v>30</v>
      </c>
      <c r="P99" s="267"/>
      <c r="Q99" s="267"/>
      <c r="R99" s="267"/>
      <c r="S99" s="442">
        <f>+S100+S104+S109+S116+S133+S126+S120</f>
        <v>0</v>
      </c>
      <c r="T99" s="442">
        <f>+T100+T104+T109+T116+T133+T126+T120</f>
        <v>0</v>
      </c>
      <c r="U99" s="497"/>
    </row>
    <row r="100" spans="1:21" s="461" customFormat="1" ht="15" hidden="1" customHeight="1">
      <c r="A100" s="462"/>
      <c r="B100" s="264" t="s">
        <v>219</v>
      </c>
      <c r="C100" s="701"/>
      <c r="D100" s="702"/>
      <c r="E100" s="703"/>
      <c r="F100" s="467" t="s">
        <v>220</v>
      </c>
      <c r="G100" s="464"/>
      <c r="H100" s="468"/>
      <c r="I100" s="468"/>
      <c r="J100" s="468"/>
      <c r="K100" s="468"/>
      <c r="L100" s="468"/>
      <c r="M100" s="469"/>
      <c r="N100" s="472"/>
      <c r="O100" s="262">
        <v>30</v>
      </c>
      <c r="P100" s="267"/>
      <c r="Q100" s="267"/>
      <c r="R100" s="267"/>
      <c r="S100" s="440">
        <f>SUM(S101:S103)</f>
        <v>0</v>
      </c>
      <c r="T100" s="440">
        <f>SUM(T101:T103)</f>
        <v>0</v>
      </c>
      <c r="U100" s="497"/>
    </row>
    <row r="101" spans="1:21" s="461" customFormat="1" ht="15" hidden="1" customHeight="1">
      <c r="A101" s="462"/>
      <c r="B101" s="264"/>
      <c r="C101" s="701" t="s">
        <v>221</v>
      </c>
      <c r="D101" s="702" t="s">
        <v>222</v>
      </c>
      <c r="E101" s="703" t="s">
        <v>222</v>
      </c>
      <c r="F101" s="463" t="s">
        <v>223</v>
      </c>
      <c r="G101" s="464"/>
      <c r="H101" s="465"/>
      <c r="I101" s="465"/>
      <c r="J101" s="465"/>
      <c r="K101" s="465"/>
      <c r="L101" s="465"/>
      <c r="M101" s="466"/>
      <c r="N101" s="472"/>
      <c r="O101" s="262">
        <v>30</v>
      </c>
      <c r="P101" s="267"/>
      <c r="Q101" s="267"/>
      <c r="R101" s="267"/>
      <c r="S101" s="441">
        <v>0</v>
      </c>
      <c r="T101" s="439">
        <v>0</v>
      </c>
      <c r="U101" s="497"/>
    </row>
    <row r="102" spans="1:21" s="461" customFormat="1" ht="15" hidden="1" customHeight="1">
      <c r="A102" s="462"/>
      <c r="B102" s="264"/>
      <c r="C102" s="701" t="s">
        <v>224</v>
      </c>
      <c r="D102" s="702" t="s">
        <v>225</v>
      </c>
      <c r="E102" s="703" t="s">
        <v>225</v>
      </c>
      <c r="F102" s="463" t="s">
        <v>226</v>
      </c>
      <c r="G102" s="464"/>
      <c r="H102" s="465"/>
      <c r="I102" s="465"/>
      <c r="J102" s="465"/>
      <c r="K102" s="465"/>
      <c r="L102" s="465"/>
      <c r="M102" s="466"/>
      <c r="N102" s="472"/>
      <c r="O102" s="262">
        <v>30</v>
      </c>
      <c r="P102" s="267"/>
      <c r="Q102" s="267"/>
      <c r="R102" s="267"/>
      <c r="S102" s="441">
        <v>0</v>
      </c>
      <c r="T102" s="439">
        <v>0</v>
      </c>
      <c r="U102" s="497"/>
    </row>
    <row r="103" spans="1:21" s="461" customFormat="1" ht="15" hidden="1" customHeight="1">
      <c r="A103" s="462"/>
      <c r="B103" s="264"/>
      <c r="C103" s="701" t="s">
        <v>227</v>
      </c>
      <c r="D103" s="702" t="s">
        <v>228</v>
      </c>
      <c r="E103" s="703" t="s">
        <v>228</v>
      </c>
      <c r="F103" s="463" t="s">
        <v>229</v>
      </c>
      <c r="G103" s="464"/>
      <c r="H103" s="465"/>
      <c r="I103" s="465"/>
      <c r="J103" s="465"/>
      <c r="K103" s="465"/>
      <c r="L103" s="465"/>
      <c r="M103" s="466"/>
      <c r="N103" s="472"/>
      <c r="O103" s="262">
        <v>30</v>
      </c>
      <c r="P103" s="267"/>
      <c r="Q103" s="267"/>
      <c r="R103" s="267"/>
      <c r="S103" s="441">
        <v>0</v>
      </c>
      <c r="T103" s="439">
        <v>0</v>
      </c>
      <c r="U103" s="497"/>
    </row>
    <row r="104" spans="1:21" s="461" customFormat="1" ht="15" hidden="1" customHeight="1">
      <c r="A104" s="462"/>
      <c r="B104" s="264" t="s">
        <v>230</v>
      </c>
      <c r="C104" s="701"/>
      <c r="D104" s="702"/>
      <c r="E104" s="703"/>
      <c r="F104" s="467" t="s">
        <v>231</v>
      </c>
      <c r="G104" s="464"/>
      <c r="H104" s="468"/>
      <c r="I104" s="468"/>
      <c r="J104" s="468"/>
      <c r="K104" s="468"/>
      <c r="L104" s="468"/>
      <c r="M104" s="469"/>
      <c r="N104" s="472"/>
      <c r="O104" s="262">
        <v>30</v>
      </c>
      <c r="P104" s="267"/>
      <c r="Q104" s="267"/>
      <c r="R104" s="267"/>
      <c r="S104" s="440">
        <f>SUM(S105:S108)</f>
        <v>0</v>
      </c>
      <c r="T104" s="440">
        <f>SUM(T105:T108)</f>
        <v>0</v>
      </c>
      <c r="U104" s="497"/>
    </row>
    <row r="105" spans="1:21" s="461" customFormat="1" ht="15" hidden="1" customHeight="1">
      <c r="A105" s="462"/>
      <c r="B105" s="264"/>
      <c r="C105" s="701" t="s">
        <v>232</v>
      </c>
      <c r="D105" s="702" t="s">
        <v>233</v>
      </c>
      <c r="E105" s="703" t="s">
        <v>233</v>
      </c>
      <c r="F105" s="463" t="s">
        <v>234</v>
      </c>
      <c r="G105" s="464"/>
      <c r="H105" s="465"/>
      <c r="I105" s="465"/>
      <c r="J105" s="465"/>
      <c r="K105" s="465"/>
      <c r="L105" s="465"/>
      <c r="M105" s="466"/>
      <c r="N105" s="472"/>
      <c r="O105" s="262">
        <v>30</v>
      </c>
      <c r="P105" s="267"/>
      <c r="Q105" s="267"/>
      <c r="R105" s="267"/>
      <c r="S105" s="441">
        <v>0</v>
      </c>
      <c r="T105" s="439">
        <v>0</v>
      </c>
      <c r="U105" s="497"/>
    </row>
    <row r="106" spans="1:21" s="461" customFormat="1" ht="15" hidden="1" customHeight="1">
      <c r="A106" s="462"/>
      <c r="B106" s="264"/>
      <c r="C106" s="701" t="s">
        <v>235</v>
      </c>
      <c r="D106" s="702" t="s">
        <v>233</v>
      </c>
      <c r="E106" s="703" t="s">
        <v>233</v>
      </c>
      <c r="F106" s="463" t="s">
        <v>236</v>
      </c>
      <c r="G106" s="464"/>
      <c r="H106" s="465"/>
      <c r="I106" s="465"/>
      <c r="J106" s="465"/>
      <c r="K106" s="465"/>
      <c r="L106" s="465"/>
      <c r="M106" s="466"/>
      <c r="N106" s="472"/>
      <c r="O106" s="262">
        <v>30</v>
      </c>
      <c r="P106" s="267"/>
      <c r="Q106" s="267"/>
      <c r="R106" s="267"/>
      <c r="S106" s="441">
        <v>0</v>
      </c>
      <c r="T106" s="439">
        <v>0</v>
      </c>
      <c r="U106" s="497"/>
    </row>
    <row r="107" spans="1:21" s="461" customFormat="1" ht="15" hidden="1" customHeight="1">
      <c r="A107" s="462"/>
      <c r="B107" s="264"/>
      <c r="C107" s="701" t="s">
        <v>237</v>
      </c>
      <c r="D107" s="702" t="s">
        <v>233</v>
      </c>
      <c r="E107" s="703" t="s">
        <v>233</v>
      </c>
      <c r="F107" s="463" t="s">
        <v>238</v>
      </c>
      <c r="G107" s="464"/>
      <c r="H107" s="465"/>
      <c r="I107" s="465"/>
      <c r="J107" s="465"/>
      <c r="K107" s="465"/>
      <c r="L107" s="465"/>
      <c r="M107" s="466"/>
      <c r="N107" s="472"/>
      <c r="O107" s="262">
        <v>30</v>
      </c>
      <c r="P107" s="267"/>
      <c r="Q107" s="267"/>
      <c r="R107" s="267"/>
      <c r="S107" s="441">
        <v>0</v>
      </c>
      <c r="T107" s="439">
        <v>0</v>
      </c>
      <c r="U107" s="497"/>
    </row>
    <row r="108" spans="1:21" s="461" customFormat="1" ht="15" hidden="1" customHeight="1">
      <c r="A108" s="462"/>
      <c r="B108" s="264"/>
      <c r="C108" s="701" t="s">
        <v>239</v>
      </c>
      <c r="D108" s="702" t="s">
        <v>233</v>
      </c>
      <c r="E108" s="703" t="s">
        <v>233</v>
      </c>
      <c r="F108" s="463" t="s">
        <v>240</v>
      </c>
      <c r="G108" s="464"/>
      <c r="H108" s="465"/>
      <c r="I108" s="465"/>
      <c r="J108" s="465"/>
      <c r="K108" s="465"/>
      <c r="L108" s="465"/>
      <c r="M108" s="466"/>
      <c r="N108" s="472"/>
      <c r="O108" s="262">
        <v>30</v>
      </c>
      <c r="P108" s="267"/>
      <c r="Q108" s="267"/>
      <c r="R108" s="267"/>
      <c r="S108" s="441">
        <v>0</v>
      </c>
      <c r="T108" s="439">
        <v>0</v>
      </c>
      <c r="U108" s="497"/>
    </row>
    <row r="109" spans="1:21" s="461" customFormat="1" ht="15" hidden="1" customHeight="1">
      <c r="A109" s="462"/>
      <c r="B109" s="264">
        <v>33</v>
      </c>
      <c r="C109" s="701"/>
      <c r="D109" s="702"/>
      <c r="E109" s="703"/>
      <c r="F109" s="467" t="s">
        <v>241</v>
      </c>
      <c r="G109" s="464"/>
      <c r="H109" s="468"/>
      <c r="I109" s="468"/>
      <c r="J109" s="468"/>
      <c r="K109" s="468"/>
      <c r="L109" s="468"/>
      <c r="M109" s="469"/>
      <c r="N109" s="472"/>
      <c r="O109" s="262">
        <v>30</v>
      </c>
      <c r="P109" s="267"/>
      <c r="Q109" s="267"/>
      <c r="R109" s="267"/>
      <c r="S109" s="440">
        <f>SUM(S110:S115)</f>
        <v>0</v>
      </c>
      <c r="T109" s="440">
        <f>SUM(T110:T115)</f>
        <v>0</v>
      </c>
      <c r="U109" s="497"/>
    </row>
    <row r="110" spans="1:21" s="461" customFormat="1" ht="15" hidden="1" customHeight="1">
      <c r="A110" s="462"/>
      <c r="B110" s="264"/>
      <c r="C110" s="701" t="s">
        <v>242</v>
      </c>
      <c r="D110" s="702" t="s">
        <v>243</v>
      </c>
      <c r="E110" s="703" t="s">
        <v>243</v>
      </c>
      <c r="F110" s="463" t="s">
        <v>244</v>
      </c>
      <c r="G110" s="464"/>
      <c r="H110" s="465"/>
      <c r="I110" s="465"/>
      <c r="J110" s="465"/>
      <c r="K110" s="465"/>
      <c r="L110" s="465"/>
      <c r="M110" s="466"/>
      <c r="N110" s="472"/>
      <c r="O110" s="262">
        <v>30</v>
      </c>
      <c r="P110" s="267"/>
      <c r="Q110" s="267"/>
      <c r="R110" s="267"/>
      <c r="S110" s="441">
        <v>0</v>
      </c>
      <c r="T110" s="439">
        <v>0</v>
      </c>
      <c r="U110" s="497"/>
    </row>
    <row r="111" spans="1:21" s="461" customFormat="1" ht="15" hidden="1" customHeight="1">
      <c r="A111" s="462"/>
      <c r="B111" s="264"/>
      <c r="C111" s="701" t="s">
        <v>245</v>
      </c>
      <c r="D111" s="702" t="s">
        <v>246</v>
      </c>
      <c r="E111" s="703" t="s">
        <v>246</v>
      </c>
      <c r="F111" s="463" t="s">
        <v>247</v>
      </c>
      <c r="G111" s="464"/>
      <c r="H111" s="465"/>
      <c r="I111" s="465"/>
      <c r="J111" s="465"/>
      <c r="K111" s="465"/>
      <c r="L111" s="465"/>
      <c r="M111" s="466"/>
      <c r="N111" s="472"/>
      <c r="O111" s="262">
        <v>30</v>
      </c>
      <c r="P111" s="267"/>
      <c r="Q111" s="267"/>
      <c r="R111" s="267"/>
      <c r="S111" s="441">
        <v>0</v>
      </c>
      <c r="T111" s="439">
        <v>0</v>
      </c>
      <c r="U111" s="497"/>
    </row>
    <row r="112" spans="1:21" s="461" customFormat="1" ht="15" hidden="1" customHeight="1">
      <c r="A112" s="462"/>
      <c r="B112" s="264"/>
      <c r="C112" s="701" t="s">
        <v>248</v>
      </c>
      <c r="D112" s="702" t="s">
        <v>249</v>
      </c>
      <c r="E112" s="703" t="s">
        <v>249</v>
      </c>
      <c r="F112" s="463" t="s">
        <v>250</v>
      </c>
      <c r="G112" s="464"/>
      <c r="H112" s="465"/>
      <c r="I112" s="465"/>
      <c r="J112" s="465"/>
      <c r="K112" s="465"/>
      <c r="L112" s="465"/>
      <c r="M112" s="466"/>
      <c r="N112" s="472"/>
      <c r="O112" s="262">
        <v>30</v>
      </c>
      <c r="P112" s="267"/>
      <c r="Q112" s="267"/>
      <c r="R112" s="267"/>
      <c r="S112" s="441">
        <v>0</v>
      </c>
      <c r="T112" s="439">
        <v>0</v>
      </c>
      <c r="U112" s="497"/>
    </row>
    <row r="113" spans="1:21" s="461" customFormat="1" ht="15" hidden="1" customHeight="1">
      <c r="A113" s="462"/>
      <c r="B113" s="264"/>
      <c r="C113" s="701" t="s">
        <v>251</v>
      </c>
      <c r="D113" s="702" t="s">
        <v>252</v>
      </c>
      <c r="E113" s="703" t="s">
        <v>252</v>
      </c>
      <c r="F113" s="463" t="s">
        <v>253</v>
      </c>
      <c r="G113" s="464"/>
      <c r="H113" s="465"/>
      <c r="I113" s="465"/>
      <c r="J113" s="465"/>
      <c r="K113" s="465"/>
      <c r="L113" s="465"/>
      <c r="M113" s="466"/>
      <c r="N113" s="472"/>
      <c r="O113" s="262">
        <v>30</v>
      </c>
      <c r="P113" s="267"/>
      <c r="Q113" s="267"/>
      <c r="R113" s="267"/>
      <c r="S113" s="441">
        <v>0</v>
      </c>
      <c r="T113" s="439">
        <v>0</v>
      </c>
      <c r="U113" s="497"/>
    </row>
    <row r="114" spans="1:21" s="461" customFormat="1" ht="15" hidden="1" customHeight="1">
      <c r="A114" s="462"/>
      <c r="B114" s="264"/>
      <c r="C114" s="701">
        <v>335</v>
      </c>
      <c r="D114" s="702" t="s">
        <v>254</v>
      </c>
      <c r="E114" s="703" t="s">
        <v>254</v>
      </c>
      <c r="F114" s="463" t="s">
        <v>255</v>
      </c>
      <c r="G114" s="464"/>
      <c r="H114" s="465"/>
      <c r="I114" s="465"/>
      <c r="J114" s="465"/>
      <c r="K114" s="465"/>
      <c r="L114" s="465"/>
      <c r="M114" s="466"/>
      <c r="N114" s="472"/>
      <c r="O114" s="262">
        <v>30</v>
      </c>
      <c r="P114" s="267"/>
      <c r="Q114" s="267"/>
      <c r="R114" s="267"/>
      <c r="S114" s="441">
        <v>0</v>
      </c>
      <c r="T114" s="439">
        <v>0</v>
      </c>
      <c r="U114" s="497"/>
    </row>
    <row r="115" spans="1:21" s="461" customFormat="1" ht="15" hidden="1" customHeight="1">
      <c r="A115" s="462"/>
      <c r="B115" s="264"/>
      <c r="C115" s="701">
        <v>336</v>
      </c>
      <c r="D115" s="702" t="s">
        <v>256</v>
      </c>
      <c r="E115" s="703" t="s">
        <v>256</v>
      </c>
      <c r="F115" s="463" t="s">
        <v>257</v>
      </c>
      <c r="G115" s="464"/>
      <c r="H115" s="465"/>
      <c r="I115" s="465"/>
      <c r="J115" s="465"/>
      <c r="K115" s="465"/>
      <c r="L115" s="465"/>
      <c r="M115" s="466"/>
      <c r="N115" s="472"/>
      <c r="O115" s="262">
        <v>30</v>
      </c>
      <c r="P115" s="267"/>
      <c r="Q115" s="267"/>
      <c r="R115" s="267"/>
      <c r="S115" s="441">
        <v>0</v>
      </c>
      <c r="T115" s="439">
        <v>0</v>
      </c>
      <c r="U115" s="497"/>
    </row>
    <row r="116" spans="1:21" s="461" customFormat="1" ht="15" hidden="1" customHeight="1">
      <c r="A116" s="462"/>
      <c r="B116" s="264" t="s">
        <v>258</v>
      </c>
      <c r="C116" s="701"/>
      <c r="D116" s="702"/>
      <c r="E116" s="703"/>
      <c r="F116" s="467" t="s">
        <v>259</v>
      </c>
      <c r="G116" s="464"/>
      <c r="H116" s="468"/>
      <c r="I116" s="468"/>
      <c r="J116" s="468"/>
      <c r="K116" s="468"/>
      <c r="L116" s="468"/>
      <c r="M116" s="469"/>
      <c r="N116" s="472"/>
      <c r="O116" s="262">
        <v>30</v>
      </c>
      <c r="P116" s="267"/>
      <c r="Q116" s="267"/>
      <c r="R116" s="267"/>
      <c r="S116" s="440">
        <f>SUM(S117:S119)</f>
        <v>0</v>
      </c>
      <c r="T116" s="440">
        <f>SUM(T117:T119)</f>
        <v>0</v>
      </c>
      <c r="U116" s="497"/>
    </row>
    <row r="117" spans="1:21" s="461" customFormat="1" ht="15" hidden="1" customHeight="1">
      <c r="A117" s="462"/>
      <c r="B117" s="264"/>
      <c r="C117" s="701" t="s">
        <v>260</v>
      </c>
      <c r="D117" s="702" t="s">
        <v>261</v>
      </c>
      <c r="E117" s="703" t="s">
        <v>261</v>
      </c>
      <c r="F117" s="463" t="s">
        <v>262</v>
      </c>
      <c r="G117" s="464"/>
      <c r="H117" s="465"/>
      <c r="I117" s="465"/>
      <c r="J117" s="465"/>
      <c r="K117" s="465"/>
      <c r="L117" s="465"/>
      <c r="M117" s="466"/>
      <c r="N117" s="472"/>
      <c r="O117" s="262">
        <v>30</v>
      </c>
      <c r="P117" s="267"/>
      <c r="Q117" s="267"/>
      <c r="R117" s="267"/>
      <c r="S117" s="441">
        <v>0</v>
      </c>
      <c r="T117" s="439">
        <v>0</v>
      </c>
      <c r="U117" s="497"/>
    </row>
    <row r="118" spans="1:21" s="461" customFormat="1" ht="15" hidden="1" customHeight="1">
      <c r="A118" s="462"/>
      <c r="B118" s="264"/>
      <c r="C118" s="701" t="s">
        <v>263</v>
      </c>
      <c r="D118" s="702" t="s">
        <v>264</v>
      </c>
      <c r="E118" s="703" t="s">
        <v>264</v>
      </c>
      <c r="F118" s="463" t="s">
        <v>265</v>
      </c>
      <c r="G118" s="464"/>
      <c r="H118" s="465"/>
      <c r="I118" s="465"/>
      <c r="J118" s="465"/>
      <c r="K118" s="465"/>
      <c r="L118" s="465"/>
      <c r="M118" s="466"/>
      <c r="N118" s="472"/>
      <c r="O118" s="262">
        <v>30</v>
      </c>
      <c r="P118" s="267"/>
      <c r="Q118" s="267"/>
      <c r="R118" s="267"/>
      <c r="S118" s="441">
        <v>0</v>
      </c>
      <c r="T118" s="439">
        <v>0</v>
      </c>
      <c r="U118" s="497"/>
    </row>
    <row r="119" spans="1:21" s="461" customFormat="1" ht="15" hidden="1" customHeight="1">
      <c r="A119" s="462"/>
      <c r="B119" s="264"/>
      <c r="C119" s="701" t="s">
        <v>266</v>
      </c>
      <c r="D119" s="702" t="s">
        <v>264</v>
      </c>
      <c r="E119" s="703" t="s">
        <v>264</v>
      </c>
      <c r="F119" s="463" t="s">
        <v>267</v>
      </c>
      <c r="G119" s="464"/>
      <c r="H119" s="465"/>
      <c r="I119" s="465"/>
      <c r="J119" s="465"/>
      <c r="K119" s="465"/>
      <c r="L119" s="465"/>
      <c r="M119" s="466"/>
      <c r="N119" s="472"/>
      <c r="O119" s="262">
        <v>30</v>
      </c>
      <c r="P119" s="267"/>
      <c r="Q119" s="267"/>
      <c r="R119" s="267"/>
      <c r="S119" s="441">
        <v>0</v>
      </c>
      <c r="T119" s="439">
        <v>0</v>
      </c>
      <c r="U119" s="497"/>
    </row>
    <row r="120" spans="1:21" s="461" customFormat="1" ht="15" hidden="1" customHeight="1">
      <c r="A120" s="462"/>
      <c r="B120" s="264" t="s">
        <v>268</v>
      </c>
      <c r="C120" s="701"/>
      <c r="D120" s="702"/>
      <c r="E120" s="703"/>
      <c r="F120" s="467" t="s">
        <v>477</v>
      </c>
      <c r="G120" s="464"/>
      <c r="H120" s="468"/>
      <c r="I120" s="468"/>
      <c r="J120" s="468"/>
      <c r="K120" s="468"/>
      <c r="L120" s="468"/>
      <c r="M120" s="469"/>
      <c r="N120" s="472"/>
      <c r="O120" s="262">
        <v>30</v>
      </c>
      <c r="P120" s="267"/>
      <c r="Q120" s="267"/>
      <c r="R120" s="267"/>
      <c r="S120" s="442">
        <f>SUM(S121:S125)</f>
        <v>0</v>
      </c>
      <c r="T120" s="442">
        <f>SUM(T121:T125)</f>
        <v>0</v>
      </c>
      <c r="U120" s="497"/>
    </row>
    <row r="121" spans="1:21" s="461" customFormat="1" ht="15" hidden="1" customHeight="1">
      <c r="A121" s="462"/>
      <c r="B121" s="264"/>
      <c r="C121" s="701" t="s">
        <v>270</v>
      </c>
      <c r="D121" s="702" t="s">
        <v>271</v>
      </c>
      <c r="E121" s="703" t="s">
        <v>271</v>
      </c>
      <c r="F121" s="463" t="s">
        <v>272</v>
      </c>
      <c r="G121" s="464"/>
      <c r="H121" s="465"/>
      <c r="I121" s="465"/>
      <c r="J121" s="465"/>
      <c r="K121" s="465"/>
      <c r="L121" s="465"/>
      <c r="M121" s="466"/>
      <c r="N121" s="472"/>
      <c r="O121" s="262">
        <v>30</v>
      </c>
      <c r="P121" s="267"/>
      <c r="Q121" s="267"/>
      <c r="R121" s="267"/>
      <c r="S121" s="441">
        <v>0</v>
      </c>
      <c r="T121" s="439">
        <v>0</v>
      </c>
      <c r="U121" s="497"/>
    </row>
    <row r="122" spans="1:21" s="461" customFormat="1" ht="15" hidden="1" customHeight="1">
      <c r="A122" s="462"/>
      <c r="B122" s="264"/>
      <c r="C122" s="701" t="s">
        <v>273</v>
      </c>
      <c r="D122" s="702" t="s">
        <v>271</v>
      </c>
      <c r="E122" s="703" t="s">
        <v>271</v>
      </c>
      <c r="F122" s="463" t="s">
        <v>274</v>
      </c>
      <c r="G122" s="464"/>
      <c r="H122" s="465"/>
      <c r="I122" s="465"/>
      <c r="J122" s="465"/>
      <c r="K122" s="465"/>
      <c r="L122" s="465"/>
      <c r="M122" s="466"/>
      <c r="N122" s="472"/>
      <c r="O122" s="262">
        <v>30</v>
      </c>
      <c r="P122" s="267"/>
      <c r="Q122" s="267"/>
      <c r="R122" s="267"/>
      <c r="S122" s="441">
        <v>0</v>
      </c>
      <c r="T122" s="439">
        <v>0</v>
      </c>
      <c r="U122" s="497"/>
    </row>
    <row r="123" spans="1:21" s="461" customFormat="1" ht="15" hidden="1" customHeight="1">
      <c r="A123" s="462"/>
      <c r="B123" s="264"/>
      <c r="C123" s="701" t="s">
        <v>275</v>
      </c>
      <c r="D123" s="702" t="s">
        <v>276</v>
      </c>
      <c r="E123" s="703" t="s">
        <v>276</v>
      </c>
      <c r="F123" s="463" t="s">
        <v>277</v>
      </c>
      <c r="G123" s="464"/>
      <c r="H123" s="465"/>
      <c r="I123" s="465"/>
      <c r="J123" s="465"/>
      <c r="K123" s="465"/>
      <c r="L123" s="465"/>
      <c r="M123" s="466"/>
      <c r="N123" s="472"/>
      <c r="O123" s="262">
        <v>30</v>
      </c>
      <c r="P123" s="267"/>
      <c r="Q123" s="267"/>
      <c r="R123" s="267"/>
      <c r="S123" s="441">
        <v>0</v>
      </c>
      <c r="T123" s="439">
        <v>0</v>
      </c>
      <c r="U123" s="497"/>
    </row>
    <row r="124" spans="1:21" s="461" customFormat="1" ht="15" hidden="1" customHeight="1">
      <c r="A124" s="462"/>
      <c r="B124" s="264"/>
      <c r="C124" s="701" t="s">
        <v>278</v>
      </c>
      <c r="D124" s="702" t="s">
        <v>279</v>
      </c>
      <c r="E124" s="703" t="s">
        <v>279</v>
      </c>
      <c r="F124" s="463" t="s">
        <v>280</v>
      </c>
      <c r="G124" s="464"/>
      <c r="H124" s="465"/>
      <c r="I124" s="465"/>
      <c r="J124" s="465"/>
      <c r="K124" s="465"/>
      <c r="L124" s="465"/>
      <c r="M124" s="466"/>
      <c r="N124" s="472"/>
      <c r="O124" s="262">
        <v>30</v>
      </c>
      <c r="P124" s="267"/>
      <c r="Q124" s="267"/>
      <c r="R124" s="267"/>
      <c r="S124" s="441">
        <v>0</v>
      </c>
      <c r="T124" s="439">
        <v>0</v>
      </c>
      <c r="U124" s="497"/>
    </row>
    <row r="125" spans="1:21" s="461" customFormat="1" ht="15" hidden="1" customHeight="1">
      <c r="A125" s="462"/>
      <c r="B125" s="264"/>
      <c r="C125" s="701" t="s">
        <v>281</v>
      </c>
      <c r="D125" s="702" t="s">
        <v>282</v>
      </c>
      <c r="E125" s="703" t="s">
        <v>282</v>
      </c>
      <c r="F125" s="463" t="s">
        <v>283</v>
      </c>
      <c r="G125" s="464"/>
      <c r="H125" s="465"/>
      <c r="I125" s="465"/>
      <c r="J125" s="465"/>
      <c r="K125" s="465"/>
      <c r="L125" s="465"/>
      <c r="M125" s="466"/>
      <c r="N125" s="472"/>
      <c r="O125" s="262">
        <v>30</v>
      </c>
      <c r="P125" s="267"/>
      <c r="Q125" s="267"/>
      <c r="R125" s="267"/>
      <c r="S125" s="441">
        <v>0</v>
      </c>
      <c r="T125" s="439">
        <v>0</v>
      </c>
      <c r="U125" s="497"/>
    </row>
    <row r="126" spans="1:21" s="461" customFormat="1" ht="15" hidden="1" customHeight="1">
      <c r="A126" s="462"/>
      <c r="B126" s="264" t="s">
        <v>284</v>
      </c>
      <c r="C126" s="265"/>
      <c r="D126" s="470"/>
      <c r="E126" s="471"/>
      <c r="F126" s="467" t="s">
        <v>478</v>
      </c>
      <c r="G126" s="464"/>
      <c r="H126" s="465"/>
      <c r="I126" s="465"/>
      <c r="J126" s="465"/>
      <c r="K126" s="465"/>
      <c r="L126" s="465"/>
      <c r="M126" s="466"/>
      <c r="N126" s="472"/>
      <c r="O126" s="262">
        <v>30</v>
      </c>
      <c r="P126" s="267"/>
      <c r="Q126" s="267"/>
      <c r="R126" s="267"/>
      <c r="S126" s="442">
        <f>SUM(S127:S132)</f>
        <v>0</v>
      </c>
      <c r="T126" s="442">
        <f>SUM(T127:T132)</f>
        <v>0</v>
      </c>
      <c r="U126" s="497"/>
    </row>
    <row r="127" spans="1:21" s="461" customFormat="1" ht="15" hidden="1" customHeight="1">
      <c r="A127" s="462"/>
      <c r="B127" s="264"/>
      <c r="C127" s="701" t="s">
        <v>286</v>
      </c>
      <c r="D127" s="702" t="s">
        <v>271</v>
      </c>
      <c r="E127" s="703" t="s">
        <v>271</v>
      </c>
      <c r="F127" s="463" t="s">
        <v>287</v>
      </c>
      <c r="G127" s="464"/>
      <c r="H127" s="465"/>
      <c r="I127" s="465"/>
      <c r="J127" s="465"/>
      <c r="K127" s="465"/>
      <c r="L127" s="465"/>
      <c r="M127" s="466"/>
      <c r="N127" s="472"/>
      <c r="O127" s="262">
        <v>30</v>
      </c>
      <c r="P127" s="267"/>
      <c r="Q127" s="267"/>
      <c r="R127" s="267"/>
      <c r="S127" s="441">
        <v>0</v>
      </c>
      <c r="T127" s="514">
        <v>0</v>
      </c>
      <c r="U127" s="497"/>
    </row>
    <row r="128" spans="1:21" s="461" customFormat="1" ht="15" hidden="1" customHeight="1">
      <c r="A128" s="462"/>
      <c r="B128" s="264"/>
      <c r="C128" s="701" t="s">
        <v>288</v>
      </c>
      <c r="D128" s="702" t="s">
        <v>271</v>
      </c>
      <c r="E128" s="703" t="s">
        <v>271</v>
      </c>
      <c r="F128" s="463" t="s">
        <v>289</v>
      </c>
      <c r="G128" s="464"/>
      <c r="H128" s="465"/>
      <c r="I128" s="465"/>
      <c r="J128" s="465"/>
      <c r="K128" s="465"/>
      <c r="L128" s="465"/>
      <c r="M128" s="466"/>
      <c r="N128" s="472"/>
      <c r="O128" s="262">
        <v>30</v>
      </c>
      <c r="P128" s="267"/>
      <c r="Q128" s="267"/>
      <c r="R128" s="267"/>
      <c r="S128" s="441">
        <v>0</v>
      </c>
      <c r="T128" s="514">
        <v>0</v>
      </c>
      <c r="U128" s="497"/>
    </row>
    <row r="129" spans="1:22" s="461" customFormat="1" ht="15" hidden="1" customHeight="1">
      <c r="A129" s="462"/>
      <c r="B129" s="264"/>
      <c r="C129" s="701" t="s">
        <v>290</v>
      </c>
      <c r="D129" s="702" t="s">
        <v>276</v>
      </c>
      <c r="E129" s="703" t="s">
        <v>276</v>
      </c>
      <c r="F129" s="463" t="s">
        <v>291</v>
      </c>
      <c r="G129" s="464"/>
      <c r="H129" s="465"/>
      <c r="I129" s="465"/>
      <c r="J129" s="465"/>
      <c r="K129" s="465"/>
      <c r="L129" s="465"/>
      <c r="M129" s="466"/>
      <c r="N129" s="472"/>
      <c r="O129" s="262">
        <v>30</v>
      </c>
      <c r="P129" s="267"/>
      <c r="Q129" s="267"/>
      <c r="R129" s="267"/>
      <c r="S129" s="441">
        <v>0</v>
      </c>
      <c r="T129" s="514">
        <v>0</v>
      </c>
      <c r="U129" s="497"/>
    </row>
    <row r="130" spans="1:22" s="461" customFormat="1" ht="15" hidden="1" customHeight="1">
      <c r="A130" s="462"/>
      <c r="B130" s="264"/>
      <c r="C130" s="701" t="s">
        <v>292</v>
      </c>
      <c r="D130" s="702" t="s">
        <v>279</v>
      </c>
      <c r="E130" s="703" t="s">
        <v>279</v>
      </c>
      <c r="F130" s="463" t="s">
        <v>293</v>
      </c>
      <c r="G130" s="464"/>
      <c r="H130" s="465"/>
      <c r="I130" s="465"/>
      <c r="J130" s="465"/>
      <c r="K130" s="465"/>
      <c r="L130" s="465"/>
      <c r="M130" s="466"/>
      <c r="N130" s="472"/>
      <c r="O130" s="262">
        <v>30</v>
      </c>
      <c r="P130" s="267"/>
      <c r="Q130" s="267"/>
      <c r="R130" s="267"/>
      <c r="S130" s="441">
        <v>0</v>
      </c>
      <c r="T130" s="514">
        <v>0</v>
      </c>
      <c r="U130" s="497"/>
    </row>
    <row r="131" spans="1:22" s="461" customFormat="1" ht="15" hidden="1" customHeight="1">
      <c r="A131" s="462"/>
      <c r="B131" s="264"/>
      <c r="C131" s="701" t="s">
        <v>294</v>
      </c>
      <c r="D131" s="702" t="s">
        <v>282</v>
      </c>
      <c r="E131" s="703" t="s">
        <v>282</v>
      </c>
      <c r="F131" s="463" t="s">
        <v>295</v>
      </c>
      <c r="G131" s="464"/>
      <c r="H131" s="465"/>
      <c r="I131" s="465"/>
      <c r="J131" s="465"/>
      <c r="K131" s="465"/>
      <c r="L131" s="465"/>
      <c r="M131" s="466"/>
      <c r="N131" s="472"/>
      <c r="O131" s="262">
        <v>30</v>
      </c>
      <c r="P131" s="267"/>
      <c r="Q131" s="267"/>
      <c r="R131" s="267"/>
      <c r="S131" s="441">
        <v>0</v>
      </c>
      <c r="T131" s="439">
        <v>0</v>
      </c>
      <c r="U131" s="497"/>
    </row>
    <row r="132" spans="1:22" s="461" customFormat="1" ht="15" hidden="1" customHeight="1">
      <c r="A132" s="462"/>
      <c r="B132" s="264"/>
      <c r="C132" s="701" t="s">
        <v>296</v>
      </c>
      <c r="D132" s="702" t="s">
        <v>282</v>
      </c>
      <c r="E132" s="703" t="s">
        <v>282</v>
      </c>
      <c r="F132" s="463" t="s">
        <v>297</v>
      </c>
      <c r="G132" s="464"/>
      <c r="H132" s="465"/>
      <c r="I132" s="465"/>
      <c r="J132" s="465"/>
      <c r="K132" s="465"/>
      <c r="L132" s="465"/>
      <c r="M132" s="466"/>
      <c r="N132" s="472"/>
      <c r="O132" s="262">
        <v>30</v>
      </c>
      <c r="P132" s="267"/>
      <c r="Q132" s="267"/>
      <c r="R132" s="267"/>
      <c r="S132" s="441">
        <v>0</v>
      </c>
      <c r="T132" s="514">
        <v>0</v>
      </c>
      <c r="U132" s="497"/>
    </row>
    <row r="133" spans="1:22" s="461" customFormat="1" ht="15" hidden="1" customHeight="1">
      <c r="A133" s="462"/>
      <c r="B133" s="264" t="s">
        <v>298</v>
      </c>
      <c r="C133" s="701"/>
      <c r="D133" s="702"/>
      <c r="E133" s="703"/>
      <c r="F133" s="467" t="s">
        <v>299</v>
      </c>
      <c r="G133" s="464"/>
      <c r="H133" s="468"/>
      <c r="I133" s="468"/>
      <c r="J133" s="468"/>
      <c r="K133" s="468"/>
      <c r="L133" s="468"/>
      <c r="M133" s="469"/>
      <c r="N133" s="472"/>
      <c r="O133" s="262">
        <v>30</v>
      </c>
      <c r="P133" s="267"/>
      <c r="Q133" s="267"/>
      <c r="R133" s="267"/>
      <c r="S133" s="440">
        <f>SUM(S134:S142)</f>
        <v>0</v>
      </c>
      <c r="T133" s="440">
        <f>SUM(T134:T142)</f>
        <v>0</v>
      </c>
      <c r="U133" s="497"/>
      <c r="V133" s="497">
        <f>+S134*1.7</f>
        <v>0</v>
      </c>
    </row>
    <row r="134" spans="1:22" s="461" customFormat="1" ht="15" hidden="1" customHeight="1">
      <c r="A134" s="462"/>
      <c r="B134" s="264"/>
      <c r="C134" s="701" t="s">
        <v>300</v>
      </c>
      <c r="D134" s="702" t="s">
        <v>301</v>
      </c>
      <c r="E134" s="703" t="s">
        <v>301</v>
      </c>
      <c r="F134" s="463" t="s">
        <v>302</v>
      </c>
      <c r="G134" s="464"/>
      <c r="H134" s="465"/>
      <c r="I134" s="465"/>
      <c r="J134" s="465"/>
      <c r="K134" s="465"/>
      <c r="L134" s="465"/>
      <c r="M134" s="466"/>
      <c r="N134" s="472"/>
      <c r="O134" s="262">
        <v>30</v>
      </c>
      <c r="P134" s="267"/>
      <c r="Q134" s="267"/>
      <c r="R134" s="267"/>
      <c r="S134" s="441">
        <v>0</v>
      </c>
      <c r="T134" s="439">
        <v>0</v>
      </c>
      <c r="U134" s="497"/>
    </row>
    <row r="135" spans="1:22" s="461" customFormat="1" ht="15" hidden="1" customHeight="1">
      <c r="A135" s="462"/>
      <c r="B135" s="264"/>
      <c r="C135" s="701" t="s">
        <v>303</v>
      </c>
      <c r="D135" s="702" t="s">
        <v>304</v>
      </c>
      <c r="E135" s="703" t="s">
        <v>304</v>
      </c>
      <c r="F135" s="463" t="s">
        <v>305</v>
      </c>
      <c r="G135" s="464"/>
      <c r="H135" s="465"/>
      <c r="I135" s="465"/>
      <c r="J135" s="465"/>
      <c r="K135" s="465"/>
      <c r="L135" s="465"/>
      <c r="M135" s="466"/>
      <c r="N135" s="472"/>
      <c r="O135" s="262">
        <v>30</v>
      </c>
      <c r="P135" s="267"/>
      <c r="Q135" s="267"/>
      <c r="R135" s="267"/>
      <c r="S135" s="441">
        <v>0</v>
      </c>
      <c r="T135" s="439">
        <v>0</v>
      </c>
      <c r="U135" s="497"/>
    </row>
    <row r="136" spans="1:22" s="461" customFormat="1" ht="15" hidden="1" customHeight="1">
      <c r="A136" s="462"/>
      <c r="B136" s="264"/>
      <c r="C136" s="701" t="s">
        <v>306</v>
      </c>
      <c r="D136" s="702" t="s">
        <v>304</v>
      </c>
      <c r="E136" s="703" t="s">
        <v>304</v>
      </c>
      <c r="F136" s="463" t="s">
        <v>307</v>
      </c>
      <c r="G136" s="464"/>
      <c r="H136" s="465"/>
      <c r="I136" s="465"/>
      <c r="J136" s="465"/>
      <c r="K136" s="465"/>
      <c r="L136" s="465"/>
      <c r="M136" s="466"/>
      <c r="N136" s="472"/>
      <c r="O136" s="262">
        <v>30</v>
      </c>
      <c r="P136" s="267"/>
      <c r="Q136" s="267"/>
      <c r="R136" s="267"/>
      <c r="S136" s="441">
        <v>0</v>
      </c>
      <c r="T136" s="439">
        <v>0</v>
      </c>
      <c r="U136" s="497"/>
    </row>
    <row r="137" spans="1:22" s="461" customFormat="1" ht="15" hidden="1" customHeight="1">
      <c r="A137" s="462"/>
      <c r="B137" s="264"/>
      <c r="C137" s="701" t="s">
        <v>308</v>
      </c>
      <c r="D137" s="702" t="s">
        <v>304</v>
      </c>
      <c r="E137" s="703" t="s">
        <v>304</v>
      </c>
      <c r="F137" s="463" t="s">
        <v>309</v>
      </c>
      <c r="G137" s="464"/>
      <c r="H137" s="465"/>
      <c r="I137" s="465"/>
      <c r="J137" s="465"/>
      <c r="K137" s="465"/>
      <c r="L137" s="465"/>
      <c r="M137" s="466"/>
      <c r="N137" s="472"/>
      <c r="O137" s="262">
        <v>30</v>
      </c>
      <c r="P137" s="267"/>
      <c r="Q137" s="267"/>
      <c r="R137" s="267"/>
      <c r="S137" s="441">
        <v>0</v>
      </c>
      <c r="T137" s="439">
        <v>0</v>
      </c>
      <c r="U137" s="497"/>
    </row>
    <row r="138" spans="1:22" s="461" customFormat="1" ht="15" hidden="1" customHeight="1">
      <c r="A138" s="462"/>
      <c r="B138" s="264"/>
      <c r="C138" s="701" t="s">
        <v>310</v>
      </c>
      <c r="D138" s="702" t="s">
        <v>304</v>
      </c>
      <c r="E138" s="703" t="s">
        <v>304</v>
      </c>
      <c r="F138" s="463" t="s">
        <v>311</v>
      </c>
      <c r="G138" s="464"/>
      <c r="H138" s="465"/>
      <c r="I138" s="465"/>
      <c r="J138" s="465"/>
      <c r="K138" s="465"/>
      <c r="L138" s="465"/>
      <c r="M138" s="466"/>
      <c r="N138" s="472"/>
      <c r="O138" s="262">
        <v>30</v>
      </c>
      <c r="P138" s="267"/>
      <c r="Q138" s="267"/>
      <c r="R138" s="267"/>
      <c r="S138" s="441">
        <v>0</v>
      </c>
      <c r="T138" s="439">
        <v>0</v>
      </c>
      <c r="U138" s="497"/>
    </row>
    <row r="139" spans="1:22" s="461" customFormat="1" ht="15" hidden="1" customHeight="1">
      <c r="A139" s="462"/>
      <c r="B139" s="264"/>
      <c r="C139" s="701" t="s">
        <v>312</v>
      </c>
      <c r="D139" s="702" t="s">
        <v>313</v>
      </c>
      <c r="E139" s="703" t="s">
        <v>313</v>
      </c>
      <c r="F139" s="463" t="s">
        <v>314</v>
      </c>
      <c r="G139" s="464"/>
      <c r="H139" s="465"/>
      <c r="I139" s="465"/>
      <c r="J139" s="465"/>
      <c r="K139" s="465"/>
      <c r="L139" s="465"/>
      <c r="M139" s="466"/>
      <c r="N139" s="472"/>
      <c r="O139" s="262">
        <v>30</v>
      </c>
      <c r="P139" s="267"/>
      <c r="Q139" s="267"/>
      <c r="R139" s="267"/>
      <c r="S139" s="441">
        <v>0</v>
      </c>
      <c r="T139" s="439">
        <v>0</v>
      </c>
      <c r="U139" s="497"/>
    </row>
    <row r="140" spans="1:22" s="461" customFormat="1" ht="15" hidden="1" customHeight="1">
      <c r="A140" s="462"/>
      <c r="B140" s="264"/>
      <c r="C140" s="701" t="s">
        <v>315</v>
      </c>
      <c r="D140" s="702" t="s">
        <v>316</v>
      </c>
      <c r="E140" s="703" t="s">
        <v>316</v>
      </c>
      <c r="F140" s="463" t="s">
        <v>317</v>
      </c>
      <c r="G140" s="464"/>
      <c r="H140" s="465"/>
      <c r="I140" s="465"/>
      <c r="J140" s="465"/>
      <c r="K140" s="465"/>
      <c r="L140" s="465"/>
      <c r="M140" s="466"/>
      <c r="N140" s="472"/>
      <c r="O140" s="262">
        <v>30</v>
      </c>
      <c r="P140" s="267"/>
      <c r="Q140" s="267"/>
      <c r="R140" s="267"/>
      <c r="S140" s="441">
        <v>0</v>
      </c>
      <c r="T140" s="439">
        <v>0</v>
      </c>
      <c r="U140" s="497"/>
    </row>
    <row r="141" spans="1:22" s="461" customFormat="1" ht="15" hidden="1" customHeight="1">
      <c r="A141" s="462"/>
      <c r="B141" s="264"/>
      <c r="C141" s="265"/>
      <c r="D141" s="470" t="s">
        <v>542</v>
      </c>
      <c r="E141" s="471"/>
      <c r="F141" s="463" t="s">
        <v>543</v>
      </c>
      <c r="G141" s="464"/>
      <c r="H141" s="465"/>
      <c r="I141" s="465"/>
      <c r="J141" s="465"/>
      <c r="K141" s="465"/>
      <c r="L141" s="465"/>
      <c r="M141" s="466"/>
      <c r="N141" s="472"/>
      <c r="O141" s="262">
        <v>30</v>
      </c>
      <c r="P141" s="267"/>
      <c r="Q141" s="267"/>
      <c r="R141" s="267"/>
      <c r="S141" s="441">
        <v>0</v>
      </c>
      <c r="T141" s="514">
        <v>0</v>
      </c>
      <c r="U141" s="497"/>
    </row>
    <row r="142" spans="1:22" s="461" customFormat="1" ht="15" hidden="1" customHeight="1">
      <c r="A142" s="462"/>
      <c r="B142" s="264"/>
      <c r="C142" s="701" t="s">
        <v>318</v>
      </c>
      <c r="D142" s="702" t="s">
        <v>319</v>
      </c>
      <c r="E142" s="703" t="s">
        <v>319</v>
      </c>
      <c r="F142" s="463" t="s">
        <v>320</v>
      </c>
      <c r="G142" s="464"/>
      <c r="H142" s="465"/>
      <c r="I142" s="465"/>
      <c r="J142" s="465"/>
      <c r="K142" s="465"/>
      <c r="L142" s="465"/>
      <c r="M142" s="466"/>
      <c r="N142" s="472"/>
      <c r="O142" s="262">
        <v>30</v>
      </c>
      <c r="P142" s="267"/>
      <c r="Q142" s="267"/>
      <c r="R142" s="267"/>
      <c r="S142" s="441">
        <v>0</v>
      </c>
      <c r="T142" s="439">
        <v>0</v>
      </c>
      <c r="U142" s="497"/>
    </row>
    <row r="143" spans="1:22" s="478" customFormat="1" ht="15" hidden="1" customHeight="1">
      <c r="A143" s="462" t="s">
        <v>321</v>
      </c>
      <c r="B143" s="462"/>
      <c r="C143" s="738"/>
      <c r="D143" s="739"/>
      <c r="E143" s="740"/>
      <c r="F143" s="473" t="s">
        <v>322</v>
      </c>
      <c r="G143" s="474"/>
      <c r="H143" s="475"/>
      <c r="I143" s="475"/>
      <c r="J143" s="475"/>
      <c r="K143" s="475"/>
      <c r="L143" s="475"/>
      <c r="M143" s="476"/>
      <c r="N143" s="477"/>
      <c r="O143" s="420">
        <v>40</v>
      </c>
      <c r="P143" s="273"/>
      <c r="Q143" s="273"/>
      <c r="R143" s="273"/>
      <c r="S143" s="442">
        <f>+S144+S147</f>
        <v>0</v>
      </c>
      <c r="T143" s="442">
        <f>+T144+T147</f>
        <v>0</v>
      </c>
      <c r="U143" s="506"/>
    </row>
    <row r="144" spans="1:22" s="461" customFormat="1" ht="15" hidden="1" customHeight="1">
      <c r="A144" s="462"/>
      <c r="B144" s="264" t="s">
        <v>323</v>
      </c>
      <c r="C144" s="701"/>
      <c r="D144" s="702"/>
      <c r="E144" s="703"/>
      <c r="F144" s="467" t="s">
        <v>324</v>
      </c>
      <c r="G144" s="464"/>
      <c r="H144" s="468"/>
      <c r="I144" s="468"/>
      <c r="J144" s="468"/>
      <c r="K144" s="468"/>
      <c r="L144" s="468"/>
      <c r="M144" s="469"/>
      <c r="N144" s="472"/>
      <c r="O144" s="262"/>
      <c r="P144" s="267"/>
      <c r="Q144" s="267"/>
      <c r="R144" s="267"/>
      <c r="S144" s="440">
        <f>SUM(S145:S146)</f>
        <v>0</v>
      </c>
      <c r="T144" s="440">
        <f>SUM(T145:T146)</f>
        <v>0</v>
      </c>
      <c r="U144" s="497"/>
    </row>
    <row r="145" spans="1:21" s="461" customFormat="1" ht="15" hidden="1" customHeight="1">
      <c r="A145" s="462"/>
      <c r="B145" s="264"/>
      <c r="C145" s="701" t="s">
        <v>325</v>
      </c>
      <c r="D145" s="702" t="s">
        <v>326</v>
      </c>
      <c r="E145" s="703" t="s">
        <v>326</v>
      </c>
      <c r="F145" s="463" t="s">
        <v>327</v>
      </c>
      <c r="G145" s="464"/>
      <c r="H145" s="465"/>
      <c r="I145" s="465"/>
      <c r="J145" s="465"/>
      <c r="K145" s="465"/>
      <c r="L145" s="465"/>
      <c r="M145" s="466"/>
      <c r="N145" s="472"/>
      <c r="O145" s="262"/>
      <c r="P145" s="267"/>
      <c r="Q145" s="267"/>
      <c r="R145" s="267"/>
      <c r="S145" s="441">
        <v>0</v>
      </c>
      <c r="T145" s="441">
        <v>0</v>
      </c>
      <c r="U145" s="497"/>
    </row>
    <row r="146" spans="1:21" s="461" customFormat="1" ht="15" hidden="1" customHeight="1">
      <c r="A146" s="462"/>
      <c r="B146" s="264"/>
      <c r="C146" s="701" t="s">
        <v>328</v>
      </c>
      <c r="D146" s="702" t="s">
        <v>329</v>
      </c>
      <c r="E146" s="703" t="s">
        <v>329</v>
      </c>
      <c r="F146" s="463" t="s">
        <v>330</v>
      </c>
      <c r="G146" s="464"/>
      <c r="H146" s="465"/>
      <c r="I146" s="465"/>
      <c r="J146" s="465"/>
      <c r="K146" s="465"/>
      <c r="L146" s="465"/>
      <c r="M146" s="466"/>
      <c r="N146" s="472"/>
      <c r="O146" s="262"/>
      <c r="P146" s="267"/>
      <c r="Q146" s="267"/>
      <c r="R146" s="267"/>
      <c r="S146" s="441">
        <v>0</v>
      </c>
      <c r="T146" s="441">
        <v>0</v>
      </c>
      <c r="U146" s="497"/>
    </row>
    <row r="147" spans="1:21" s="461" customFormat="1" ht="15" hidden="1" customHeight="1">
      <c r="A147" s="462"/>
      <c r="B147" s="264" t="s">
        <v>331</v>
      </c>
      <c r="C147" s="701"/>
      <c r="D147" s="702"/>
      <c r="E147" s="703"/>
      <c r="F147" s="467" t="s">
        <v>332</v>
      </c>
      <c r="G147" s="464"/>
      <c r="H147" s="468"/>
      <c r="I147" s="468"/>
      <c r="J147" s="468"/>
      <c r="K147" s="468"/>
      <c r="L147" s="468"/>
      <c r="M147" s="469"/>
      <c r="N147" s="472"/>
      <c r="O147" s="262"/>
      <c r="P147" s="267"/>
      <c r="Q147" s="267"/>
      <c r="R147" s="267"/>
      <c r="S147" s="440">
        <f>SUM(S148:S149)</f>
        <v>0</v>
      </c>
      <c r="T147" s="440">
        <f>SUM(T148:T149)</f>
        <v>0</v>
      </c>
      <c r="U147" s="497"/>
    </row>
    <row r="148" spans="1:21" s="461" customFormat="1" ht="15" hidden="1" customHeight="1">
      <c r="A148" s="462"/>
      <c r="B148" s="264"/>
      <c r="C148" s="701" t="s">
        <v>333</v>
      </c>
      <c r="D148" s="702" t="s">
        <v>334</v>
      </c>
      <c r="E148" s="703" t="s">
        <v>334</v>
      </c>
      <c r="F148" s="463" t="s">
        <v>335</v>
      </c>
      <c r="G148" s="464"/>
      <c r="H148" s="465"/>
      <c r="I148" s="465"/>
      <c r="J148" s="465"/>
      <c r="K148" s="465"/>
      <c r="L148" s="465"/>
      <c r="M148" s="466"/>
      <c r="N148" s="472"/>
      <c r="O148" s="262"/>
      <c r="P148" s="267"/>
      <c r="Q148" s="267"/>
      <c r="R148" s="267"/>
      <c r="S148" s="441">
        <v>0</v>
      </c>
      <c r="T148" s="441">
        <v>0</v>
      </c>
      <c r="U148" s="497"/>
    </row>
    <row r="149" spans="1:21" s="461" customFormat="1" ht="15" hidden="1" customHeight="1">
      <c r="A149" s="462"/>
      <c r="B149" s="264"/>
      <c r="C149" s="701" t="s">
        <v>336</v>
      </c>
      <c r="D149" s="702" t="s">
        <v>337</v>
      </c>
      <c r="E149" s="703" t="s">
        <v>337</v>
      </c>
      <c r="F149" s="463" t="s">
        <v>338</v>
      </c>
      <c r="G149" s="464"/>
      <c r="H149" s="465"/>
      <c r="I149" s="465"/>
      <c r="J149" s="465"/>
      <c r="K149" s="465"/>
      <c r="L149" s="465"/>
      <c r="M149" s="466"/>
      <c r="N149" s="472"/>
      <c r="O149" s="262"/>
      <c r="P149" s="267"/>
      <c r="Q149" s="267"/>
      <c r="R149" s="267"/>
      <c r="S149" s="441">
        <v>0</v>
      </c>
      <c r="T149" s="439">
        <v>0</v>
      </c>
      <c r="U149" s="497"/>
    </row>
    <row r="150" spans="1:21" s="461" customFormat="1" ht="15" hidden="1" customHeight="1">
      <c r="A150" s="462"/>
      <c r="B150" s="264"/>
      <c r="C150" s="265"/>
      <c r="D150" s="470" t="s">
        <v>544</v>
      </c>
      <c r="E150" s="471"/>
      <c r="F150" s="463" t="s">
        <v>546</v>
      </c>
      <c r="G150" s="464"/>
      <c r="H150" s="465"/>
      <c r="I150" s="465"/>
      <c r="J150" s="465"/>
      <c r="K150" s="465"/>
      <c r="L150" s="465"/>
      <c r="M150" s="466"/>
      <c r="N150" s="472"/>
      <c r="O150" s="262"/>
      <c r="P150" s="267"/>
      <c r="Q150" s="267"/>
      <c r="R150" s="267"/>
      <c r="S150" s="439">
        <v>0</v>
      </c>
      <c r="T150" s="514">
        <v>0</v>
      </c>
      <c r="U150" s="497"/>
    </row>
    <row r="151" spans="1:21" s="461" customFormat="1" ht="15" hidden="1" customHeight="1">
      <c r="A151" s="462"/>
      <c r="B151" s="264"/>
      <c r="C151" s="265"/>
      <c r="D151" s="470" t="s">
        <v>545</v>
      </c>
      <c r="E151" s="471"/>
      <c r="F151" s="463" t="s">
        <v>547</v>
      </c>
      <c r="G151" s="464"/>
      <c r="H151" s="465"/>
      <c r="I151" s="465"/>
      <c r="J151" s="465"/>
      <c r="K151" s="465"/>
      <c r="L151" s="465"/>
      <c r="M151" s="466"/>
      <c r="N151" s="472"/>
      <c r="O151" s="262"/>
      <c r="P151" s="267"/>
      <c r="Q151" s="267"/>
      <c r="R151" s="267"/>
      <c r="S151" s="439">
        <v>0</v>
      </c>
      <c r="T151" s="514">
        <v>0</v>
      </c>
      <c r="U151" s="497"/>
    </row>
    <row r="152" spans="1:21" s="395" customFormat="1" ht="15" customHeight="1">
      <c r="A152" s="397" t="s">
        <v>339</v>
      </c>
      <c r="B152" s="398"/>
      <c r="C152" s="697"/>
      <c r="D152" s="698"/>
      <c r="E152" s="699"/>
      <c r="F152" s="415" t="s">
        <v>340</v>
      </c>
      <c r="G152" s="509"/>
      <c r="H152" s="417"/>
      <c r="I152" s="417"/>
      <c r="J152" s="417"/>
      <c r="K152" s="417"/>
      <c r="L152" s="417"/>
      <c r="M152" s="418"/>
      <c r="N152" s="413"/>
      <c r="O152" s="262">
        <v>10</v>
      </c>
      <c r="P152" s="262"/>
      <c r="Q152" s="262"/>
      <c r="R152" s="262"/>
      <c r="S152" s="442">
        <f>+S153+S165+S174+S163</f>
        <v>0</v>
      </c>
      <c r="T152" s="442">
        <f>+T153+T165+T174+T163</f>
        <v>0</v>
      </c>
      <c r="U152" s="396"/>
    </row>
    <row r="153" spans="1:21" s="461" customFormat="1" ht="15" customHeight="1">
      <c r="A153" s="462"/>
      <c r="B153" s="264" t="s">
        <v>341</v>
      </c>
      <c r="C153" s="701"/>
      <c r="D153" s="702"/>
      <c r="E153" s="703"/>
      <c r="F153" s="467" t="s">
        <v>342</v>
      </c>
      <c r="G153" s="464"/>
      <c r="H153" s="468"/>
      <c r="I153" s="468"/>
      <c r="J153" s="468"/>
      <c r="K153" s="468"/>
      <c r="L153" s="468"/>
      <c r="M153" s="469"/>
      <c r="N153" s="472"/>
      <c r="O153" s="262">
        <v>10</v>
      </c>
      <c r="P153" s="267"/>
      <c r="Q153" s="267"/>
      <c r="R153" s="267"/>
      <c r="S153" s="440">
        <f>SUM(S154:S162)</f>
        <v>0</v>
      </c>
      <c r="T153" s="440">
        <f>SUM(T154:T162)</f>
        <v>0</v>
      </c>
      <c r="U153" s="497"/>
    </row>
    <row r="154" spans="1:21" s="461" customFormat="1" ht="15" hidden="1" customHeight="1">
      <c r="A154" s="462"/>
      <c r="B154" s="264"/>
      <c r="C154" s="701" t="s">
        <v>343</v>
      </c>
      <c r="D154" s="702" t="s">
        <v>344</v>
      </c>
      <c r="E154" s="703" t="s">
        <v>344</v>
      </c>
      <c r="F154" s="463" t="s">
        <v>345</v>
      </c>
      <c r="G154" s="464"/>
      <c r="H154" s="465"/>
      <c r="I154" s="465"/>
      <c r="J154" s="465"/>
      <c r="K154" s="465"/>
      <c r="L154" s="465"/>
      <c r="M154" s="466"/>
      <c r="N154" s="472"/>
      <c r="O154" s="262">
        <v>10</v>
      </c>
      <c r="P154" s="267"/>
      <c r="Q154" s="267"/>
      <c r="R154" s="267"/>
      <c r="S154" s="441">
        <v>0</v>
      </c>
      <c r="T154" s="441">
        <v>0</v>
      </c>
      <c r="U154" s="497"/>
    </row>
    <row r="155" spans="1:21" s="461" customFormat="1" ht="15" hidden="1" customHeight="1">
      <c r="A155" s="462"/>
      <c r="B155" s="264"/>
      <c r="C155" s="701" t="s">
        <v>346</v>
      </c>
      <c r="D155" s="702" t="s">
        <v>344</v>
      </c>
      <c r="E155" s="703" t="s">
        <v>344</v>
      </c>
      <c r="F155" s="463" t="s">
        <v>347</v>
      </c>
      <c r="G155" s="464"/>
      <c r="H155" s="465"/>
      <c r="I155" s="465"/>
      <c r="J155" s="465"/>
      <c r="K155" s="465"/>
      <c r="L155" s="465"/>
      <c r="M155" s="466"/>
      <c r="N155" s="472"/>
      <c r="O155" s="262">
        <v>10</v>
      </c>
      <c r="P155" s="267"/>
      <c r="Q155" s="267"/>
      <c r="R155" s="267"/>
      <c r="S155" s="441">
        <v>0</v>
      </c>
      <c r="T155" s="441">
        <v>0</v>
      </c>
      <c r="U155" s="497"/>
    </row>
    <row r="156" spans="1:21" s="461" customFormat="1" ht="15" hidden="1" customHeight="1">
      <c r="A156" s="462"/>
      <c r="B156" s="264"/>
      <c r="C156" s="701" t="s">
        <v>348</v>
      </c>
      <c r="D156" s="702" t="s">
        <v>349</v>
      </c>
      <c r="E156" s="703" t="s">
        <v>349</v>
      </c>
      <c r="F156" s="463" t="s">
        <v>350</v>
      </c>
      <c r="G156" s="464"/>
      <c r="H156" s="465"/>
      <c r="I156" s="465"/>
      <c r="J156" s="465"/>
      <c r="K156" s="465"/>
      <c r="L156" s="465"/>
      <c r="M156" s="466"/>
      <c r="N156" s="472"/>
      <c r="O156" s="262">
        <v>10</v>
      </c>
      <c r="P156" s="267"/>
      <c r="Q156" s="267"/>
      <c r="R156" s="267"/>
      <c r="S156" s="441">
        <v>0</v>
      </c>
      <c r="T156" s="441"/>
      <c r="U156" s="497"/>
    </row>
    <row r="157" spans="1:21" s="461" customFormat="1" ht="15" customHeight="1">
      <c r="A157" s="462"/>
      <c r="B157" s="264"/>
      <c r="C157" s="701" t="s">
        <v>351</v>
      </c>
      <c r="D157" s="702" t="s">
        <v>352</v>
      </c>
      <c r="E157" s="703" t="s">
        <v>352</v>
      </c>
      <c r="F157" s="463" t="s">
        <v>353</v>
      </c>
      <c r="G157" s="464"/>
      <c r="H157" s="465"/>
      <c r="I157" s="465"/>
      <c r="J157" s="465"/>
      <c r="K157" s="465"/>
      <c r="L157" s="465"/>
      <c r="M157" s="466"/>
      <c r="N157" s="472"/>
      <c r="O157" s="262">
        <v>10</v>
      </c>
      <c r="P157" s="267"/>
      <c r="Q157" s="267"/>
      <c r="R157" s="267"/>
      <c r="S157" s="441">
        <v>0</v>
      </c>
      <c r="T157" s="441"/>
      <c r="U157" s="497"/>
    </row>
    <row r="158" spans="1:21" s="461" customFormat="1" ht="15" hidden="1" customHeight="1">
      <c r="A158" s="462"/>
      <c r="B158" s="264"/>
      <c r="C158" s="701" t="s">
        <v>354</v>
      </c>
      <c r="D158" s="702" t="s">
        <v>352</v>
      </c>
      <c r="E158" s="703" t="s">
        <v>352</v>
      </c>
      <c r="F158" s="463" t="s">
        <v>355</v>
      </c>
      <c r="G158" s="464"/>
      <c r="H158" s="465"/>
      <c r="I158" s="465"/>
      <c r="J158" s="465"/>
      <c r="K158" s="465"/>
      <c r="L158" s="465"/>
      <c r="M158" s="466"/>
      <c r="N158" s="472"/>
      <c r="O158" s="262">
        <v>10</v>
      </c>
      <c r="P158" s="267"/>
      <c r="Q158" s="267"/>
      <c r="R158" s="267"/>
      <c r="S158" s="441">
        <v>0</v>
      </c>
      <c r="T158" s="441"/>
      <c r="U158" s="497"/>
    </row>
    <row r="159" spans="1:21" s="461" customFormat="1" ht="15" hidden="1" customHeight="1">
      <c r="A159" s="462"/>
      <c r="B159" s="264"/>
      <c r="C159" s="701" t="s">
        <v>356</v>
      </c>
      <c r="D159" s="702" t="s">
        <v>352</v>
      </c>
      <c r="E159" s="703" t="s">
        <v>352</v>
      </c>
      <c r="F159" s="463" t="s">
        <v>357</v>
      </c>
      <c r="G159" s="464"/>
      <c r="H159" s="465"/>
      <c r="I159" s="465"/>
      <c r="J159" s="465"/>
      <c r="K159" s="465"/>
      <c r="L159" s="465"/>
      <c r="M159" s="466"/>
      <c r="N159" s="472"/>
      <c r="O159" s="262">
        <v>10</v>
      </c>
      <c r="P159" s="267"/>
      <c r="Q159" s="267"/>
      <c r="R159" s="267"/>
      <c r="S159" s="441">
        <v>0</v>
      </c>
      <c r="T159" s="441"/>
      <c r="U159" s="497"/>
    </row>
    <row r="160" spans="1:21" s="461" customFormat="1" ht="15" customHeight="1">
      <c r="A160" s="462"/>
      <c r="B160" s="264"/>
      <c r="C160" s="701" t="s">
        <v>358</v>
      </c>
      <c r="D160" s="702"/>
      <c r="E160" s="703"/>
      <c r="F160" s="463" t="s">
        <v>359</v>
      </c>
      <c r="G160" s="464"/>
      <c r="H160" s="465"/>
      <c r="I160" s="465"/>
      <c r="J160" s="465"/>
      <c r="K160" s="465"/>
      <c r="L160" s="465"/>
      <c r="M160" s="466"/>
      <c r="N160" s="472"/>
      <c r="O160" s="262">
        <v>10</v>
      </c>
      <c r="P160" s="267"/>
      <c r="Q160" s="267"/>
      <c r="R160" s="267"/>
      <c r="S160" s="441">
        <v>0</v>
      </c>
      <c r="T160" s="441"/>
      <c r="U160" s="497"/>
    </row>
    <row r="161" spans="1:21" s="461" customFormat="1" ht="15" hidden="1" customHeight="1">
      <c r="A161" s="462"/>
      <c r="B161" s="264"/>
      <c r="C161" s="701" t="s">
        <v>360</v>
      </c>
      <c r="D161" s="702"/>
      <c r="E161" s="703"/>
      <c r="F161" s="463" t="s">
        <v>361</v>
      </c>
      <c r="G161" s="464"/>
      <c r="H161" s="465"/>
      <c r="I161" s="465"/>
      <c r="J161" s="465"/>
      <c r="K161" s="465"/>
      <c r="L161" s="465"/>
      <c r="M161" s="466"/>
      <c r="N161" s="472"/>
      <c r="O161" s="262">
        <v>10</v>
      </c>
      <c r="P161" s="267"/>
      <c r="Q161" s="267"/>
      <c r="R161" s="267"/>
      <c r="S161" s="441">
        <v>0</v>
      </c>
      <c r="T161" s="441"/>
      <c r="U161" s="497"/>
    </row>
    <row r="162" spans="1:21" s="461" customFormat="1" ht="15" customHeight="1">
      <c r="A162" s="462"/>
      <c r="B162" s="264"/>
      <c r="C162" s="701" t="s">
        <v>362</v>
      </c>
      <c r="D162" s="702"/>
      <c r="E162" s="703"/>
      <c r="F162" s="463" t="s">
        <v>363</v>
      </c>
      <c r="G162" s="464"/>
      <c r="H162" s="465"/>
      <c r="I162" s="465"/>
      <c r="J162" s="465"/>
      <c r="K162" s="465"/>
      <c r="L162" s="465"/>
      <c r="M162" s="466"/>
      <c r="N162" s="472"/>
      <c r="O162" s="262">
        <v>10</v>
      </c>
      <c r="P162" s="267"/>
      <c r="Q162" s="267"/>
      <c r="R162" s="267"/>
      <c r="S162" s="441">
        <v>0</v>
      </c>
      <c r="T162" s="441"/>
      <c r="U162" s="497"/>
    </row>
    <row r="163" spans="1:21" s="461" customFormat="1" ht="15" hidden="1" customHeight="1">
      <c r="A163" s="462"/>
      <c r="B163" s="462" t="s">
        <v>364</v>
      </c>
      <c r="C163" s="701"/>
      <c r="D163" s="702"/>
      <c r="E163" s="703"/>
      <c r="F163" s="467" t="s">
        <v>365</v>
      </c>
      <c r="G163" s="474"/>
      <c r="H163" s="468"/>
      <c r="I163" s="468"/>
      <c r="J163" s="468"/>
      <c r="K163" s="468"/>
      <c r="L163" s="468"/>
      <c r="M163" s="469"/>
      <c r="N163" s="472"/>
      <c r="O163" s="262">
        <v>10</v>
      </c>
      <c r="P163" s="267"/>
      <c r="Q163" s="267"/>
      <c r="R163" s="267"/>
      <c r="S163" s="440">
        <v>0</v>
      </c>
      <c r="T163" s="440">
        <f>+T164</f>
        <v>0</v>
      </c>
      <c r="U163" s="497"/>
    </row>
    <row r="164" spans="1:21" s="461" customFormat="1" ht="15" hidden="1" customHeight="1">
      <c r="A164" s="462"/>
      <c r="B164" s="264"/>
      <c r="C164" s="701" t="s">
        <v>366</v>
      </c>
      <c r="D164" s="702" t="s">
        <v>344</v>
      </c>
      <c r="E164" s="703" t="s">
        <v>344</v>
      </c>
      <c r="F164" s="463" t="s">
        <v>479</v>
      </c>
      <c r="G164" s="464"/>
      <c r="H164" s="465"/>
      <c r="I164" s="465"/>
      <c r="J164" s="465"/>
      <c r="K164" s="465"/>
      <c r="L164" s="465"/>
      <c r="M164" s="466"/>
      <c r="N164" s="472"/>
      <c r="O164" s="262">
        <v>10</v>
      </c>
      <c r="P164" s="267"/>
      <c r="Q164" s="267"/>
      <c r="R164" s="267"/>
      <c r="S164" s="441">
        <v>0</v>
      </c>
      <c r="T164" s="441">
        <v>0</v>
      </c>
      <c r="U164" s="497"/>
    </row>
    <row r="165" spans="1:21" s="461" customFormat="1" ht="15" customHeight="1">
      <c r="A165" s="462"/>
      <c r="B165" s="264" t="s">
        <v>368</v>
      </c>
      <c r="C165" s="701"/>
      <c r="D165" s="702"/>
      <c r="E165" s="703"/>
      <c r="F165" s="467" t="s">
        <v>369</v>
      </c>
      <c r="G165" s="464"/>
      <c r="H165" s="465"/>
      <c r="I165" s="465"/>
      <c r="J165" s="465"/>
      <c r="K165" s="465"/>
      <c r="L165" s="465"/>
      <c r="M165" s="466"/>
      <c r="N165" s="472"/>
      <c r="O165" s="262">
        <v>10</v>
      </c>
      <c r="P165" s="267"/>
      <c r="Q165" s="267"/>
      <c r="R165" s="267"/>
      <c r="S165" s="440">
        <f>SUM(S166:S173)</f>
        <v>0</v>
      </c>
      <c r="T165" s="440">
        <f>SUM(T166:T173)</f>
        <v>0</v>
      </c>
      <c r="U165" s="497"/>
    </row>
    <row r="166" spans="1:21" s="461" customFormat="1" ht="15" hidden="1" customHeight="1">
      <c r="A166" s="462"/>
      <c r="B166" s="264"/>
      <c r="C166" s="701" t="s">
        <v>486</v>
      </c>
      <c r="D166" s="702" t="s">
        <v>344</v>
      </c>
      <c r="E166" s="703" t="s">
        <v>344</v>
      </c>
      <c r="F166" s="463" t="s">
        <v>485</v>
      </c>
      <c r="G166" s="464"/>
      <c r="H166" s="465"/>
      <c r="I166" s="465"/>
      <c r="J166" s="465"/>
      <c r="K166" s="465"/>
      <c r="L166" s="465"/>
      <c r="M166" s="466"/>
      <c r="N166" s="472"/>
      <c r="O166" s="262">
        <v>10</v>
      </c>
      <c r="P166" s="267"/>
      <c r="Q166" s="267"/>
      <c r="R166" s="267"/>
      <c r="S166" s="440">
        <v>0</v>
      </c>
      <c r="T166" s="440">
        <v>0</v>
      </c>
      <c r="U166" s="497"/>
    </row>
    <row r="167" spans="1:21" s="461" customFormat="1" ht="15" hidden="1" customHeight="1">
      <c r="A167" s="462"/>
      <c r="B167" s="264"/>
      <c r="C167" s="701" t="s">
        <v>487</v>
      </c>
      <c r="D167" s="702" t="s">
        <v>344</v>
      </c>
      <c r="E167" s="703" t="s">
        <v>344</v>
      </c>
      <c r="F167" s="463" t="s">
        <v>490</v>
      </c>
      <c r="G167" s="464"/>
      <c r="H167" s="465"/>
      <c r="I167" s="465"/>
      <c r="J167" s="465"/>
      <c r="K167" s="465"/>
      <c r="L167" s="465"/>
      <c r="M167" s="466"/>
      <c r="N167" s="472"/>
      <c r="O167" s="262">
        <v>10</v>
      </c>
      <c r="P167" s="267"/>
      <c r="Q167" s="267"/>
      <c r="R167" s="267"/>
      <c r="S167" s="440">
        <v>0</v>
      </c>
      <c r="T167" s="440">
        <v>0</v>
      </c>
      <c r="U167" s="497"/>
    </row>
    <row r="168" spans="1:21" s="461" customFormat="1" ht="15" hidden="1" customHeight="1">
      <c r="A168" s="462"/>
      <c r="B168" s="264"/>
      <c r="C168" s="265"/>
      <c r="D168" s="470" t="s">
        <v>488</v>
      </c>
      <c r="E168" s="471"/>
      <c r="F168" s="463" t="s">
        <v>491</v>
      </c>
      <c r="G168" s="464"/>
      <c r="H168" s="465"/>
      <c r="I168" s="465"/>
      <c r="J168" s="465"/>
      <c r="K168" s="465"/>
      <c r="L168" s="465"/>
      <c r="M168" s="466"/>
      <c r="N168" s="472"/>
      <c r="O168" s="262">
        <v>10</v>
      </c>
      <c r="P168" s="267"/>
      <c r="Q168" s="267"/>
      <c r="R168" s="267"/>
      <c r="S168" s="440">
        <v>0</v>
      </c>
      <c r="T168" s="440">
        <v>0</v>
      </c>
      <c r="U168" s="497"/>
    </row>
    <row r="169" spans="1:21" s="461" customFormat="1" ht="15" hidden="1" customHeight="1">
      <c r="A169" s="462"/>
      <c r="B169" s="264"/>
      <c r="C169" s="265"/>
      <c r="D169" s="470" t="s">
        <v>489</v>
      </c>
      <c r="E169" s="471"/>
      <c r="F169" s="463" t="s">
        <v>492</v>
      </c>
      <c r="G169" s="464"/>
      <c r="H169" s="465"/>
      <c r="I169" s="465"/>
      <c r="J169" s="465"/>
      <c r="K169" s="465"/>
      <c r="L169" s="465"/>
      <c r="M169" s="466"/>
      <c r="N169" s="472"/>
      <c r="O169" s="262">
        <v>10</v>
      </c>
      <c r="P169" s="267"/>
      <c r="Q169" s="267"/>
      <c r="R169" s="267"/>
      <c r="S169" s="440">
        <v>0</v>
      </c>
      <c r="T169" s="440">
        <v>0</v>
      </c>
      <c r="U169" s="497"/>
    </row>
    <row r="170" spans="1:21" s="461" customFormat="1" ht="15" customHeight="1">
      <c r="A170" s="462"/>
      <c r="B170" s="264"/>
      <c r="C170" s="701" t="s">
        <v>370</v>
      </c>
      <c r="D170" s="702" t="s">
        <v>344</v>
      </c>
      <c r="E170" s="703" t="s">
        <v>344</v>
      </c>
      <c r="F170" s="463" t="s">
        <v>371</v>
      </c>
      <c r="G170" s="464"/>
      <c r="H170" s="465"/>
      <c r="I170" s="465"/>
      <c r="J170" s="465"/>
      <c r="K170" s="465"/>
      <c r="L170" s="465"/>
      <c r="M170" s="466"/>
      <c r="N170" s="472"/>
      <c r="O170" s="262">
        <v>10</v>
      </c>
      <c r="P170" s="267"/>
      <c r="Q170" s="267"/>
      <c r="R170" s="267"/>
      <c r="S170" s="439">
        <v>0</v>
      </c>
      <c r="T170" s="441"/>
      <c r="U170" s="497"/>
    </row>
    <row r="171" spans="1:21" s="461" customFormat="1" ht="15" hidden="1" customHeight="1">
      <c r="A171" s="462"/>
      <c r="B171" s="264"/>
      <c r="C171" s="701" t="s">
        <v>372</v>
      </c>
      <c r="D171" s="702" t="s">
        <v>344</v>
      </c>
      <c r="E171" s="703" t="s">
        <v>344</v>
      </c>
      <c r="F171" s="463" t="s">
        <v>373</v>
      </c>
      <c r="G171" s="464"/>
      <c r="H171" s="465"/>
      <c r="I171" s="465"/>
      <c r="J171" s="465"/>
      <c r="K171" s="465"/>
      <c r="L171" s="465"/>
      <c r="M171" s="466"/>
      <c r="N171" s="472"/>
      <c r="O171" s="262">
        <v>30</v>
      </c>
      <c r="P171" s="267"/>
      <c r="Q171" s="267"/>
      <c r="R171" s="267"/>
      <c r="S171" s="441">
        <v>0</v>
      </c>
      <c r="T171" s="441">
        <v>0</v>
      </c>
      <c r="U171" s="497"/>
    </row>
    <row r="172" spans="1:21" s="461" customFormat="1" ht="15" hidden="1" customHeight="1">
      <c r="A172" s="462"/>
      <c r="B172" s="264"/>
      <c r="C172" s="265"/>
      <c r="D172" s="470" t="s">
        <v>483</v>
      </c>
      <c r="E172" s="471"/>
      <c r="F172" s="463" t="s">
        <v>484</v>
      </c>
      <c r="G172" s="464"/>
      <c r="H172" s="465"/>
      <c r="I172" s="465"/>
      <c r="J172" s="465"/>
      <c r="K172" s="465"/>
      <c r="L172" s="465"/>
      <c r="M172" s="466"/>
      <c r="N172" s="472"/>
      <c r="O172" s="262">
        <v>30</v>
      </c>
      <c r="P172" s="267"/>
      <c r="Q172" s="267"/>
      <c r="R172" s="267"/>
      <c r="S172" s="441">
        <v>0</v>
      </c>
      <c r="T172" s="441">
        <v>0</v>
      </c>
      <c r="U172" s="497"/>
    </row>
    <row r="173" spans="1:21" s="461" customFormat="1" ht="15" hidden="1" customHeight="1">
      <c r="A173" s="462"/>
      <c r="B173" s="264"/>
      <c r="C173" s="701" t="s">
        <v>374</v>
      </c>
      <c r="D173" s="702" t="s">
        <v>349</v>
      </c>
      <c r="E173" s="703" t="s">
        <v>349</v>
      </c>
      <c r="F173" s="463" t="s">
        <v>375</v>
      </c>
      <c r="G173" s="464"/>
      <c r="H173" s="465"/>
      <c r="I173" s="465"/>
      <c r="J173" s="465"/>
      <c r="K173" s="465"/>
      <c r="L173" s="465"/>
      <c r="M173" s="466"/>
      <c r="N173" s="472"/>
      <c r="O173" s="262">
        <v>30</v>
      </c>
      <c r="P173" s="267"/>
      <c r="Q173" s="267"/>
      <c r="R173" s="267"/>
      <c r="S173" s="441">
        <v>0</v>
      </c>
      <c r="T173" s="441">
        <v>0</v>
      </c>
      <c r="U173" s="497"/>
    </row>
    <row r="174" spans="1:21" s="461" customFormat="1" ht="15" hidden="1" customHeight="1">
      <c r="A174" s="462"/>
      <c r="B174" s="264" t="s">
        <v>376</v>
      </c>
      <c r="C174" s="701"/>
      <c r="D174" s="702"/>
      <c r="E174" s="703"/>
      <c r="F174" s="467" t="s">
        <v>377</v>
      </c>
      <c r="G174" s="464"/>
      <c r="H174" s="465"/>
      <c r="I174" s="465"/>
      <c r="J174" s="465"/>
      <c r="K174" s="465"/>
      <c r="L174" s="465"/>
      <c r="M174" s="466"/>
      <c r="N174" s="472"/>
      <c r="O174" s="262">
        <v>30</v>
      </c>
      <c r="P174" s="267"/>
      <c r="Q174" s="267"/>
      <c r="R174" s="267"/>
      <c r="S174" s="440">
        <f>SUM(S175:S179)</f>
        <v>0</v>
      </c>
      <c r="T174" s="440">
        <f>SUM(T175:T179)</f>
        <v>0</v>
      </c>
      <c r="U174" s="497"/>
    </row>
    <row r="175" spans="1:21" s="461" customFormat="1" ht="15" hidden="1" customHeight="1">
      <c r="A175" s="462"/>
      <c r="B175" s="264"/>
      <c r="C175" s="265"/>
      <c r="D175" s="470" t="s">
        <v>550</v>
      </c>
      <c r="E175" s="471"/>
      <c r="F175" s="463" t="s">
        <v>551</v>
      </c>
      <c r="G175" s="464"/>
      <c r="H175" s="465"/>
      <c r="I175" s="465"/>
      <c r="J175" s="465"/>
      <c r="K175" s="465"/>
      <c r="L175" s="465"/>
      <c r="M175" s="466"/>
      <c r="N175" s="472"/>
      <c r="O175" s="262">
        <v>30</v>
      </c>
      <c r="P175" s="267"/>
      <c r="Q175" s="267"/>
      <c r="R175" s="267"/>
      <c r="S175" s="440">
        <v>0</v>
      </c>
      <c r="T175" s="440">
        <v>0</v>
      </c>
      <c r="U175" s="497"/>
    </row>
    <row r="176" spans="1:21" s="461" customFormat="1" ht="15" hidden="1" customHeight="1">
      <c r="A176" s="462"/>
      <c r="B176" s="264"/>
      <c r="C176" s="265"/>
      <c r="D176" s="470" t="s">
        <v>549</v>
      </c>
      <c r="E176" s="471"/>
      <c r="F176" s="463" t="s">
        <v>552</v>
      </c>
      <c r="G176" s="464"/>
      <c r="H176" s="465"/>
      <c r="I176" s="465"/>
      <c r="J176" s="465"/>
      <c r="K176" s="465"/>
      <c r="L176" s="465"/>
      <c r="M176" s="466"/>
      <c r="N176" s="472"/>
      <c r="O176" s="262">
        <v>30</v>
      </c>
      <c r="P176" s="267"/>
      <c r="Q176" s="267"/>
      <c r="R176" s="267"/>
      <c r="S176" s="440">
        <v>0</v>
      </c>
      <c r="T176" s="440">
        <v>0</v>
      </c>
      <c r="U176" s="497"/>
    </row>
    <row r="177" spans="1:21" s="461" customFormat="1" ht="15" hidden="1" customHeight="1">
      <c r="A177" s="462"/>
      <c r="B177" s="264"/>
      <c r="C177" s="265"/>
      <c r="D177" s="470" t="s">
        <v>548</v>
      </c>
      <c r="E177" s="471"/>
      <c r="F177" s="463" t="s">
        <v>553</v>
      </c>
      <c r="G177" s="464"/>
      <c r="H177" s="465"/>
      <c r="I177" s="465"/>
      <c r="J177" s="465"/>
      <c r="K177" s="465"/>
      <c r="L177" s="465"/>
      <c r="M177" s="466"/>
      <c r="N177" s="472"/>
      <c r="O177" s="262">
        <v>30</v>
      </c>
      <c r="P177" s="267"/>
      <c r="Q177" s="267"/>
      <c r="R177" s="267"/>
      <c r="S177" s="440">
        <v>0</v>
      </c>
      <c r="T177" s="440">
        <v>0</v>
      </c>
      <c r="U177" s="497"/>
    </row>
    <row r="178" spans="1:21" s="461" customFormat="1" ht="15" hidden="1" customHeight="1">
      <c r="A178" s="462"/>
      <c r="B178" s="264"/>
      <c r="C178" s="701" t="s">
        <v>378</v>
      </c>
      <c r="D178" s="702" t="s">
        <v>344</v>
      </c>
      <c r="E178" s="703" t="s">
        <v>344</v>
      </c>
      <c r="F178" s="463" t="s">
        <v>379</v>
      </c>
      <c r="G178" s="464"/>
      <c r="H178" s="465"/>
      <c r="I178" s="465"/>
      <c r="J178" s="465"/>
      <c r="K178" s="465"/>
      <c r="L178" s="465"/>
      <c r="M178" s="466"/>
      <c r="N178" s="472"/>
      <c r="O178" s="262">
        <v>30</v>
      </c>
      <c r="P178" s="267"/>
      <c r="Q178" s="267"/>
      <c r="R178" s="267"/>
      <c r="S178" s="441">
        <v>0</v>
      </c>
      <c r="T178" s="441">
        <v>0</v>
      </c>
      <c r="U178" s="497"/>
    </row>
    <row r="179" spans="1:21" s="461" customFormat="1" ht="15" hidden="1" customHeight="1">
      <c r="A179" s="462"/>
      <c r="B179" s="264"/>
      <c r="C179" s="701" t="s">
        <v>380</v>
      </c>
      <c r="D179" s="702"/>
      <c r="E179" s="703"/>
      <c r="F179" s="463" t="s">
        <v>381</v>
      </c>
      <c r="G179" s="464"/>
      <c r="H179" s="465"/>
      <c r="I179" s="465"/>
      <c r="J179" s="465"/>
      <c r="K179" s="465"/>
      <c r="L179" s="465"/>
      <c r="M179" s="466"/>
      <c r="N179" s="472"/>
      <c r="O179" s="262"/>
      <c r="P179" s="267"/>
      <c r="Q179" s="267"/>
      <c r="R179" s="267"/>
      <c r="S179" s="441">
        <v>0</v>
      </c>
      <c r="T179" s="441">
        <v>0</v>
      </c>
      <c r="U179" s="497"/>
    </row>
    <row r="180" spans="1:21" s="461" customFormat="1" ht="15" hidden="1" customHeight="1">
      <c r="A180" s="462" t="s">
        <v>382</v>
      </c>
      <c r="B180" s="264"/>
      <c r="C180" s="701"/>
      <c r="D180" s="702"/>
      <c r="E180" s="703"/>
      <c r="F180" s="473" t="s">
        <v>383</v>
      </c>
      <c r="G180" s="464"/>
      <c r="H180" s="475"/>
      <c r="I180" s="475"/>
      <c r="J180" s="475"/>
      <c r="K180" s="475"/>
      <c r="L180" s="475"/>
      <c r="M180" s="476"/>
      <c r="N180" s="472"/>
      <c r="O180" s="267">
        <v>30</v>
      </c>
      <c r="P180" s="267"/>
      <c r="Q180" s="267"/>
      <c r="R180" s="267"/>
      <c r="S180" s="441">
        <f>+S181+S184</f>
        <v>0</v>
      </c>
      <c r="T180" s="441">
        <f>+T181+T184</f>
        <v>0</v>
      </c>
      <c r="U180" s="497"/>
    </row>
    <row r="181" spans="1:21" s="461" customFormat="1" ht="15" hidden="1" customHeight="1">
      <c r="A181" s="462"/>
      <c r="B181" s="264" t="s">
        <v>384</v>
      </c>
      <c r="C181" s="701"/>
      <c r="D181" s="702"/>
      <c r="E181" s="703"/>
      <c r="F181" s="467" t="s">
        <v>385</v>
      </c>
      <c r="G181" s="464"/>
      <c r="H181" s="468"/>
      <c r="I181" s="468"/>
      <c r="J181" s="468"/>
      <c r="K181" s="468"/>
      <c r="L181" s="468"/>
      <c r="M181" s="469"/>
      <c r="N181" s="472"/>
      <c r="O181" s="267"/>
      <c r="P181" s="267"/>
      <c r="Q181" s="267"/>
      <c r="R181" s="267"/>
      <c r="S181" s="440">
        <f>+SUM(S182:S183)</f>
        <v>0</v>
      </c>
      <c r="T181" s="440">
        <f>+SUM(T182:T183)</f>
        <v>0</v>
      </c>
      <c r="U181" s="497"/>
    </row>
    <row r="182" spans="1:21" s="461" customFormat="1" ht="15" hidden="1" customHeight="1">
      <c r="A182" s="462"/>
      <c r="B182" s="264"/>
      <c r="C182" s="701" t="s">
        <v>386</v>
      </c>
      <c r="D182" s="702"/>
      <c r="E182" s="703"/>
      <c r="F182" s="463" t="s">
        <v>387</v>
      </c>
      <c r="G182" s="464"/>
      <c r="H182" s="465"/>
      <c r="I182" s="465"/>
      <c r="J182" s="465"/>
      <c r="K182" s="465"/>
      <c r="L182" s="465"/>
      <c r="M182" s="466"/>
      <c r="N182" s="472"/>
      <c r="O182" s="267"/>
      <c r="P182" s="267"/>
      <c r="Q182" s="267"/>
      <c r="R182" s="267"/>
      <c r="S182" s="441">
        <v>0</v>
      </c>
      <c r="T182" s="441">
        <v>0</v>
      </c>
      <c r="U182" s="497"/>
    </row>
    <row r="183" spans="1:21" s="461" customFormat="1" ht="15" hidden="1" customHeight="1">
      <c r="A183" s="462"/>
      <c r="B183" s="264"/>
      <c r="C183" s="701" t="s">
        <v>558</v>
      </c>
      <c r="D183" s="702"/>
      <c r="E183" s="703"/>
      <c r="F183" s="463" t="s">
        <v>575</v>
      </c>
      <c r="G183" s="464"/>
      <c r="H183" s="465"/>
      <c r="I183" s="465"/>
      <c r="J183" s="465"/>
      <c r="K183" s="465"/>
      <c r="L183" s="465"/>
      <c r="M183" s="466"/>
      <c r="N183" s="472"/>
      <c r="O183" s="267"/>
      <c r="P183" s="267"/>
      <c r="Q183" s="267"/>
      <c r="R183" s="267"/>
      <c r="S183" s="441">
        <v>0</v>
      </c>
      <c r="T183" s="441">
        <v>0</v>
      </c>
      <c r="U183" s="497"/>
    </row>
    <row r="184" spans="1:21" s="461" customFormat="1" ht="15" hidden="1" customHeight="1">
      <c r="A184" s="462"/>
      <c r="B184" s="264" t="s">
        <v>388</v>
      </c>
      <c r="C184" s="701"/>
      <c r="D184" s="702"/>
      <c r="E184" s="703"/>
      <c r="F184" s="467" t="s">
        <v>389</v>
      </c>
      <c r="G184" s="464"/>
      <c r="H184" s="468"/>
      <c r="I184" s="468"/>
      <c r="J184" s="468"/>
      <c r="K184" s="468"/>
      <c r="L184" s="468"/>
      <c r="M184" s="469"/>
      <c r="N184" s="472"/>
      <c r="O184" s="262"/>
      <c r="P184" s="267"/>
      <c r="Q184" s="267"/>
      <c r="R184" s="267"/>
      <c r="S184" s="440">
        <f>SUM(S185:S185)</f>
        <v>0</v>
      </c>
      <c r="T184" s="440">
        <f>SUM(T185:T185)</f>
        <v>0</v>
      </c>
      <c r="U184" s="497"/>
    </row>
    <row r="185" spans="1:21" s="461" customFormat="1" ht="15" hidden="1" customHeight="1">
      <c r="A185" s="462"/>
      <c r="B185" s="264"/>
      <c r="C185" s="701" t="s">
        <v>390</v>
      </c>
      <c r="D185" s="702" t="s">
        <v>391</v>
      </c>
      <c r="E185" s="703" t="s">
        <v>391</v>
      </c>
      <c r="F185" s="463" t="s">
        <v>392</v>
      </c>
      <c r="G185" s="464"/>
      <c r="H185" s="465"/>
      <c r="I185" s="465"/>
      <c r="J185" s="465"/>
      <c r="K185" s="465"/>
      <c r="L185" s="465"/>
      <c r="M185" s="466"/>
      <c r="N185" s="472"/>
      <c r="O185" s="262"/>
      <c r="P185" s="267"/>
      <c r="Q185" s="267"/>
      <c r="R185" s="267"/>
      <c r="S185" s="441">
        <v>0</v>
      </c>
      <c r="T185" s="441">
        <v>0</v>
      </c>
      <c r="U185" s="497"/>
    </row>
    <row r="186" spans="1:21" s="461" customFormat="1" ht="15" hidden="1" customHeight="1">
      <c r="A186" s="462"/>
      <c r="B186" s="264"/>
      <c r="C186" s="701" t="s">
        <v>438</v>
      </c>
      <c r="D186" s="702" t="s">
        <v>391</v>
      </c>
      <c r="E186" s="703" t="s">
        <v>391</v>
      </c>
      <c r="F186" s="463" t="s">
        <v>552</v>
      </c>
      <c r="G186" s="464"/>
      <c r="H186" s="465"/>
      <c r="I186" s="465"/>
      <c r="J186" s="465"/>
      <c r="K186" s="465"/>
      <c r="L186" s="465"/>
      <c r="M186" s="466"/>
      <c r="N186" s="472"/>
      <c r="O186" s="262"/>
      <c r="P186" s="267"/>
      <c r="Q186" s="267"/>
      <c r="R186" s="267"/>
      <c r="S186" s="441">
        <v>0</v>
      </c>
      <c r="T186" s="441">
        <v>0</v>
      </c>
      <c r="U186" s="488"/>
    </row>
    <row r="187" spans="1:21" s="461" customFormat="1" ht="15" hidden="1" customHeight="1">
      <c r="A187" s="462" t="s">
        <v>393</v>
      </c>
      <c r="B187" s="264"/>
      <c r="C187" s="701"/>
      <c r="D187" s="702"/>
      <c r="E187" s="703"/>
      <c r="F187" s="473" t="s">
        <v>394</v>
      </c>
      <c r="G187" s="464"/>
      <c r="H187" s="475"/>
      <c r="I187" s="475"/>
      <c r="J187" s="475"/>
      <c r="K187" s="475"/>
      <c r="L187" s="475"/>
      <c r="M187" s="476"/>
      <c r="N187" s="472"/>
      <c r="O187" s="262"/>
      <c r="P187" s="267"/>
      <c r="Q187" s="267"/>
      <c r="R187" s="267"/>
      <c r="S187" s="441">
        <f>+S188</f>
        <v>0</v>
      </c>
      <c r="T187" s="441">
        <f>+T188</f>
        <v>0</v>
      </c>
      <c r="U187" s="497"/>
    </row>
    <row r="188" spans="1:21" s="461" customFormat="1" ht="15" hidden="1" customHeight="1">
      <c r="A188" s="462"/>
      <c r="B188" s="264" t="s">
        <v>395</v>
      </c>
      <c r="C188" s="701"/>
      <c r="D188" s="702"/>
      <c r="E188" s="703"/>
      <c r="F188" s="467" t="s">
        <v>396</v>
      </c>
      <c r="G188" s="464"/>
      <c r="H188" s="468"/>
      <c r="I188" s="468"/>
      <c r="J188" s="468"/>
      <c r="K188" s="468"/>
      <c r="L188" s="468"/>
      <c r="M188" s="469"/>
      <c r="N188" s="472"/>
      <c r="O188" s="262"/>
      <c r="P188" s="267"/>
      <c r="Q188" s="267"/>
      <c r="R188" s="267"/>
      <c r="S188" s="440">
        <f>SUM(S189:S189)</f>
        <v>0</v>
      </c>
      <c r="T188" s="440">
        <f>SUM(T189:T189)</f>
        <v>0</v>
      </c>
      <c r="U188" s="497"/>
    </row>
    <row r="189" spans="1:21" s="461" customFormat="1" ht="15" hidden="1" customHeight="1">
      <c r="A189" s="462"/>
      <c r="B189" s="264"/>
      <c r="C189" s="701" t="s">
        <v>397</v>
      </c>
      <c r="D189" s="702" t="s">
        <v>398</v>
      </c>
      <c r="E189" s="703" t="s">
        <v>398</v>
      </c>
      <c r="F189" s="463" t="s">
        <v>399</v>
      </c>
      <c r="G189" s="464"/>
      <c r="H189" s="465"/>
      <c r="I189" s="465"/>
      <c r="J189" s="465"/>
      <c r="K189" s="465"/>
      <c r="L189" s="465"/>
      <c r="M189" s="466"/>
      <c r="N189" s="472"/>
      <c r="O189" s="262"/>
      <c r="P189" s="267"/>
      <c r="Q189" s="267"/>
      <c r="R189" s="267"/>
      <c r="S189" s="441">
        <v>0</v>
      </c>
      <c r="T189" s="441">
        <v>0</v>
      </c>
      <c r="U189" s="497"/>
    </row>
    <row r="190" spans="1:21" s="461" customFormat="1" ht="15.75">
      <c r="A190" s="479"/>
      <c r="B190" s="480"/>
      <c r="C190" s="737"/>
      <c r="D190" s="737"/>
      <c r="E190" s="737"/>
      <c r="F190" s="481"/>
      <c r="G190" s="482"/>
      <c r="H190" s="483" t="s">
        <v>400</v>
      </c>
      <c r="I190" s="483"/>
      <c r="J190" s="483"/>
      <c r="K190" s="483"/>
      <c r="L190" s="483"/>
      <c r="M190" s="484"/>
      <c r="N190" s="485"/>
      <c r="O190" s="486"/>
      <c r="P190" s="486"/>
      <c r="Q190" s="487"/>
      <c r="R190" s="487"/>
      <c r="S190" s="443">
        <f>+S187+S180+S152+S143+S99+S51+S18</f>
        <v>0</v>
      </c>
      <c r="T190" s="443">
        <f>+T187+T180+T152+T143+T99+T51+T18</f>
        <v>0</v>
      </c>
      <c r="U190" s="497"/>
    </row>
    <row r="191" spans="1:21" ht="15.75">
      <c r="A191" s="307"/>
      <c r="S191" s="434"/>
      <c r="T191" s="437"/>
    </row>
    <row r="192" spans="1:21" ht="15.75">
      <c r="A192" s="307"/>
      <c r="S192" s="434"/>
      <c r="T192" s="437"/>
    </row>
    <row r="193" spans="1:22" ht="15.75">
      <c r="A193" s="307"/>
      <c r="S193" s="434"/>
      <c r="T193" s="437"/>
    </row>
    <row r="194" spans="1:22" ht="15.75">
      <c r="A194" s="307"/>
      <c r="S194" s="434"/>
      <c r="T194" s="437"/>
    </row>
    <row r="195" spans="1:22" ht="15.75">
      <c r="A195" s="307"/>
      <c r="S195" s="434"/>
      <c r="T195" s="437"/>
    </row>
    <row r="196" spans="1:22" ht="15.75">
      <c r="A196" s="307"/>
      <c r="B196" s="700" t="s">
        <v>598</v>
      </c>
      <c r="C196" s="700"/>
      <c r="D196" s="700"/>
      <c r="E196" s="700"/>
      <c r="F196" s="700"/>
      <c r="G196" s="700"/>
      <c r="H196" s="700"/>
      <c r="Q196" s="700" t="s">
        <v>569</v>
      </c>
      <c r="R196" s="700"/>
      <c r="S196" s="700"/>
      <c r="T196" s="437"/>
    </row>
    <row r="197" spans="1:22" ht="11.25" customHeight="1">
      <c r="A197" s="448"/>
      <c r="B197" s="660" t="s">
        <v>510</v>
      </c>
      <c r="C197" s="660"/>
      <c r="D197" s="660"/>
      <c r="E197" s="660"/>
      <c r="F197" s="660"/>
      <c r="G197" s="660"/>
      <c r="H197" s="660"/>
      <c r="Q197" s="660" t="s">
        <v>600</v>
      </c>
      <c r="R197" s="660"/>
      <c r="S197" s="660"/>
      <c r="T197" s="437"/>
    </row>
    <row r="198" spans="1:22" ht="15.75">
      <c r="A198" s="307"/>
      <c r="B198" s="659" t="s">
        <v>508</v>
      </c>
      <c r="C198" s="659"/>
      <c r="D198" s="659"/>
      <c r="E198" s="659"/>
      <c r="F198" s="659"/>
      <c r="G198" s="659"/>
      <c r="H198" s="659"/>
      <c r="Q198" s="659" t="s">
        <v>508</v>
      </c>
      <c r="R198" s="659"/>
      <c r="S198" s="659"/>
      <c r="T198" s="437"/>
      <c r="V198" s="210"/>
    </row>
    <row r="199" spans="1:22" ht="15.75">
      <c r="A199" s="307"/>
      <c r="S199" s="434"/>
      <c r="T199" s="437"/>
    </row>
    <row r="200" spans="1:22" ht="15.75">
      <c r="A200" s="307"/>
      <c r="S200" s="434"/>
      <c r="T200" s="437"/>
    </row>
    <row r="201" spans="1:22" ht="15.75">
      <c r="A201" s="307"/>
      <c r="S201" s="434"/>
      <c r="T201" s="437"/>
    </row>
    <row r="202" spans="1:22" ht="15.75">
      <c r="A202" s="307"/>
      <c r="S202" s="434"/>
      <c r="T202" s="437"/>
    </row>
    <row r="203" spans="1:22" ht="15.75">
      <c r="A203" s="307"/>
      <c r="S203" s="434"/>
      <c r="T203" s="437"/>
    </row>
    <row r="204" spans="1:22" ht="15.75">
      <c r="A204" s="307"/>
      <c r="S204" s="434"/>
      <c r="T204" s="437"/>
    </row>
    <row r="205" spans="1:22" ht="15.75">
      <c r="A205" s="307"/>
      <c r="S205" s="434"/>
      <c r="T205" s="437"/>
    </row>
    <row r="206" spans="1:22" ht="15.75">
      <c r="A206" s="307"/>
      <c r="S206" s="434"/>
      <c r="T206" s="437"/>
    </row>
    <row r="207" spans="1:22" ht="15.75">
      <c r="A207" s="307"/>
      <c r="S207" s="434"/>
      <c r="T207" s="437"/>
    </row>
    <row r="208" spans="1:22" ht="15.75">
      <c r="A208" s="307"/>
      <c r="S208" s="434"/>
      <c r="T208" s="437"/>
    </row>
    <row r="209" spans="1:20" ht="15.75">
      <c r="A209" s="307"/>
      <c r="S209" s="434"/>
      <c r="T209" s="437"/>
    </row>
    <row r="210" spans="1:20" ht="15.75">
      <c r="A210" s="307"/>
      <c r="S210" s="434"/>
      <c r="T210" s="437"/>
    </row>
    <row r="211" spans="1:20" ht="15.75">
      <c r="A211" s="307"/>
      <c r="S211" s="434"/>
      <c r="T211" s="437"/>
    </row>
    <row r="212" spans="1:20" ht="15.75">
      <c r="A212" s="307"/>
      <c r="S212" s="434"/>
      <c r="T212" s="437"/>
    </row>
    <row r="213" spans="1:20" ht="15.75">
      <c r="A213" s="307"/>
      <c r="S213" s="434"/>
      <c r="T213" s="437"/>
    </row>
    <row r="214" spans="1:20" ht="15.75">
      <c r="A214" s="307"/>
      <c r="S214" s="434"/>
      <c r="T214" s="437"/>
    </row>
    <row r="215" spans="1:20" ht="15.75">
      <c r="A215" s="307"/>
      <c r="S215" s="434"/>
      <c r="T215" s="437"/>
    </row>
    <row r="216" spans="1:20" ht="15.75">
      <c r="A216" s="307"/>
      <c r="S216" s="434"/>
      <c r="T216" s="437"/>
    </row>
    <row r="217" spans="1:20" ht="15.75">
      <c r="A217" s="307"/>
      <c r="S217" s="434"/>
      <c r="T217" s="437"/>
    </row>
    <row r="218" spans="1:20" ht="15.75">
      <c r="A218" s="307"/>
      <c r="S218" s="434"/>
      <c r="T218" s="437"/>
    </row>
    <row r="219" spans="1:20" ht="15.75">
      <c r="A219" s="307"/>
      <c r="S219" s="434"/>
      <c r="T219" s="437"/>
    </row>
    <row r="220" spans="1:20" ht="15.75">
      <c r="A220" s="307"/>
      <c r="S220" s="434"/>
      <c r="T220" s="437"/>
    </row>
    <row r="221" spans="1:20" ht="15.75">
      <c r="A221" s="307"/>
      <c r="S221" s="434"/>
      <c r="T221" s="437"/>
    </row>
    <row r="222" spans="1:20" ht="15.75">
      <c r="A222" s="307"/>
      <c r="S222" s="434"/>
      <c r="T222" s="437"/>
    </row>
    <row r="223" spans="1:20" ht="15.75">
      <c r="A223" s="307"/>
      <c r="S223" s="434"/>
      <c r="T223" s="437"/>
    </row>
    <row r="224" spans="1:20" ht="15.75">
      <c r="A224" s="307"/>
    </row>
    <row r="225" spans="1:1" ht="15.75">
      <c r="A225" s="307"/>
    </row>
    <row r="226" spans="1:1" ht="15.75">
      <c r="A226" s="307"/>
    </row>
    <row r="227" spans="1:1" ht="15.75">
      <c r="A227" s="307"/>
    </row>
    <row r="228" spans="1:1" ht="15.75">
      <c r="A228" s="307"/>
    </row>
    <row r="229" spans="1:1" ht="15.75">
      <c r="A229" s="307"/>
    </row>
    <row r="230" spans="1:1" ht="15.75">
      <c r="A230" s="307"/>
    </row>
    <row r="231" spans="1:1" ht="15.75">
      <c r="A231" s="307"/>
    </row>
    <row r="232" spans="1:1" ht="15.75">
      <c r="A232" s="307"/>
    </row>
    <row r="233" spans="1:1" ht="15.75">
      <c r="A233" s="307"/>
    </row>
    <row r="234" spans="1:1" ht="15.75">
      <c r="A234" s="307"/>
    </row>
    <row r="235" spans="1:1" ht="15.75">
      <c r="A235" s="307"/>
    </row>
    <row r="236" spans="1:1" ht="15.75">
      <c r="A236" s="307"/>
    </row>
    <row r="237" spans="1:1" ht="15.75">
      <c r="A237" s="307"/>
    </row>
    <row r="238" spans="1:1" ht="15.75">
      <c r="A238" s="307"/>
    </row>
    <row r="239" spans="1:1" ht="15.75">
      <c r="A239" s="307"/>
    </row>
    <row r="240" spans="1:1" ht="15.75">
      <c r="A240" s="307"/>
    </row>
    <row r="241" spans="1:1" ht="15.75">
      <c r="A241" s="307"/>
    </row>
    <row r="242" spans="1:1" ht="15.75">
      <c r="A242" s="307"/>
    </row>
    <row r="243" spans="1:1" ht="15.75">
      <c r="A243" s="307"/>
    </row>
    <row r="244" spans="1:1" ht="15.75">
      <c r="A244" s="307"/>
    </row>
    <row r="245" spans="1:1" ht="15.75">
      <c r="A245" s="307"/>
    </row>
    <row r="246" spans="1:1" ht="15.75">
      <c r="A246" s="307"/>
    </row>
    <row r="247" spans="1:1" ht="15.75">
      <c r="A247" s="307"/>
    </row>
    <row r="248" spans="1:1" ht="15.75">
      <c r="A248" s="307"/>
    </row>
    <row r="249" spans="1:1" ht="15.75">
      <c r="A249" s="307"/>
    </row>
    <row r="250" spans="1:1" ht="15.75">
      <c r="A250" s="307"/>
    </row>
    <row r="251" spans="1:1" ht="15.75">
      <c r="A251" s="307"/>
    </row>
    <row r="252" spans="1:1" ht="15.75">
      <c r="A252" s="307"/>
    </row>
    <row r="253" spans="1:1" ht="15.75">
      <c r="A253" s="307"/>
    </row>
    <row r="254" spans="1:1" ht="15.75">
      <c r="A254" s="307"/>
    </row>
    <row r="255" spans="1:1" ht="15.75">
      <c r="A255" s="307"/>
    </row>
    <row r="256" spans="1:1" ht="15.75">
      <c r="A256" s="307"/>
    </row>
    <row r="257" spans="1:1" ht="15.75">
      <c r="A257" s="307"/>
    </row>
    <row r="258" spans="1:1" ht="15.75">
      <c r="A258" s="307"/>
    </row>
    <row r="259" spans="1:1" ht="15.75">
      <c r="A259" s="307"/>
    </row>
    <row r="260" spans="1:1" ht="15.75">
      <c r="A260" s="307"/>
    </row>
    <row r="261" spans="1:1" ht="15.75">
      <c r="A261" s="307"/>
    </row>
    <row r="262" spans="1:1" ht="15.75">
      <c r="A262" s="307"/>
    </row>
    <row r="263" spans="1:1" ht="15.75">
      <c r="A263" s="307"/>
    </row>
    <row r="264" spans="1:1" ht="15.75">
      <c r="A264" s="307"/>
    </row>
    <row r="265" spans="1:1" ht="15.75">
      <c r="A265" s="307"/>
    </row>
    <row r="266" spans="1:1" ht="15.75">
      <c r="A266" s="307"/>
    </row>
    <row r="267" spans="1:1" ht="15.75">
      <c r="A267" s="307"/>
    </row>
    <row r="268" spans="1:1" ht="15.75">
      <c r="A268" s="307"/>
    </row>
    <row r="269" spans="1:1" ht="15.75">
      <c r="A269" s="307"/>
    </row>
    <row r="270" spans="1:1" ht="15.75">
      <c r="A270" s="307"/>
    </row>
  </sheetData>
  <mergeCells count="180">
    <mergeCell ref="Q197:S197"/>
    <mergeCell ref="B198:H198"/>
    <mergeCell ref="C188:E188"/>
    <mergeCell ref="C189:E189"/>
    <mergeCell ref="C185:E185"/>
    <mergeCell ref="C186:E186"/>
    <mergeCell ref="Q198:S198"/>
    <mergeCell ref="C190:E190"/>
    <mergeCell ref="B196:H196"/>
    <mergeCell ref="Q196:S196"/>
    <mergeCell ref="B197:H197"/>
    <mergeCell ref="C182:E182"/>
    <mergeCell ref="C179:E179"/>
    <mergeCell ref="C180:E180"/>
    <mergeCell ref="C183:E183"/>
    <mergeCell ref="C184:E184"/>
    <mergeCell ref="C187:E187"/>
    <mergeCell ref="C173:E173"/>
    <mergeCell ref="C167:E167"/>
    <mergeCell ref="C170:E170"/>
    <mergeCell ref="C174:E174"/>
    <mergeCell ref="C178:E178"/>
    <mergeCell ref="C181:E181"/>
    <mergeCell ref="C164:E164"/>
    <mergeCell ref="C165:E165"/>
    <mergeCell ref="C166:E166"/>
    <mergeCell ref="C161:E161"/>
    <mergeCell ref="C162:E162"/>
    <mergeCell ref="C171:E171"/>
    <mergeCell ref="C154:E154"/>
    <mergeCell ref="C155:E155"/>
    <mergeCell ref="C156:E156"/>
    <mergeCell ref="C159:E159"/>
    <mergeCell ref="C160:E160"/>
    <mergeCell ref="C163:E163"/>
    <mergeCell ref="C157:E157"/>
    <mergeCell ref="C158:E158"/>
    <mergeCell ref="C144:E144"/>
    <mergeCell ref="C145:E145"/>
    <mergeCell ref="C146:E146"/>
    <mergeCell ref="C147:E147"/>
    <mergeCell ref="C148:E148"/>
    <mergeCell ref="C149:E149"/>
    <mergeCell ref="C152:E152"/>
    <mergeCell ref="C153:E153"/>
    <mergeCell ref="C137:E137"/>
    <mergeCell ref="C138:E138"/>
    <mergeCell ref="C139:E139"/>
    <mergeCell ref="C140:E140"/>
    <mergeCell ref="C142:E142"/>
    <mergeCell ref="C143:E143"/>
    <mergeCell ref="C131:E131"/>
    <mergeCell ref="C132:E132"/>
    <mergeCell ref="C133:E133"/>
    <mergeCell ref="C134:E134"/>
    <mergeCell ref="C135:E135"/>
    <mergeCell ref="C136:E136"/>
    <mergeCell ref="C124:E124"/>
    <mergeCell ref="C125:E125"/>
    <mergeCell ref="C127:E127"/>
    <mergeCell ref="C128:E128"/>
    <mergeCell ref="C129:E129"/>
    <mergeCell ref="C130:E130"/>
    <mergeCell ref="C118:E118"/>
    <mergeCell ref="C119:E119"/>
    <mergeCell ref="C120:E120"/>
    <mergeCell ref="C121:E121"/>
    <mergeCell ref="C122:E122"/>
    <mergeCell ref="C123:E123"/>
    <mergeCell ref="C112:E112"/>
    <mergeCell ref="C113:E113"/>
    <mergeCell ref="C114:E114"/>
    <mergeCell ref="C115:E115"/>
    <mergeCell ref="C116:E116"/>
    <mergeCell ref="C117:E117"/>
    <mergeCell ref="C106:E106"/>
    <mergeCell ref="C107:E107"/>
    <mergeCell ref="C108:E108"/>
    <mergeCell ref="C109:E109"/>
    <mergeCell ref="C110:E110"/>
    <mergeCell ref="C111:E111"/>
    <mergeCell ref="C100:E100"/>
    <mergeCell ref="C101:E101"/>
    <mergeCell ref="C102:E102"/>
    <mergeCell ref="C103:E103"/>
    <mergeCell ref="C104:E104"/>
    <mergeCell ref="C105:E105"/>
    <mergeCell ref="C96:E96"/>
    <mergeCell ref="C97:E97"/>
    <mergeCell ref="C98:E98"/>
    <mergeCell ref="C99:E99"/>
    <mergeCell ref="C90:E90"/>
    <mergeCell ref="C91:E91"/>
    <mergeCell ref="C92:E92"/>
    <mergeCell ref="C93:E93"/>
    <mergeCell ref="C94:E94"/>
    <mergeCell ref="C95:E95"/>
    <mergeCell ref="C84:E84"/>
    <mergeCell ref="C85:E85"/>
    <mergeCell ref="C86:E86"/>
    <mergeCell ref="C87:E87"/>
    <mergeCell ref="C88:E88"/>
    <mergeCell ref="C89:E89"/>
    <mergeCell ref="C78:E78"/>
    <mergeCell ref="C79:E79"/>
    <mergeCell ref="C80:E80"/>
    <mergeCell ref="C81:E81"/>
    <mergeCell ref="C82:E82"/>
    <mergeCell ref="C83:E83"/>
    <mergeCell ref="C72:E72"/>
    <mergeCell ref="C73:E73"/>
    <mergeCell ref="C74:E74"/>
    <mergeCell ref="C75:E75"/>
    <mergeCell ref="C76:E76"/>
    <mergeCell ref="C77:E77"/>
    <mergeCell ref="C66:E66"/>
    <mergeCell ref="C67:E67"/>
    <mergeCell ref="C68:E68"/>
    <mergeCell ref="C69:E69"/>
    <mergeCell ref="C70:E70"/>
    <mergeCell ref="C71:E71"/>
    <mergeCell ref="C60:E60"/>
    <mergeCell ref="C61:E61"/>
    <mergeCell ref="C62:E62"/>
    <mergeCell ref="C63:E63"/>
    <mergeCell ref="C64:E64"/>
    <mergeCell ref="C65:E65"/>
    <mergeCell ref="C54:E54"/>
    <mergeCell ref="C55:E55"/>
    <mergeCell ref="C56:E56"/>
    <mergeCell ref="C57:E57"/>
    <mergeCell ref="C58:E58"/>
    <mergeCell ref="C59:E59"/>
    <mergeCell ref="C51:E51"/>
    <mergeCell ref="C52:E52"/>
    <mergeCell ref="C53:E53"/>
    <mergeCell ref="C44:E44"/>
    <mergeCell ref="C45:E45"/>
    <mergeCell ref="C46:E46"/>
    <mergeCell ref="C47:E47"/>
    <mergeCell ref="C48:E48"/>
    <mergeCell ref="C49:E49"/>
    <mergeCell ref="F17:M17"/>
    <mergeCell ref="C18:E18"/>
    <mergeCell ref="C38:E38"/>
    <mergeCell ref="C40:E40"/>
    <mergeCell ref="C41:E41"/>
    <mergeCell ref="C42:E42"/>
    <mergeCell ref="C43:E43"/>
    <mergeCell ref="C50:E50"/>
    <mergeCell ref="C31:E31"/>
    <mergeCell ref="C32:E32"/>
    <mergeCell ref="C34:E34"/>
    <mergeCell ref="C35:E35"/>
    <mergeCell ref="C36:E36"/>
    <mergeCell ref="C37:E37"/>
    <mergeCell ref="N19:N35"/>
    <mergeCell ref="C19:E19"/>
    <mergeCell ref="C20:E20"/>
    <mergeCell ref="C21:E21"/>
    <mergeCell ref="C22:E22"/>
    <mergeCell ref="C23:E23"/>
    <mergeCell ref="C24:E24"/>
    <mergeCell ref="F1:R1"/>
    <mergeCell ref="J12:K12"/>
    <mergeCell ref="A15:E15"/>
    <mergeCell ref="F15:M16"/>
    <mergeCell ref="N15:N16"/>
    <mergeCell ref="O15:O16"/>
    <mergeCell ref="P15:P16"/>
    <mergeCell ref="Q15:Q16"/>
    <mergeCell ref="R15:R16"/>
    <mergeCell ref="C16:E16"/>
    <mergeCell ref="C25:E25"/>
    <mergeCell ref="C26:E26"/>
    <mergeCell ref="C27:E27"/>
    <mergeCell ref="C28:E28"/>
    <mergeCell ref="C29:E29"/>
    <mergeCell ref="C30:E30"/>
    <mergeCell ref="A17:E17"/>
  </mergeCells>
  <printOptions horizontalCentered="1"/>
  <pageMargins left="0.31496062992125984" right="0.23622047244094491" top="0.39370078740157483" bottom="1.7716535433070868" header="0" footer="1.4960629921259843"/>
  <pageSetup scale="65" firstPageNumber="24" orientation="portrait" useFirstPageNumber="1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1"/>
  </sheetPr>
  <dimension ref="A1:V270"/>
  <sheetViews>
    <sheetView showGridLines="0" topLeftCell="A10" zoomScale="115" zoomScaleNormal="115" workbookViewId="0">
      <selection activeCell="T170" sqref="T170"/>
    </sheetView>
  </sheetViews>
  <sheetFormatPr baseColWidth="10" defaultColWidth="11.42578125" defaultRowHeight="12.75"/>
  <cols>
    <col min="1" max="1" width="6.140625" style="211" customWidth="1"/>
    <col min="2" max="2" width="6.7109375" style="211" customWidth="1"/>
    <col min="3" max="3" width="1.5703125" style="211" customWidth="1"/>
    <col min="4" max="4" width="3.5703125" style="208" customWidth="1"/>
    <col min="5" max="5" width="1.5703125" style="208" customWidth="1"/>
    <col min="6" max="6" width="6.85546875" style="208" customWidth="1"/>
    <col min="7" max="10" width="4.42578125" style="208" customWidth="1"/>
    <col min="11" max="11" width="3.85546875" style="208" customWidth="1"/>
    <col min="12" max="12" width="16" style="208" customWidth="1"/>
    <col min="13" max="13" width="4.5703125" style="208" customWidth="1"/>
    <col min="14" max="14" width="8.5703125" style="368" customWidth="1"/>
    <col min="15" max="15" width="7.7109375" style="208" customWidth="1"/>
    <col min="16" max="16" width="12" style="208" customWidth="1"/>
    <col min="17" max="17" width="12.85546875" style="208" customWidth="1"/>
    <col min="18" max="18" width="14.5703125" style="208" customWidth="1"/>
    <col min="19" max="19" width="16.85546875" style="213" customWidth="1"/>
    <col min="20" max="20" width="18" style="214" customWidth="1"/>
    <col min="21" max="21" width="15.7109375" style="210" bestFit="1" customWidth="1"/>
    <col min="22" max="22" width="15.7109375" style="208" bestFit="1" customWidth="1"/>
    <col min="23" max="16384" width="11.42578125" style="208"/>
  </cols>
  <sheetData>
    <row r="1" spans="1:21" ht="21">
      <c r="F1" s="708" t="s">
        <v>528</v>
      </c>
      <c r="G1" s="708"/>
      <c r="H1" s="708"/>
      <c r="I1" s="708"/>
      <c r="J1" s="708"/>
      <c r="K1" s="708"/>
      <c r="L1" s="708"/>
      <c r="M1" s="708"/>
      <c r="N1" s="708"/>
      <c r="O1" s="708"/>
      <c r="P1" s="708"/>
      <c r="Q1" s="708"/>
      <c r="R1" s="708"/>
      <c r="T1" s="444" t="s">
        <v>526</v>
      </c>
    </row>
    <row r="2" spans="1:21" s="359" customFormat="1" ht="21">
      <c r="A2" s="355"/>
      <c r="B2" s="356"/>
      <c r="C2" s="356"/>
      <c r="D2" s="356"/>
      <c r="E2" s="356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522" t="s">
        <v>594</v>
      </c>
      <c r="T2" s="358"/>
      <c r="U2" s="360"/>
    </row>
    <row r="3" spans="1:21" ht="15.75">
      <c r="A3" s="361" t="s">
        <v>498</v>
      </c>
      <c r="F3" s="299" t="s">
        <v>521</v>
      </c>
      <c r="G3" s="362">
        <v>6</v>
      </c>
      <c r="H3" s="362">
        <v>1</v>
      </c>
      <c r="I3" s="362">
        <v>1</v>
      </c>
      <c r="J3" s="362">
        <v>1</v>
      </c>
      <c r="K3" s="363"/>
      <c r="L3" s="307" t="s">
        <v>522</v>
      </c>
      <c r="N3" s="307" t="s">
        <v>434</v>
      </c>
      <c r="S3" s="395" t="s">
        <v>623</v>
      </c>
    </row>
    <row r="4" spans="1:21" s="299" customFormat="1" ht="15.75">
      <c r="A4" s="295"/>
      <c r="C4" s="211"/>
      <c r="N4" s="365"/>
      <c r="S4" s="364"/>
      <c r="T4" s="366"/>
      <c r="U4" s="270"/>
    </row>
    <row r="5" spans="1:21" ht="15.75">
      <c r="A5" s="361" t="s">
        <v>499</v>
      </c>
      <c r="F5" s="299" t="s">
        <v>521</v>
      </c>
      <c r="G5" s="362">
        <v>0</v>
      </c>
      <c r="H5" s="362">
        <v>0</v>
      </c>
      <c r="I5" s="367"/>
      <c r="J5" s="239"/>
      <c r="L5" s="307" t="s">
        <v>522</v>
      </c>
    </row>
    <row r="6" spans="1:21" s="299" customFormat="1" ht="15.75">
      <c r="A6" s="295"/>
      <c r="C6" s="211"/>
      <c r="N6" s="365"/>
      <c r="T6" s="366"/>
      <c r="U6" s="270"/>
    </row>
    <row r="7" spans="1:21" ht="15.75">
      <c r="A7" s="240" t="s">
        <v>517</v>
      </c>
      <c r="F7" s="299" t="s">
        <v>521</v>
      </c>
      <c r="G7" s="362">
        <v>1</v>
      </c>
      <c r="H7" s="362">
        <v>1</v>
      </c>
      <c r="I7" s="367"/>
      <c r="L7" s="491" t="s">
        <v>522</v>
      </c>
      <c r="N7" s="492" t="s">
        <v>535</v>
      </c>
      <c r="O7" s="492"/>
      <c r="P7" s="492"/>
      <c r="Q7" s="492"/>
      <c r="R7" s="492"/>
      <c r="S7" s="493" t="s">
        <v>525</v>
      </c>
    </row>
    <row r="8" spans="1:21" s="299" customFormat="1" ht="18.75">
      <c r="A8" s="295"/>
      <c r="C8" s="211"/>
      <c r="L8" s="370"/>
      <c r="N8" s="492" t="s">
        <v>536</v>
      </c>
      <c r="O8" s="492"/>
      <c r="P8" s="448"/>
      <c r="Q8" s="448"/>
      <c r="R8" s="448"/>
      <c r="S8" s="493"/>
      <c r="T8" s="366"/>
      <c r="U8" s="270"/>
    </row>
    <row r="9" spans="1:21" ht="15.75">
      <c r="A9" s="361" t="s">
        <v>518</v>
      </c>
      <c r="F9" s="299" t="s">
        <v>521</v>
      </c>
      <c r="G9" s="362">
        <v>0</v>
      </c>
      <c r="H9" s="362">
        <v>0</v>
      </c>
      <c r="I9" s="367"/>
      <c r="J9" s="239"/>
      <c r="L9" s="307" t="s">
        <v>522</v>
      </c>
      <c r="S9" s="493"/>
    </row>
    <row r="10" spans="1:21" s="299" customFormat="1" ht="10.5" customHeight="1">
      <c r="A10" s="295"/>
      <c r="C10" s="211"/>
      <c r="L10" s="370"/>
      <c r="N10" s="365"/>
      <c r="S10" s="493"/>
      <c r="T10" s="366"/>
      <c r="U10" s="270"/>
    </row>
    <row r="11" spans="1:21" ht="15.75">
      <c r="A11" s="361" t="s">
        <v>519</v>
      </c>
      <c r="F11" s="299" t="s">
        <v>521</v>
      </c>
      <c r="G11" s="362">
        <v>0</v>
      </c>
      <c r="H11" s="362">
        <v>2</v>
      </c>
      <c r="I11" s="367"/>
      <c r="J11" s="239"/>
      <c r="K11" s="223"/>
      <c r="L11" s="307" t="s">
        <v>522</v>
      </c>
      <c r="N11" s="508" t="s">
        <v>585</v>
      </c>
      <c r="S11" s="493" t="s">
        <v>525</v>
      </c>
      <c r="T11" s="371"/>
    </row>
    <row r="12" spans="1:21" s="299" customFormat="1" ht="15.75">
      <c r="A12" s="295"/>
      <c r="C12" s="211"/>
      <c r="G12" s="372"/>
      <c r="H12" s="372"/>
      <c r="I12" s="372"/>
      <c r="J12" s="725"/>
      <c r="K12" s="725"/>
      <c r="N12" s="508" t="s">
        <v>586</v>
      </c>
      <c r="S12" s="494"/>
      <c r="T12" s="371"/>
      <c r="U12" s="270"/>
    </row>
    <row r="13" spans="1:21" ht="15.75">
      <c r="A13" s="361" t="s">
        <v>520</v>
      </c>
      <c r="C13" s="253"/>
      <c r="D13" s="253"/>
      <c r="E13" s="253"/>
      <c r="F13" s="253"/>
      <c r="G13" s="374" t="s">
        <v>440</v>
      </c>
      <c r="H13" s="374" t="s">
        <v>440</v>
      </c>
      <c r="I13" s="374" t="s">
        <v>440</v>
      </c>
      <c r="J13" s="374" t="s">
        <v>409</v>
      </c>
      <c r="K13" s="239"/>
      <c r="L13" s="307" t="s">
        <v>522</v>
      </c>
      <c r="M13" s="253"/>
      <c r="N13" s="512"/>
      <c r="O13" s="213"/>
      <c r="P13" s="213"/>
      <c r="Q13" s="213"/>
      <c r="S13" s="493" t="s">
        <v>525</v>
      </c>
      <c r="T13" s="375"/>
    </row>
    <row r="14" spans="1:21" ht="15.75">
      <c r="A14" s="361"/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513"/>
      <c r="O14" s="213"/>
      <c r="P14" s="213"/>
      <c r="Q14" s="213"/>
      <c r="T14" s="504"/>
    </row>
    <row r="15" spans="1:21" ht="12.75" customHeight="1">
      <c r="A15" s="748" t="s">
        <v>523</v>
      </c>
      <c r="B15" s="749"/>
      <c r="C15" s="749"/>
      <c r="D15" s="749"/>
      <c r="E15" s="749"/>
      <c r="F15" s="750" t="s">
        <v>513</v>
      </c>
      <c r="G15" s="751"/>
      <c r="H15" s="751"/>
      <c r="I15" s="751"/>
      <c r="J15" s="751"/>
      <c r="K15" s="751"/>
      <c r="L15" s="751"/>
      <c r="M15" s="752"/>
      <c r="N15" s="763" t="s">
        <v>475</v>
      </c>
      <c r="O15" s="741" t="s">
        <v>495</v>
      </c>
      <c r="P15" s="743" t="s">
        <v>416</v>
      </c>
      <c r="Q15" s="743" t="s">
        <v>515</v>
      </c>
      <c r="R15" s="743" t="s">
        <v>417</v>
      </c>
      <c r="S15" s="376" t="s">
        <v>516</v>
      </c>
      <c r="T15" s="495" t="s">
        <v>524</v>
      </c>
    </row>
    <row r="16" spans="1:21">
      <c r="A16" s="450" t="s">
        <v>411</v>
      </c>
      <c r="B16" s="450" t="s">
        <v>445</v>
      </c>
      <c r="C16" s="760" t="s">
        <v>514</v>
      </c>
      <c r="D16" s="761" t="s">
        <v>3</v>
      </c>
      <c r="E16" s="762" t="s">
        <v>3</v>
      </c>
      <c r="F16" s="753"/>
      <c r="G16" s="754"/>
      <c r="H16" s="754"/>
      <c r="I16" s="754"/>
      <c r="J16" s="754"/>
      <c r="K16" s="754"/>
      <c r="L16" s="754"/>
      <c r="M16" s="755"/>
      <c r="N16" s="764"/>
      <c r="O16" s="742"/>
      <c r="P16" s="744"/>
      <c r="Q16" s="744"/>
      <c r="R16" s="744"/>
      <c r="S16" s="380" t="s">
        <v>589</v>
      </c>
      <c r="T16" s="380" t="s">
        <v>590</v>
      </c>
    </row>
    <row r="17" spans="1:21" s="452" customFormat="1" ht="12.75" customHeight="1">
      <c r="A17" s="745" t="s">
        <v>409</v>
      </c>
      <c r="B17" s="746"/>
      <c r="C17" s="746"/>
      <c r="D17" s="746"/>
      <c r="E17" s="747"/>
      <c r="F17" s="756" t="s">
        <v>412</v>
      </c>
      <c r="G17" s="757"/>
      <c r="H17" s="757"/>
      <c r="I17" s="757"/>
      <c r="J17" s="757"/>
      <c r="K17" s="757"/>
      <c r="L17" s="757"/>
      <c r="M17" s="758"/>
      <c r="N17" s="451">
        <v>3</v>
      </c>
      <c r="O17" s="451" t="s">
        <v>321</v>
      </c>
      <c r="P17" s="451" t="s">
        <v>424</v>
      </c>
      <c r="Q17" s="451" t="s">
        <v>339</v>
      </c>
      <c r="R17" s="451" t="s">
        <v>425</v>
      </c>
      <c r="S17" s="382" t="s">
        <v>382</v>
      </c>
      <c r="T17" s="383" t="s">
        <v>393</v>
      </c>
      <c r="U17" s="505"/>
    </row>
    <row r="18" spans="1:21" s="461" customFormat="1" ht="15" hidden="1" customHeight="1">
      <c r="A18" s="453">
        <v>1</v>
      </c>
      <c r="B18" s="454"/>
      <c r="C18" s="734"/>
      <c r="D18" s="735"/>
      <c r="E18" s="736"/>
      <c r="F18" s="455" t="s">
        <v>4</v>
      </c>
      <c r="G18" s="456"/>
      <c r="H18" s="457"/>
      <c r="I18" s="457"/>
      <c r="J18" s="457"/>
      <c r="K18" s="457"/>
      <c r="L18" s="457"/>
      <c r="M18" s="458"/>
      <c r="N18" s="459">
        <v>331</v>
      </c>
      <c r="O18" s="393">
        <v>40</v>
      </c>
      <c r="P18" s="460"/>
      <c r="Q18" s="460"/>
      <c r="R18" s="460"/>
      <c r="S18" s="438">
        <f>+S19+S27+S34+S37+S40+S43+S48+S22</f>
        <v>0</v>
      </c>
      <c r="T18" s="438">
        <f>+T19+T27+T34+T37+T40+T43+T48+T22</f>
        <v>0</v>
      </c>
      <c r="U18" s="497"/>
    </row>
    <row r="19" spans="1:21" s="461" customFormat="1" ht="15" hidden="1" customHeight="1">
      <c r="A19" s="462"/>
      <c r="B19" s="264" t="s">
        <v>5</v>
      </c>
      <c r="C19" s="701"/>
      <c r="D19" s="702"/>
      <c r="E19" s="703"/>
      <c r="F19" s="467" t="s">
        <v>6</v>
      </c>
      <c r="G19" s="464"/>
      <c r="H19" s="468"/>
      <c r="I19" s="468"/>
      <c r="J19" s="468"/>
      <c r="K19" s="468"/>
      <c r="L19" s="468"/>
      <c r="M19" s="469"/>
      <c r="N19" s="759"/>
      <c r="O19" s="406">
        <v>40</v>
      </c>
      <c r="P19" s="267"/>
      <c r="Q19" s="267"/>
      <c r="R19" s="267"/>
      <c r="S19" s="440">
        <f>SUM(S20:S21)</f>
        <v>0</v>
      </c>
      <c r="T19" s="440">
        <f>SUM(T20:T21)</f>
        <v>0</v>
      </c>
      <c r="U19" s="497"/>
    </row>
    <row r="20" spans="1:21" s="461" customFormat="1" ht="15" hidden="1" customHeight="1">
      <c r="A20" s="462"/>
      <c r="B20" s="264"/>
      <c r="C20" s="701" t="s">
        <v>7</v>
      </c>
      <c r="D20" s="702" t="s">
        <v>8</v>
      </c>
      <c r="E20" s="703" t="s">
        <v>8</v>
      </c>
      <c r="F20" s="463" t="s">
        <v>9</v>
      </c>
      <c r="G20" s="464"/>
      <c r="H20" s="465"/>
      <c r="I20" s="465"/>
      <c r="J20" s="465"/>
      <c r="K20" s="465"/>
      <c r="L20" s="465"/>
      <c r="M20" s="466"/>
      <c r="N20" s="759"/>
      <c r="O20" s="262">
        <v>40</v>
      </c>
      <c r="P20" s="267"/>
      <c r="Q20" s="267"/>
      <c r="R20" s="267"/>
      <c r="S20" s="439">
        <v>0</v>
      </c>
      <c r="T20" s="439">
        <v>0</v>
      </c>
      <c r="U20" s="497"/>
    </row>
    <row r="21" spans="1:21" s="461" customFormat="1" ht="15" hidden="1" customHeight="1">
      <c r="A21" s="462"/>
      <c r="B21" s="264"/>
      <c r="C21" s="701" t="s">
        <v>10</v>
      </c>
      <c r="D21" s="702" t="s">
        <v>8</v>
      </c>
      <c r="E21" s="703" t="s">
        <v>8</v>
      </c>
      <c r="F21" s="463" t="s">
        <v>11</v>
      </c>
      <c r="G21" s="464"/>
      <c r="H21" s="465"/>
      <c r="I21" s="465"/>
      <c r="J21" s="465"/>
      <c r="K21" s="465"/>
      <c r="L21" s="465"/>
      <c r="M21" s="466"/>
      <c r="N21" s="759"/>
      <c r="O21" s="262">
        <v>40</v>
      </c>
      <c r="P21" s="267"/>
      <c r="Q21" s="267"/>
      <c r="R21" s="267"/>
      <c r="S21" s="439">
        <v>0</v>
      </c>
      <c r="T21" s="439">
        <v>0</v>
      </c>
      <c r="U21" s="497"/>
    </row>
    <row r="22" spans="1:21" s="461" customFormat="1" ht="15" hidden="1" customHeight="1">
      <c r="A22" s="462"/>
      <c r="B22" s="264" t="s">
        <v>12</v>
      </c>
      <c r="C22" s="701"/>
      <c r="D22" s="702"/>
      <c r="E22" s="703"/>
      <c r="F22" s="467" t="s">
        <v>13</v>
      </c>
      <c r="G22" s="464"/>
      <c r="H22" s="468"/>
      <c r="I22" s="468"/>
      <c r="J22" s="468"/>
      <c r="K22" s="468"/>
      <c r="L22" s="468"/>
      <c r="M22" s="469"/>
      <c r="N22" s="759"/>
      <c r="O22" s="262">
        <v>40</v>
      </c>
      <c r="P22" s="267"/>
      <c r="Q22" s="267"/>
      <c r="R22" s="267"/>
      <c r="S22" s="440">
        <f>SUM(S23:S26)</f>
        <v>0</v>
      </c>
      <c r="T22" s="440">
        <f>SUM(T23:T26)</f>
        <v>0</v>
      </c>
      <c r="U22" s="497"/>
    </row>
    <row r="23" spans="1:21" s="461" customFormat="1" ht="15" hidden="1" customHeight="1">
      <c r="A23" s="462"/>
      <c r="B23" s="264"/>
      <c r="C23" s="701" t="s">
        <v>14</v>
      </c>
      <c r="D23" s="702" t="s">
        <v>15</v>
      </c>
      <c r="E23" s="703" t="s">
        <v>15</v>
      </c>
      <c r="F23" s="463" t="s">
        <v>16</v>
      </c>
      <c r="G23" s="464"/>
      <c r="H23" s="465"/>
      <c r="I23" s="465"/>
      <c r="J23" s="465"/>
      <c r="K23" s="465"/>
      <c r="L23" s="465"/>
      <c r="M23" s="466"/>
      <c r="N23" s="759"/>
      <c r="O23" s="262">
        <v>40</v>
      </c>
      <c r="P23" s="267"/>
      <c r="Q23" s="267"/>
      <c r="R23" s="267"/>
      <c r="S23" s="439">
        <v>0</v>
      </c>
      <c r="T23" s="439">
        <v>0</v>
      </c>
      <c r="U23" s="497"/>
    </row>
    <row r="24" spans="1:21" s="461" customFormat="1" ht="15" hidden="1" customHeight="1">
      <c r="A24" s="462"/>
      <c r="B24" s="264"/>
      <c r="C24" s="701" t="s">
        <v>17</v>
      </c>
      <c r="D24" s="702" t="s">
        <v>18</v>
      </c>
      <c r="E24" s="703" t="s">
        <v>18</v>
      </c>
      <c r="F24" s="463" t="s">
        <v>19</v>
      </c>
      <c r="G24" s="464"/>
      <c r="H24" s="465"/>
      <c r="I24" s="465"/>
      <c r="J24" s="465"/>
      <c r="K24" s="465"/>
      <c r="L24" s="465"/>
      <c r="M24" s="466"/>
      <c r="N24" s="759"/>
      <c r="O24" s="262">
        <v>40</v>
      </c>
      <c r="P24" s="267"/>
      <c r="Q24" s="267"/>
      <c r="R24" s="267"/>
      <c r="S24" s="439">
        <v>0</v>
      </c>
      <c r="T24" s="514">
        <v>0</v>
      </c>
      <c r="U24" s="497"/>
    </row>
    <row r="25" spans="1:21" s="461" customFormat="1" ht="15" hidden="1" customHeight="1">
      <c r="A25" s="462"/>
      <c r="B25" s="264"/>
      <c r="C25" s="701" t="s">
        <v>20</v>
      </c>
      <c r="D25" s="702" t="s">
        <v>21</v>
      </c>
      <c r="E25" s="703" t="s">
        <v>21</v>
      </c>
      <c r="F25" s="463" t="s">
        <v>22</v>
      </c>
      <c r="G25" s="464"/>
      <c r="H25" s="465"/>
      <c r="I25" s="465"/>
      <c r="J25" s="465"/>
      <c r="K25" s="465"/>
      <c r="L25" s="465"/>
      <c r="M25" s="466"/>
      <c r="N25" s="759"/>
      <c r="O25" s="262">
        <v>40</v>
      </c>
      <c r="P25" s="267"/>
      <c r="Q25" s="267"/>
      <c r="R25" s="267"/>
      <c r="S25" s="439">
        <v>0</v>
      </c>
      <c r="T25" s="514">
        <v>0</v>
      </c>
      <c r="U25" s="497"/>
    </row>
    <row r="26" spans="1:21" s="461" customFormat="1" ht="15" hidden="1" customHeight="1">
      <c r="A26" s="462"/>
      <c r="B26" s="264"/>
      <c r="C26" s="701" t="s">
        <v>23</v>
      </c>
      <c r="D26" s="702" t="s">
        <v>21</v>
      </c>
      <c r="E26" s="703" t="s">
        <v>21</v>
      </c>
      <c r="F26" s="463" t="s">
        <v>24</v>
      </c>
      <c r="G26" s="464"/>
      <c r="H26" s="465"/>
      <c r="I26" s="465"/>
      <c r="J26" s="465"/>
      <c r="K26" s="465"/>
      <c r="L26" s="465"/>
      <c r="M26" s="466"/>
      <c r="N26" s="759"/>
      <c r="O26" s="262">
        <v>40</v>
      </c>
      <c r="P26" s="267"/>
      <c r="Q26" s="267"/>
      <c r="R26" s="267"/>
      <c r="S26" s="439">
        <v>0</v>
      </c>
      <c r="T26" s="439">
        <v>0</v>
      </c>
      <c r="U26" s="497"/>
    </row>
    <row r="27" spans="1:21" s="461" customFormat="1" ht="15" hidden="1" customHeight="1">
      <c r="A27" s="462"/>
      <c r="B27" s="264" t="s">
        <v>25</v>
      </c>
      <c r="C27" s="701"/>
      <c r="D27" s="702"/>
      <c r="E27" s="703"/>
      <c r="F27" s="467" t="s">
        <v>26</v>
      </c>
      <c r="G27" s="464"/>
      <c r="H27" s="468"/>
      <c r="I27" s="468"/>
      <c r="J27" s="468"/>
      <c r="K27" s="468"/>
      <c r="L27" s="468"/>
      <c r="M27" s="469"/>
      <c r="N27" s="759"/>
      <c r="O27" s="262">
        <v>40</v>
      </c>
      <c r="P27" s="267"/>
      <c r="Q27" s="267"/>
      <c r="R27" s="267"/>
      <c r="S27" s="440">
        <f>SUM(S28:S32)</f>
        <v>0</v>
      </c>
      <c r="T27" s="440">
        <f>SUM(T28:T32)</f>
        <v>0</v>
      </c>
      <c r="U27" s="497"/>
    </row>
    <row r="28" spans="1:21" s="461" customFormat="1" ht="15" hidden="1" customHeight="1">
      <c r="A28" s="462"/>
      <c r="B28" s="264"/>
      <c r="C28" s="701" t="s">
        <v>27</v>
      </c>
      <c r="D28" s="702" t="s">
        <v>28</v>
      </c>
      <c r="E28" s="703" t="s">
        <v>28</v>
      </c>
      <c r="F28" s="463" t="s">
        <v>29</v>
      </c>
      <c r="G28" s="464"/>
      <c r="H28" s="465"/>
      <c r="I28" s="465"/>
      <c r="J28" s="465"/>
      <c r="K28" s="465"/>
      <c r="L28" s="465"/>
      <c r="M28" s="466"/>
      <c r="N28" s="759"/>
      <c r="O28" s="262">
        <v>40</v>
      </c>
      <c r="P28" s="267"/>
      <c r="Q28" s="267"/>
      <c r="R28" s="267"/>
      <c r="S28" s="439">
        <v>0</v>
      </c>
      <c r="T28" s="439">
        <v>0</v>
      </c>
      <c r="U28" s="497"/>
    </row>
    <row r="29" spans="1:21" s="461" customFormat="1" ht="15" hidden="1" customHeight="1">
      <c r="A29" s="462"/>
      <c r="B29" s="264"/>
      <c r="C29" s="701" t="s">
        <v>30</v>
      </c>
      <c r="D29" s="702" t="s">
        <v>31</v>
      </c>
      <c r="E29" s="703" t="s">
        <v>31</v>
      </c>
      <c r="F29" s="463" t="s">
        <v>32</v>
      </c>
      <c r="G29" s="464"/>
      <c r="H29" s="465"/>
      <c r="I29" s="465"/>
      <c r="J29" s="465"/>
      <c r="K29" s="465"/>
      <c r="L29" s="465"/>
      <c r="M29" s="466"/>
      <c r="N29" s="759"/>
      <c r="O29" s="262">
        <v>40</v>
      </c>
      <c r="P29" s="267"/>
      <c r="Q29" s="267"/>
      <c r="R29" s="267"/>
      <c r="S29" s="439">
        <v>0</v>
      </c>
      <c r="T29" s="439">
        <v>0</v>
      </c>
      <c r="U29" s="497"/>
    </row>
    <row r="30" spans="1:21" s="461" customFormat="1" ht="15" hidden="1" customHeight="1">
      <c r="A30" s="462"/>
      <c r="B30" s="264"/>
      <c r="C30" s="701" t="s">
        <v>33</v>
      </c>
      <c r="D30" s="702" t="s">
        <v>34</v>
      </c>
      <c r="E30" s="703" t="s">
        <v>34</v>
      </c>
      <c r="F30" s="463" t="s">
        <v>35</v>
      </c>
      <c r="G30" s="464"/>
      <c r="H30" s="465"/>
      <c r="I30" s="465"/>
      <c r="J30" s="465"/>
      <c r="K30" s="465"/>
      <c r="L30" s="465"/>
      <c r="M30" s="466"/>
      <c r="N30" s="759"/>
      <c r="O30" s="262">
        <v>40</v>
      </c>
      <c r="P30" s="267"/>
      <c r="Q30" s="267"/>
      <c r="R30" s="267"/>
      <c r="S30" s="439">
        <v>0</v>
      </c>
      <c r="T30" s="439">
        <v>0</v>
      </c>
      <c r="U30" s="497"/>
    </row>
    <row r="31" spans="1:21" s="461" customFormat="1" ht="15" hidden="1" customHeight="1">
      <c r="A31" s="462"/>
      <c r="B31" s="264"/>
      <c r="C31" s="701" t="s">
        <v>36</v>
      </c>
      <c r="D31" s="702" t="s">
        <v>37</v>
      </c>
      <c r="E31" s="703" t="s">
        <v>37</v>
      </c>
      <c r="F31" s="463" t="s">
        <v>38</v>
      </c>
      <c r="G31" s="464"/>
      <c r="H31" s="465"/>
      <c r="I31" s="465"/>
      <c r="J31" s="465"/>
      <c r="K31" s="465"/>
      <c r="L31" s="465"/>
      <c r="M31" s="466"/>
      <c r="N31" s="759"/>
      <c r="O31" s="262">
        <v>40</v>
      </c>
      <c r="P31" s="267"/>
      <c r="Q31" s="267"/>
      <c r="R31" s="267"/>
      <c r="S31" s="439">
        <v>0</v>
      </c>
      <c r="T31" s="439">
        <v>0</v>
      </c>
      <c r="U31" s="497"/>
    </row>
    <row r="32" spans="1:21" s="461" customFormat="1" ht="15" hidden="1" customHeight="1">
      <c r="A32" s="462"/>
      <c r="B32" s="264"/>
      <c r="C32" s="701" t="s">
        <v>39</v>
      </c>
      <c r="D32" s="702" t="s">
        <v>40</v>
      </c>
      <c r="E32" s="703" t="s">
        <v>40</v>
      </c>
      <c r="F32" s="463" t="s">
        <v>41</v>
      </c>
      <c r="G32" s="464"/>
      <c r="H32" s="465"/>
      <c r="I32" s="465"/>
      <c r="J32" s="465"/>
      <c r="K32" s="465"/>
      <c r="L32" s="465"/>
      <c r="M32" s="466"/>
      <c r="N32" s="759"/>
      <c r="O32" s="262">
        <v>40</v>
      </c>
      <c r="P32" s="267"/>
      <c r="Q32" s="267"/>
      <c r="R32" s="267"/>
      <c r="S32" s="439">
        <v>0</v>
      </c>
      <c r="T32" s="439">
        <v>0</v>
      </c>
      <c r="U32" s="497"/>
    </row>
    <row r="33" spans="1:21" s="461" customFormat="1" ht="15" hidden="1" customHeight="1">
      <c r="A33" s="462"/>
      <c r="B33" s="264"/>
      <c r="C33" s="265"/>
      <c r="D33" s="470" t="s">
        <v>554</v>
      </c>
      <c r="E33" s="471"/>
      <c r="F33" s="463" t="s">
        <v>555</v>
      </c>
      <c r="G33" s="464"/>
      <c r="H33" s="465"/>
      <c r="I33" s="465"/>
      <c r="J33" s="465"/>
      <c r="K33" s="465"/>
      <c r="L33" s="465"/>
      <c r="M33" s="466"/>
      <c r="N33" s="759"/>
      <c r="O33" s="262">
        <v>40</v>
      </c>
      <c r="P33" s="267"/>
      <c r="Q33" s="267"/>
      <c r="R33" s="267"/>
      <c r="S33" s="439">
        <v>0</v>
      </c>
      <c r="T33" s="439">
        <v>0</v>
      </c>
      <c r="U33" s="497"/>
    </row>
    <row r="34" spans="1:21" s="461" customFormat="1" ht="15" hidden="1" customHeight="1">
      <c r="A34" s="462"/>
      <c r="B34" s="264" t="s">
        <v>42</v>
      </c>
      <c r="C34" s="701"/>
      <c r="D34" s="702"/>
      <c r="E34" s="703"/>
      <c r="F34" s="467" t="s">
        <v>43</v>
      </c>
      <c r="G34" s="464"/>
      <c r="H34" s="468"/>
      <c r="I34" s="468"/>
      <c r="J34" s="468"/>
      <c r="K34" s="468"/>
      <c r="L34" s="468"/>
      <c r="M34" s="469"/>
      <c r="N34" s="759"/>
      <c r="O34" s="262">
        <v>40</v>
      </c>
      <c r="P34" s="267"/>
      <c r="Q34" s="267"/>
      <c r="R34" s="267"/>
      <c r="S34" s="440">
        <f>SUM(S35:S36)</f>
        <v>0</v>
      </c>
      <c r="T34" s="440">
        <f>SUM(T35:T36)</f>
        <v>0</v>
      </c>
      <c r="U34" s="497"/>
    </row>
    <row r="35" spans="1:21" s="461" customFormat="1" ht="15" hidden="1" customHeight="1">
      <c r="A35" s="462"/>
      <c r="B35" s="264"/>
      <c r="C35" s="701" t="s">
        <v>44</v>
      </c>
      <c r="D35" s="702" t="s">
        <v>45</v>
      </c>
      <c r="E35" s="703" t="s">
        <v>45</v>
      </c>
      <c r="F35" s="463" t="s">
        <v>46</v>
      </c>
      <c r="G35" s="464"/>
      <c r="H35" s="465"/>
      <c r="I35" s="465"/>
      <c r="J35" s="465"/>
      <c r="K35" s="465"/>
      <c r="L35" s="465"/>
      <c r="M35" s="466"/>
      <c r="N35" s="759"/>
      <c r="O35" s="262">
        <v>40</v>
      </c>
      <c r="P35" s="267"/>
      <c r="Q35" s="267"/>
      <c r="R35" s="267"/>
      <c r="S35" s="439">
        <v>0</v>
      </c>
      <c r="T35" s="439">
        <v>0</v>
      </c>
      <c r="U35" s="497"/>
    </row>
    <row r="36" spans="1:21" s="461" customFormat="1" ht="15" hidden="1" customHeight="1">
      <c r="A36" s="462"/>
      <c r="B36" s="264"/>
      <c r="C36" s="701" t="s">
        <v>47</v>
      </c>
      <c r="D36" s="702" t="s">
        <v>48</v>
      </c>
      <c r="E36" s="703" t="s">
        <v>48</v>
      </c>
      <c r="F36" s="463" t="s">
        <v>49</v>
      </c>
      <c r="G36" s="464"/>
      <c r="H36" s="465"/>
      <c r="I36" s="465"/>
      <c r="J36" s="465"/>
      <c r="K36" s="465"/>
      <c r="L36" s="465"/>
      <c r="M36" s="466"/>
      <c r="N36" s="472"/>
      <c r="O36" s="262">
        <v>40</v>
      </c>
      <c r="P36" s="267"/>
      <c r="Q36" s="267"/>
      <c r="R36" s="267"/>
      <c r="S36" s="439">
        <v>0</v>
      </c>
      <c r="T36" s="439">
        <v>0</v>
      </c>
      <c r="U36" s="497"/>
    </row>
    <row r="37" spans="1:21" s="461" customFormat="1" ht="15" hidden="1" customHeight="1">
      <c r="A37" s="462"/>
      <c r="B37" s="264" t="s">
        <v>50</v>
      </c>
      <c r="C37" s="701"/>
      <c r="D37" s="702"/>
      <c r="E37" s="703"/>
      <c r="F37" s="467" t="s">
        <v>51</v>
      </c>
      <c r="G37" s="464"/>
      <c r="H37" s="468"/>
      <c r="I37" s="468"/>
      <c r="J37" s="468"/>
      <c r="K37" s="468"/>
      <c r="L37" s="468"/>
      <c r="M37" s="469"/>
      <c r="N37" s="472"/>
      <c r="O37" s="262">
        <v>40</v>
      </c>
      <c r="P37" s="267"/>
      <c r="Q37" s="267"/>
      <c r="R37" s="267"/>
      <c r="S37" s="440">
        <f>SUM(S38:S39)</f>
        <v>0</v>
      </c>
      <c r="T37" s="440">
        <f>SUM(T38:T39)</f>
        <v>0</v>
      </c>
      <c r="U37" s="497"/>
    </row>
    <row r="38" spans="1:21" s="461" customFormat="1" ht="15" hidden="1" customHeight="1">
      <c r="A38" s="462"/>
      <c r="B38" s="264"/>
      <c r="C38" s="701" t="s">
        <v>52</v>
      </c>
      <c r="D38" s="702" t="s">
        <v>53</v>
      </c>
      <c r="E38" s="703" t="s">
        <v>53</v>
      </c>
      <c r="F38" s="463" t="s">
        <v>54</v>
      </c>
      <c r="G38" s="464"/>
      <c r="H38" s="465"/>
      <c r="I38" s="465"/>
      <c r="J38" s="465"/>
      <c r="K38" s="465"/>
      <c r="L38" s="465"/>
      <c r="M38" s="466"/>
      <c r="N38" s="472"/>
      <c r="O38" s="262">
        <v>40</v>
      </c>
      <c r="P38" s="267"/>
      <c r="Q38" s="267"/>
      <c r="R38" s="267"/>
      <c r="S38" s="439">
        <v>0</v>
      </c>
      <c r="T38" s="439">
        <v>0</v>
      </c>
      <c r="U38" s="497"/>
    </row>
    <row r="39" spans="1:21" s="461" customFormat="1" ht="15" hidden="1" customHeight="1">
      <c r="A39" s="462"/>
      <c r="B39" s="264"/>
      <c r="C39" s="265"/>
      <c r="D39" s="470" t="s">
        <v>541</v>
      </c>
      <c r="E39" s="471"/>
      <c r="F39" s="463" t="s">
        <v>540</v>
      </c>
      <c r="G39" s="464"/>
      <c r="H39" s="465"/>
      <c r="I39" s="465"/>
      <c r="J39" s="465"/>
      <c r="K39" s="465"/>
      <c r="L39" s="465"/>
      <c r="M39" s="466"/>
      <c r="N39" s="472"/>
      <c r="O39" s="262">
        <v>40</v>
      </c>
      <c r="P39" s="267"/>
      <c r="Q39" s="267"/>
      <c r="R39" s="267"/>
      <c r="S39" s="439">
        <v>0</v>
      </c>
      <c r="T39" s="439">
        <v>0</v>
      </c>
      <c r="U39" s="497"/>
    </row>
    <row r="40" spans="1:21" s="461" customFormat="1" ht="15" hidden="1" customHeight="1">
      <c r="A40" s="462"/>
      <c r="B40" s="264" t="s">
        <v>55</v>
      </c>
      <c r="C40" s="701"/>
      <c r="D40" s="702"/>
      <c r="E40" s="703"/>
      <c r="F40" s="467" t="s">
        <v>56</v>
      </c>
      <c r="G40" s="464"/>
      <c r="H40" s="468"/>
      <c r="I40" s="468"/>
      <c r="J40" s="468"/>
      <c r="K40" s="468"/>
      <c r="L40" s="468"/>
      <c r="M40" s="469"/>
      <c r="N40" s="472"/>
      <c r="O40" s="262">
        <v>40</v>
      </c>
      <c r="P40" s="267"/>
      <c r="Q40" s="267"/>
      <c r="R40" s="267"/>
      <c r="S40" s="440">
        <f>SUM(S41:S42)</f>
        <v>0</v>
      </c>
      <c r="T40" s="440">
        <f>SUM(T41:T42)</f>
        <v>0</v>
      </c>
      <c r="U40" s="497"/>
    </row>
    <row r="41" spans="1:21" s="461" customFormat="1" ht="15" hidden="1" customHeight="1">
      <c r="A41" s="462"/>
      <c r="B41" s="264"/>
      <c r="C41" s="701" t="s">
        <v>57</v>
      </c>
      <c r="D41" s="702" t="s">
        <v>58</v>
      </c>
      <c r="E41" s="703" t="s">
        <v>58</v>
      </c>
      <c r="F41" s="463" t="s">
        <v>59</v>
      </c>
      <c r="G41" s="464"/>
      <c r="H41" s="465"/>
      <c r="I41" s="465"/>
      <c r="J41" s="465"/>
      <c r="K41" s="465"/>
      <c r="L41" s="465"/>
      <c r="M41" s="466"/>
      <c r="N41" s="472"/>
      <c r="O41" s="262">
        <v>40</v>
      </c>
      <c r="P41" s="267"/>
      <c r="Q41" s="267"/>
      <c r="R41" s="267"/>
      <c r="S41" s="439">
        <v>0</v>
      </c>
      <c r="T41" s="439">
        <v>0</v>
      </c>
      <c r="U41" s="497"/>
    </row>
    <row r="42" spans="1:21" s="461" customFormat="1" ht="15" hidden="1" customHeight="1">
      <c r="A42" s="462"/>
      <c r="B42" s="264"/>
      <c r="C42" s="701" t="s">
        <v>60</v>
      </c>
      <c r="D42" s="702" t="s">
        <v>61</v>
      </c>
      <c r="E42" s="703" t="s">
        <v>61</v>
      </c>
      <c r="F42" s="463" t="s">
        <v>62</v>
      </c>
      <c r="G42" s="464"/>
      <c r="H42" s="465"/>
      <c r="I42" s="465"/>
      <c r="J42" s="465"/>
      <c r="K42" s="465"/>
      <c r="L42" s="465"/>
      <c r="M42" s="466"/>
      <c r="N42" s="472"/>
      <c r="O42" s="262">
        <v>40</v>
      </c>
      <c r="P42" s="267"/>
      <c r="Q42" s="267"/>
      <c r="R42" s="267"/>
      <c r="S42" s="439">
        <v>0</v>
      </c>
      <c r="T42" s="439">
        <v>0</v>
      </c>
      <c r="U42" s="497"/>
    </row>
    <row r="43" spans="1:21" s="461" customFormat="1" ht="15" hidden="1" customHeight="1">
      <c r="A43" s="462"/>
      <c r="B43" s="264" t="s">
        <v>63</v>
      </c>
      <c r="C43" s="701"/>
      <c r="D43" s="702"/>
      <c r="E43" s="703"/>
      <c r="F43" s="467" t="s">
        <v>64</v>
      </c>
      <c r="G43" s="464"/>
      <c r="H43" s="468"/>
      <c r="I43" s="468"/>
      <c r="J43" s="468"/>
      <c r="K43" s="468"/>
      <c r="L43" s="468"/>
      <c r="M43" s="469"/>
      <c r="N43" s="472"/>
      <c r="O43" s="262">
        <v>40</v>
      </c>
      <c r="P43" s="267"/>
      <c r="Q43" s="267"/>
      <c r="R43" s="267"/>
      <c r="S43" s="440">
        <f>SUM(S44:S47)</f>
        <v>0</v>
      </c>
      <c r="T43" s="440">
        <f>SUM(T44:T47)</f>
        <v>0</v>
      </c>
      <c r="U43" s="497"/>
    </row>
    <row r="44" spans="1:21" s="461" customFormat="1" ht="15" hidden="1" customHeight="1">
      <c r="A44" s="462"/>
      <c r="B44" s="264"/>
      <c r="C44" s="701" t="s">
        <v>65</v>
      </c>
      <c r="D44" s="702" t="s">
        <v>66</v>
      </c>
      <c r="E44" s="703" t="s">
        <v>66</v>
      </c>
      <c r="F44" s="463" t="s">
        <v>67</v>
      </c>
      <c r="G44" s="464"/>
      <c r="H44" s="465"/>
      <c r="I44" s="465"/>
      <c r="J44" s="465"/>
      <c r="K44" s="465"/>
      <c r="L44" s="465"/>
      <c r="M44" s="466"/>
      <c r="N44" s="472"/>
      <c r="O44" s="262">
        <v>40</v>
      </c>
      <c r="P44" s="267"/>
      <c r="Q44" s="267"/>
      <c r="R44" s="267"/>
      <c r="S44" s="441">
        <v>0</v>
      </c>
      <c r="T44" s="502">
        <v>0</v>
      </c>
      <c r="U44" s="497"/>
    </row>
    <row r="45" spans="1:21" s="461" customFormat="1" ht="15" hidden="1" customHeight="1">
      <c r="A45" s="462"/>
      <c r="B45" s="264"/>
      <c r="C45" s="701" t="s">
        <v>68</v>
      </c>
      <c r="D45" s="702" t="s">
        <v>69</v>
      </c>
      <c r="E45" s="703" t="s">
        <v>69</v>
      </c>
      <c r="F45" s="463" t="s">
        <v>70</v>
      </c>
      <c r="G45" s="464"/>
      <c r="H45" s="465"/>
      <c r="I45" s="465"/>
      <c r="J45" s="465"/>
      <c r="K45" s="465"/>
      <c r="L45" s="465"/>
      <c r="M45" s="466"/>
      <c r="N45" s="472"/>
      <c r="O45" s="262">
        <v>40</v>
      </c>
      <c r="P45" s="267"/>
      <c r="Q45" s="267"/>
      <c r="R45" s="267"/>
      <c r="S45" s="441">
        <v>0</v>
      </c>
      <c r="T45" s="439">
        <v>0</v>
      </c>
      <c r="U45" s="497"/>
    </row>
    <row r="46" spans="1:21" s="461" customFormat="1" ht="15" hidden="1" customHeight="1">
      <c r="A46" s="462"/>
      <c r="B46" s="264"/>
      <c r="C46" s="701" t="s">
        <v>71</v>
      </c>
      <c r="D46" s="702" t="s">
        <v>72</v>
      </c>
      <c r="E46" s="703" t="s">
        <v>72</v>
      </c>
      <c r="F46" s="463" t="s">
        <v>73</v>
      </c>
      <c r="G46" s="464"/>
      <c r="H46" s="465"/>
      <c r="I46" s="465"/>
      <c r="J46" s="465"/>
      <c r="K46" s="465"/>
      <c r="L46" s="465"/>
      <c r="M46" s="466"/>
      <c r="N46" s="472"/>
      <c r="O46" s="262">
        <v>40</v>
      </c>
      <c r="P46" s="267"/>
      <c r="Q46" s="267"/>
      <c r="R46" s="267"/>
      <c r="S46" s="441">
        <v>0</v>
      </c>
      <c r="T46" s="439">
        <v>0</v>
      </c>
      <c r="U46" s="497"/>
    </row>
    <row r="47" spans="1:21" s="461" customFormat="1" ht="15" hidden="1" customHeight="1">
      <c r="A47" s="462"/>
      <c r="B47" s="264"/>
      <c r="C47" s="701" t="s">
        <v>74</v>
      </c>
      <c r="D47" s="702" t="s">
        <v>75</v>
      </c>
      <c r="E47" s="703" t="s">
        <v>75</v>
      </c>
      <c r="F47" s="463" t="s">
        <v>76</v>
      </c>
      <c r="G47" s="464"/>
      <c r="H47" s="465"/>
      <c r="I47" s="465"/>
      <c r="J47" s="465"/>
      <c r="K47" s="465"/>
      <c r="L47" s="465"/>
      <c r="M47" s="466"/>
      <c r="N47" s="472"/>
      <c r="O47" s="262">
        <v>40</v>
      </c>
      <c r="P47" s="267"/>
      <c r="Q47" s="267"/>
      <c r="R47" s="267"/>
      <c r="S47" s="441">
        <v>0</v>
      </c>
      <c r="T47" s="502">
        <v>0</v>
      </c>
      <c r="U47" s="497"/>
    </row>
    <row r="48" spans="1:21" s="461" customFormat="1" ht="15" hidden="1" customHeight="1">
      <c r="A48" s="462"/>
      <c r="B48" s="264" t="s">
        <v>77</v>
      </c>
      <c r="C48" s="701"/>
      <c r="D48" s="702"/>
      <c r="E48" s="703"/>
      <c r="F48" s="467" t="s">
        <v>78</v>
      </c>
      <c r="G48" s="464"/>
      <c r="H48" s="468"/>
      <c r="I48" s="468"/>
      <c r="J48" s="468"/>
      <c r="K48" s="468"/>
      <c r="L48" s="468"/>
      <c r="M48" s="469"/>
      <c r="N48" s="472"/>
      <c r="O48" s="262">
        <v>40</v>
      </c>
      <c r="P48" s="267"/>
      <c r="Q48" s="267"/>
      <c r="R48" s="267"/>
      <c r="S48" s="440">
        <f>SUM(S49:S50)</f>
        <v>0</v>
      </c>
      <c r="T48" s="440">
        <f>SUM(T49:T50)</f>
        <v>0</v>
      </c>
      <c r="U48" s="497"/>
    </row>
    <row r="49" spans="1:21" s="461" customFormat="1" ht="15" hidden="1" customHeight="1">
      <c r="A49" s="462"/>
      <c r="B49" s="264"/>
      <c r="C49" s="701" t="s">
        <v>79</v>
      </c>
      <c r="D49" s="702" t="s">
        <v>80</v>
      </c>
      <c r="E49" s="703" t="s">
        <v>80</v>
      </c>
      <c r="F49" s="463" t="s">
        <v>81</v>
      </c>
      <c r="G49" s="464"/>
      <c r="H49" s="465"/>
      <c r="I49" s="465"/>
      <c r="J49" s="465"/>
      <c r="K49" s="465"/>
      <c r="L49" s="465"/>
      <c r="M49" s="466"/>
      <c r="N49" s="472"/>
      <c r="O49" s="262">
        <v>40</v>
      </c>
      <c r="P49" s="267"/>
      <c r="Q49" s="267"/>
      <c r="R49" s="267"/>
      <c r="S49" s="441">
        <v>0</v>
      </c>
      <c r="T49" s="503">
        <v>0</v>
      </c>
      <c r="U49" s="497"/>
    </row>
    <row r="50" spans="1:21" s="461" customFormat="1" ht="15" hidden="1" customHeight="1">
      <c r="A50" s="462"/>
      <c r="B50" s="264"/>
      <c r="C50" s="701" t="s">
        <v>82</v>
      </c>
      <c r="D50" s="702" t="s">
        <v>83</v>
      </c>
      <c r="E50" s="703" t="s">
        <v>83</v>
      </c>
      <c r="F50" s="463" t="s">
        <v>84</v>
      </c>
      <c r="G50" s="464"/>
      <c r="H50" s="465"/>
      <c r="I50" s="465"/>
      <c r="J50" s="465"/>
      <c r="K50" s="465"/>
      <c r="L50" s="465"/>
      <c r="M50" s="466"/>
      <c r="N50" s="472"/>
      <c r="O50" s="262">
        <v>40</v>
      </c>
      <c r="P50" s="267"/>
      <c r="Q50" s="267"/>
      <c r="R50" s="267"/>
      <c r="S50" s="441">
        <v>0</v>
      </c>
      <c r="T50" s="503">
        <v>0</v>
      </c>
      <c r="U50" s="497"/>
    </row>
    <row r="51" spans="1:21" s="461" customFormat="1" ht="15" hidden="1" customHeight="1">
      <c r="A51" s="462">
        <v>2</v>
      </c>
      <c r="B51" s="462"/>
      <c r="C51" s="738"/>
      <c r="D51" s="739"/>
      <c r="E51" s="740"/>
      <c r="F51" s="473" t="s">
        <v>85</v>
      </c>
      <c r="G51" s="474"/>
      <c r="H51" s="475"/>
      <c r="I51" s="475"/>
      <c r="J51" s="475"/>
      <c r="K51" s="475"/>
      <c r="L51" s="475"/>
      <c r="M51" s="476"/>
      <c r="N51" s="472"/>
      <c r="O51" s="262">
        <v>30</v>
      </c>
      <c r="P51" s="267"/>
      <c r="Q51" s="267"/>
      <c r="R51" s="267"/>
      <c r="S51" s="442">
        <f>+S52+S58+S63+S66+S69+S74+S81+S85+S89</f>
        <v>0</v>
      </c>
      <c r="T51" s="442">
        <f>+T52+T58+T63+T66+T69+T74+T81+T85+T89</f>
        <v>0</v>
      </c>
      <c r="U51" s="497"/>
    </row>
    <row r="52" spans="1:21" s="461" customFormat="1" ht="15" hidden="1" customHeight="1">
      <c r="A52" s="462"/>
      <c r="B52" s="264" t="s">
        <v>86</v>
      </c>
      <c r="C52" s="701"/>
      <c r="D52" s="702"/>
      <c r="E52" s="703"/>
      <c r="F52" s="467" t="s">
        <v>87</v>
      </c>
      <c r="G52" s="464"/>
      <c r="H52" s="468"/>
      <c r="I52" s="468"/>
      <c r="J52" s="468"/>
      <c r="K52" s="468"/>
      <c r="L52" s="468"/>
      <c r="M52" s="469"/>
      <c r="N52" s="472"/>
      <c r="O52" s="262">
        <v>30</v>
      </c>
      <c r="P52" s="267"/>
      <c r="Q52" s="267"/>
      <c r="R52" s="267"/>
      <c r="S52" s="440">
        <f>SUM(S53:S57)</f>
        <v>0</v>
      </c>
      <c r="T52" s="440">
        <f>SUM(T53:T57)</f>
        <v>0</v>
      </c>
      <c r="U52" s="497"/>
    </row>
    <row r="53" spans="1:21" s="461" customFormat="1" ht="15" hidden="1" customHeight="1">
      <c r="A53" s="462"/>
      <c r="B53" s="264"/>
      <c r="C53" s="701" t="s">
        <v>88</v>
      </c>
      <c r="D53" s="702" t="s">
        <v>89</v>
      </c>
      <c r="E53" s="703" t="s">
        <v>89</v>
      </c>
      <c r="F53" s="463" t="s">
        <v>90</v>
      </c>
      <c r="G53" s="464"/>
      <c r="H53" s="465"/>
      <c r="I53" s="465"/>
      <c r="J53" s="465"/>
      <c r="K53" s="465"/>
      <c r="L53" s="465"/>
      <c r="M53" s="466"/>
      <c r="N53" s="472"/>
      <c r="O53" s="262">
        <v>30</v>
      </c>
      <c r="P53" s="267"/>
      <c r="Q53" s="267"/>
      <c r="R53" s="267"/>
      <c r="S53" s="441">
        <v>0</v>
      </c>
      <c r="T53" s="439">
        <v>0</v>
      </c>
      <c r="U53" s="497"/>
    </row>
    <row r="54" spans="1:21" s="461" customFormat="1" ht="15" hidden="1" customHeight="1">
      <c r="A54" s="462"/>
      <c r="B54" s="264"/>
      <c r="C54" s="701" t="s">
        <v>91</v>
      </c>
      <c r="D54" s="702" t="s">
        <v>92</v>
      </c>
      <c r="E54" s="703" t="s">
        <v>92</v>
      </c>
      <c r="F54" s="463" t="s">
        <v>93</v>
      </c>
      <c r="G54" s="464"/>
      <c r="H54" s="465"/>
      <c r="I54" s="465"/>
      <c r="J54" s="465"/>
      <c r="K54" s="465"/>
      <c r="L54" s="465"/>
      <c r="M54" s="466"/>
      <c r="N54" s="472"/>
      <c r="O54" s="262">
        <v>30</v>
      </c>
      <c r="P54" s="267"/>
      <c r="Q54" s="267"/>
      <c r="R54" s="267"/>
      <c r="S54" s="441">
        <v>0</v>
      </c>
      <c r="T54" s="439">
        <v>0</v>
      </c>
      <c r="U54" s="497"/>
    </row>
    <row r="55" spans="1:21" s="461" customFormat="1" ht="15" hidden="1" customHeight="1">
      <c r="A55" s="462"/>
      <c r="B55" s="264"/>
      <c r="C55" s="701" t="s">
        <v>94</v>
      </c>
      <c r="D55" s="702" t="s">
        <v>95</v>
      </c>
      <c r="E55" s="703" t="s">
        <v>95</v>
      </c>
      <c r="F55" s="463" t="s">
        <v>96</v>
      </c>
      <c r="G55" s="464"/>
      <c r="H55" s="465"/>
      <c r="I55" s="465"/>
      <c r="J55" s="465"/>
      <c r="K55" s="465"/>
      <c r="L55" s="465"/>
      <c r="M55" s="466"/>
      <c r="N55" s="472"/>
      <c r="O55" s="262">
        <v>30</v>
      </c>
      <c r="P55" s="267"/>
      <c r="Q55" s="267"/>
      <c r="R55" s="267"/>
      <c r="S55" s="441">
        <v>0</v>
      </c>
      <c r="T55" s="439">
        <v>0</v>
      </c>
      <c r="U55" s="497"/>
    </row>
    <row r="56" spans="1:21" s="461" customFormat="1" ht="15" hidden="1" customHeight="1">
      <c r="A56" s="462"/>
      <c r="B56" s="264"/>
      <c r="C56" s="701" t="s">
        <v>97</v>
      </c>
      <c r="D56" s="702" t="s">
        <v>98</v>
      </c>
      <c r="E56" s="703" t="s">
        <v>98</v>
      </c>
      <c r="F56" s="463" t="s">
        <v>99</v>
      </c>
      <c r="G56" s="464"/>
      <c r="H56" s="465"/>
      <c r="I56" s="465"/>
      <c r="J56" s="465"/>
      <c r="K56" s="465"/>
      <c r="L56" s="465"/>
      <c r="M56" s="466"/>
      <c r="N56" s="472"/>
      <c r="O56" s="262">
        <v>30</v>
      </c>
      <c r="P56" s="267"/>
      <c r="Q56" s="267"/>
      <c r="R56" s="267"/>
      <c r="S56" s="441">
        <v>0</v>
      </c>
      <c r="T56" s="439">
        <v>0</v>
      </c>
      <c r="U56" s="497"/>
    </row>
    <row r="57" spans="1:21" s="461" customFormat="1" ht="15" hidden="1" customHeight="1">
      <c r="A57" s="462"/>
      <c r="B57" s="264"/>
      <c r="C57" s="701" t="s">
        <v>100</v>
      </c>
      <c r="D57" s="702" t="s">
        <v>101</v>
      </c>
      <c r="E57" s="703" t="s">
        <v>101</v>
      </c>
      <c r="F57" s="463" t="s">
        <v>102</v>
      </c>
      <c r="G57" s="464"/>
      <c r="H57" s="465"/>
      <c r="I57" s="465"/>
      <c r="J57" s="465"/>
      <c r="K57" s="465"/>
      <c r="L57" s="465"/>
      <c r="M57" s="466"/>
      <c r="N57" s="472"/>
      <c r="O57" s="262">
        <v>30</v>
      </c>
      <c r="P57" s="267"/>
      <c r="Q57" s="267"/>
      <c r="R57" s="267"/>
      <c r="S57" s="441">
        <v>0</v>
      </c>
      <c r="T57" s="439">
        <v>0</v>
      </c>
      <c r="U57" s="497"/>
    </row>
    <row r="58" spans="1:21" s="461" customFormat="1" ht="15" hidden="1" customHeight="1">
      <c r="A58" s="462"/>
      <c r="B58" s="264" t="s">
        <v>103</v>
      </c>
      <c r="C58" s="701"/>
      <c r="D58" s="702"/>
      <c r="E58" s="703"/>
      <c r="F58" s="467" t="s">
        <v>104</v>
      </c>
      <c r="G58" s="464"/>
      <c r="H58" s="468"/>
      <c r="I58" s="468"/>
      <c r="J58" s="468"/>
      <c r="K58" s="468"/>
      <c r="L58" s="468"/>
      <c r="M58" s="469"/>
      <c r="N58" s="472"/>
      <c r="O58" s="262">
        <v>30</v>
      </c>
      <c r="P58" s="267"/>
      <c r="Q58" s="267"/>
      <c r="R58" s="267"/>
      <c r="S58" s="440">
        <f>SUM(S59:S62)</f>
        <v>0</v>
      </c>
      <c r="T58" s="440">
        <f>SUM(T59:T62)</f>
        <v>0</v>
      </c>
      <c r="U58" s="497"/>
    </row>
    <row r="59" spans="1:21" s="461" customFormat="1" ht="15" hidden="1" customHeight="1">
      <c r="A59" s="462"/>
      <c r="B59" s="264"/>
      <c r="C59" s="701" t="s">
        <v>105</v>
      </c>
      <c r="D59" s="702" t="s">
        <v>106</v>
      </c>
      <c r="E59" s="703" t="s">
        <v>106</v>
      </c>
      <c r="F59" s="463" t="s">
        <v>107</v>
      </c>
      <c r="G59" s="464"/>
      <c r="H59" s="465"/>
      <c r="I59" s="465"/>
      <c r="J59" s="465"/>
      <c r="K59" s="465"/>
      <c r="L59" s="465"/>
      <c r="M59" s="466"/>
      <c r="N59" s="472"/>
      <c r="O59" s="262">
        <v>30</v>
      </c>
      <c r="P59" s="267"/>
      <c r="Q59" s="267"/>
      <c r="R59" s="267"/>
      <c r="S59" s="441">
        <v>0</v>
      </c>
      <c r="T59" s="439">
        <v>0</v>
      </c>
      <c r="U59" s="497"/>
    </row>
    <row r="60" spans="1:21" s="461" customFormat="1" ht="15" hidden="1" customHeight="1">
      <c r="A60" s="462"/>
      <c r="B60" s="264"/>
      <c r="C60" s="701" t="s">
        <v>108</v>
      </c>
      <c r="D60" s="702" t="s">
        <v>109</v>
      </c>
      <c r="E60" s="703" t="s">
        <v>109</v>
      </c>
      <c r="F60" s="463" t="s">
        <v>110</v>
      </c>
      <c r="G60" s="464"/>
      <c r="H60" s="465"/>
      <c r="I60" s="465"/>
      <c r="J60" s="465"/>
      <c r="K60" s="465"/>
      <c r="L60" s="465"/>
      <c r="M60" s="466"/>
      <c r="N60" s="472"/>
      <c r="O60" s="262">
        <v>30</v>
      </c>
      <c r="P60" s="267"/>
      <c r="Q60" s="267"/>
      <c r="R60" s="267"/>
      <c r="S60" s="441">
        <v>0</v>
      </c>
      <c r="T60" s="439">
        <v>0</v>
      </c>
      <c r="U60" s="497"/>
    </row>
    <row r="61" spans="1:21" s="461" customFormat="1" ht="15" hidden="1" customHeight="1">
      <c r="A61" s="462"/>
      <c r="B61" s="264"/>
      <c r="C61" s="701" t="s">
        <v>111</v>
      </c>
      <c r="D61" s="702" t="s">
        <v>112</v>
      </c>
      <c r="E61" s="703" t="s">
        <v>112</v>
      </c>
      <c r="F61" s="463" t="s">
        <v>113</v>
      </c>
      <c r="G61" s="464"/>
      <c r="H61" s="465"/>
      <c r="I61" s="465"/>
      <c r="J61" s="465"/>
      <c r="K61" s="465"/>
      <c r="L61" s="465"/>
      <c r="M61" s="466"/>
      <c r="N61" s="472"/>
      <c r="O61" s="262">
        <v>30</v>
      </c>
      <c r="P61" s="267"/>
      <c r="Q61" s="267"/>
      <c r="R61" s="267"/>
      <c r="S61" s="441">
        <v>0</v>
      </c>
      <c r="T61" s="439">
        <v>0</v>
      </c>
      <c r="U61" s="497"/>
    </row>
    <row r="62" spans="1:21" s="461" customFormat="1" ht="15" hidden="1" customHeight="1">
      <c r="A62" s="462"/>
      <c r="B62" s="264"/>
      <c r="C62" s="701" t="s">
        <v>114</v>
      </c>
      <c r="D62" s="702" t="s">
        <v>115</v>
      </c>
      <c r="E62" s="703" t="s">
        <v>115</v>
      </c>
      <c r="F62" s="463" t="s">
        <v>116</v>
      </c>
      <c r="G62" s="464"/>
      <c r="H62" s="465"/>
      <c r="I62" s="465"/>
      <c r="J62" s="465"/>
      <c r="K62" s="465"/>
      <c r="L62" s="465"/>
      <c r="M62" s="466"/>
      <c r="N62" s="472"/>
      <c r="O62" s="262">
        <v>30</v>
      </c>
      <c r="P62" s="267"/>
      <c r="Q62" s="267"/>
      <c r="R62" s="267"/>
      <c r="S62" s="441">
        <v>0</v>
      </c>
      <c r="T62" s="439">
        <v>0</v>
      </c>
      <c r="U62" s="497"/>
    </row>
    <row r="63" spans="1:21" s="461" customFormat="1" ht="15" hidden="1" customHeight="1">
      <c r="A63" s="462"/>
      <c r="B63" s="264" t="s">
        <v>117</v>
      </c>
      <c r="C63" s="701"/>
      <c r="D63" s="702"/>
      <c r="E63" s="703"/>
      <c r="F63" s="467" t="s">
        <v>118</v>
      </c>
      <c r="G63" s="464"/>
      <c r="H63" s="468"/>
      <c r="I63" s="468"/>
      <c r="J63" s="468"/>
      <c r="K63" s="468"/>
      <c r="L63" s="468"/>
      <c r="M63" s="469"/>
      <c r="N63" s="472"/>
      <c r="O63" s="262">
        <v>30</v>
      </c>
      <c r="P63" s="267"/>
      <c r="Q63" s="267"/>
      <c r="R63" s="267"/>
      <c r="S63" s="440">
        <f>SUM(S64:S65)</f>
        <v>0</v>
      </c>
      <c r="T63" s="440">
        <f>SUM(T64:T65)</f>
        <v>0</v>
      </c>
      <c r="U63" s="497"/>
    </row>
    <row r="64" spans="1:21" s="461" customFormat="1" ht="15" hidden="1" customHeight="1">
      <c r="A64" s="462"/>
      <c r="B64" s="264"/>
      <c r="C64" s="701" t="s">
        <v>119</v>
      </c>
      <c r="D64" s="702" t="s">
        <v>120</v>
      </c>
      <c r="E64" s="703" t="s">
        <v>120</v>
      </c>
      <c r="F64" s="463" t="s">
        <v>121</v>
      </c>
      <c r="G64" s="464"/>
      <c r="H64" s="465"/>
      <c r="I64" s="465"/>
      <c r="J64" s="465"/>
      <c r="K64" s="465"/>
      <c r="L64" s="465"/>
      <c r="M64" s="466"/>
      <c r="N64" s="472"/>
      <c r="O64" s="262">
        <v>30</v>
      </c>
      <c r="P64" s="267"/>
      <c r="Q64" s="267"/>
      <c r="R64" s="267"/>
      <c r="S64" s="441">
        <v>0</v>
      </c>
      <c r="T64" s="439">
        <v>0</v>
      </c>
      <c r="U64" s="497"/>
    </row>
    <row r="65" spans="1:21" s="461" customFormat="1" ht="15" hidden="1" customHeight="1">
      <c r="A65" s="462"/>
      <c r="B65" s="264"/>
      <c r="C65" s="701" t="s">
        <v>122</v>
      </c>
      <c r="D65" s="702" t="s">
        <v>123</v>
      </c>
      <c r="E65" s="703" t="s">
        <v>123</v>
      </c>
      <c r="F65" s="463" t="s">
        <v>124</v>
      </c>
      <c r="G65" s="464"/>
      <c r="H65" s="465"/>
      <c r="I65" s="465"/>
      <c r="J65" s="465"/>
      <c r="K65" s="465"/>
      <c r="L65" s="465"/>
      <c r="M65" s="466"/>
      <c r="N65" s="472"/>
      <c r="O65" s="262">
        <v>30</v>
      </c>
      <c r="P65" s="267"/>
      <c r="Q65" s="267"/>
      <c r="R65" s="267"/>
      <c r="S65" s="441">
        <v>0</v>
      </c>
      <c r="T65" s="439">
        <v>0</v>
      </c>
      <c r="U65" s="497"/>
    </row>
    <row r="66" spans="1:21" s="461" customFormat="1" ht="15" hidden="1" customHeight="1">
      <c r="A66" s="462"/>
      <c r="B66" s="264" t="s">
        <v>125</v>
      </c>
      <c r="C66" s="701"/>
      <c r="D66" s="702"/>
      <c r="E66" s="703"/>
      <c r="F66" s="467" t="s">
        <v>126</v>
      </c>
      <c r="G66" s="464"/>
      <c r="H66" s="468"/>
      <c r="I66" s="468"/>
      <c r="J66" s="468"/>
      <c r="K66" s="468"/>
      <c r="L66" s="468"/>
      <c r="M66" s="469"/>
      <c r="N66" s="472"/>
      <c r="O66" s="262">
        <v>30</v>
      </c>
      <c r="P66" s="267"/>
      <c r="Q66" s="267"/>
      <c r="R66" s="267"/>
      <c r="S66" s="440">
        <f>SUM(S67:S68)</f>
        <v>0</v>
      </c>
      <c r="T66" s="440">
        <f>SUM(T67:T68)</f>
        <v>0</v>
      </c>
      <c r="U66" s="497"/>
    </row>
    <row r="67" spans="1:21" s="461" customFormat="1" ht="15" hidden="1" customHeight="1">
      <c r="A67" s="462"/>
      <c r="B67" s="264"/>
      <c r="C67" s="701" t="s">
        <v>127</v>
      </c>
      <c r="D67" s="702" t="s">
        <v>128</v>
      </c>
      <c r="E67" s="703" t="s">
        <v>128</v>
      </c>
      <c r="F67" s="463" t="s">
        <v>129</v>
      </c>
      <c r="G67" s="464"/>
      <c r="H67" s="465"/>
      <c r="I67" s="465"/>
      <c r="J67" s="465"/>
      <c r="K67" s="465"/>
      <c r="L67" s="465"/>
      <c r="M67" s="466"/>
      <c r="N67" s="472"/>
      <c r="O67" s="262">
        <v>30</v>
      </c>
      <c r="P67" s="267"/>
      <c r="Q67" s="267"/>
      <c r="R67" s="267"/>
      <c r="S67" s="441">
        <v>0</v>
      </c>
      <c r="T67" s="439">
        <v>0</v>
      </c>
      <c r="U67" s="497"/>
    </row>
    <row r="68" spans="1:21" s="461" customFormat="1" ht="15" hidden="1" customHeight="1">
      <c r="A68" s="462"/>
      <c r="B68" s="264"/>
      <c r="C68" s="701" t="s">
        <v>130</v>
      </c>
      <c r="D68" s="702" t="s">
        <v>131</v>
      </c>
      <c r="E68" s="703" t="s">
        <v>131</v>
      </c>
      <c r="F68" s="463" t="s">
        <v>132</v>
      </c>
      <c r="G68" s="464"/>
      <c r="H68" s="465"/>
      <c r="I68" s="465"/>
      <c r="J68" s="465"/>
      <c r="K68" s="465"/>
      <c r="L68" s="465"/>
      <c r="M68" s="466"/>
      <c r="N68" s="472"/>
      <c r="O68" s="262">
        <v>30</v>
      </c>
      <c r="P68" s="267"/>
      <c r="Q68" s="267"/>
      <c r="R68" s="267"/>
      <c r="S68" s="441">
        <v>0</v>
      </c>
      <c r="T68" s="439">
        <v>0</v>
      </c>
      <c r="U68" s="497"/>
    </row>
    <row r="69" spans="1:21" s="461" customFormat="1" ht="15" hidden="1" customHeight="1">
      <c r="A69" s="462"/>
      <c r="B69" s="264" t="s">
        <v>133</v>
      </c>
      <c r="C69" s="701"/>
      <c r="D69" s="702"/>
      <c r="E69" s="703"/>
      <c r="F69" s="467" t="s">
        <v>134</v>
      </c>
      <c r="G69" s="464"/>
      <c r="H69" s="468"/>
      <c r="I69" s="468"/>
      <c r="J69" s="468"/>
      <c r="K69" s="468"/>
      <c r="L69" s="468"/>
      <c r="M69" s="469"/>
      <c r="N69" s="472"/>
      <c r="O69" s="262">
        <v>30</v>
      </c>
      <c r="P69" s="267"/>
      <c r="Q69" s="267"/>
      <c r="R69" s="267"/>
      <c r="S69" s="440">
        <f>SUM(S70:S73)</f>
        <v>0</v>
      </c>
      <c r="T69" s="440">
        <f>SUM(T70:T73)</f>
        <v>0</v>
      </c>
      <c r="U69" s="497"/>
    </row>
    <row r="70" spans="1:21" s="461" customFormat="1" ht="15" hidden="1" customHeight="1">
      <c r="A70" s="462"/>
      <c r="B70" s="264"/>
      <c r="C70" s="701" t="s">
        <v>135</v>
      </c>
      <c r="D70" s="702" t="s">
        <v>136</v>
      </c>
      <c r="E70" s="703" t="s">
        <v>136</v>
      </c>
      <c r="F70" s="463" t="s">
        <v>137</v>
      </c>
      <c r="G70" s="464"/>
      <c r="H70" s="465"/>
      <c r="I70" s="465"/>
      <c r="J70" s="465"/>
      <c r="K70" s="465"/>
      <c r="L70" s="465"/>
      <c r="M70" s="466"/>
      <c r="N70" s="472"/>
      <c r="O70" s="262">
        <v>30</v>
      </c>
      <c r="P70" s="267"/>
      <c r="Q70" s="267"/>
      <c r="R70" s="267"/>
      <c r="S70" s="441">
        <v>0</v>
      </c>
      <c r="T70" s="439">
        <v>0</v>
      </c>
      <c r="U70" s="497"/>
    </row>
    <row r="71" spans="1:21" s="461" customFormat="1" ht="15" hidden="1" customHeight="1">
      <c r="A71" s="462"/>
      <c r="B71" s="264"/>
      <c r="C71" s="701" t="s">
        <v>138</v>
      </c>
      <c r="D71" s="702" t="s">
        <v>139</v>
      </c>
      <c r="E71" s="703" t="s">
        <v>139</v>
      </c>
      <c r="F71" s="463" t="s">
        <v>140</v>
      </c>
      <c r="G71" s="464"/>
      <c r="H71" s="465"/>
      <c r="I71" s="465"/>
      <c r="J71" s="465"/>
      <c r="K71" s="465"/>
      <c r="L71" s="465"/>
      <c r="M71" s="466"/>
      <c r="N71" s="472"/>
      <c r="O71" s="262">
        <v>30</v>
      </c>
      <c r="P71" s="267"/>
      <c r="Q71" s="267"/>
      <c r="R71" s="267"/>
      <c r="S71" s="441">
        <v>0</v>
      </c>
      <c r="T71" s="439">
        <v>0</v>
      </c>
      <c r="U71" s="497"/>
    </row>
    <row r="72" spans="1:21" s="461" customFormat="1" ht="15" hidden="1" customHeight="1">
      <c r="A72" s="462"/>
      <c r="B72" s="264"/>
      <c r="C72" s="701" t="s">
        <v>141</v>
      </c>
      <c r="D72" s="702" t="s">
        <v>142</v>
      </c>
      <c r="E72" s="703" t="s">
        <v>142</v>
      </c>
      <c r="F72" s="463" t="s">
        <v>143</v>
      </c>
      <c r="G72" s="464"/>
      <c r="H72" s="465"/>
      <c r="I72" s="465"/>
      <c r="J72" s="465"/>
      <c r="K72" s="465"/>
      <c r="L72" s="465"/>
      <c r="M72" s="466"/>
      <c r="N72" s="472"/>
      <c r="O72" s="262">
        <v>30</v>
      </c>
      <c r="P72" s="267"/>
      <c r="Q72" s="267"/>
      <c r="R72" s="267"/>
      <c r="S72" s="441">
        <v>0</v>
      </c>
      <c r="T72" s="439">
        <v>0</v>
      </c>
      <c r="U72" s="497"/>
    </row>
    <row r="73" spans="1:21" s="461" customFormat="1" ht="15" hidden="1" customHeight="1">
      <c r="A73" s="462"/>
      <c r="B73" s="264"/>
      <c r="C73" s="701" t="s">
        <v>144</v>
      </c>
      <c r="D73" s="702" t="s">
        <v>145</v>
      </c>
      <c r="E73" s="703" t="s">
        <v>145</v>
      </c>
      <c r="F73" s="463" t="s">
        <v>146</v>
      </c>
      <c r="G73" s="464"/>
      <c r="H73" s="465"/>
      <c r="I73" s="465"/>
      <c r="J73" s="465"/>
      <c r="K73" s="465"/>
      <c r="L73" s="465"/>
      <c r="M73" s="466"/>
      <c r="N73" s="472"/>
      <c r="O73" s="262">
        <v>30</v>
      </c>
      <c r="P73" s="267"/>
      <c r="Q73" s="267"/>
      <c r="R73" s="267"/>
      <c r="S73" s="441">
        <v>0</v>
      </c>
      <c r="T73" s="439">
        <v>0</v>
      </c>
      <c r="U73" s="497"/>
    </row>
    <row r="74" spans="1:21" s="461" customFormat="1" ht="15" hidden="1" customHeight="1">
      <c r="A74" s="462"/>
      <c r="B74" s="264" t="s">
        <v>147</v>
      </c>
      <c r="C74" s="701"/>
      <c r="D74" s="702"/>
      <c r="E74" s="703"/>
      <c r="F74" s="467" t="s">
        <v>148</v>
      </c>
      <c r="G74" s="464"/>
      <c r="H74" s="468"/>
      <c r="I74" s="468"/>
      <c r="J74" s="468"/>
      <c r="K74" s="468"/>
      <c r="L74" s="468"/>
      <c r="M74" s="469"/>
      <c r="N74" s="472"/>
      <c r="O74" s="262">
        <v>30</v>
      </c>
      <c r="P74" s="267"/>
      <c r="Q74" s="267"/>
      <c r="R74" s="267"/>
      <c r="S74" s="440">
        <f>SUM(S75:S80)</f>
        <v>0</v>
      </c>
      <c r="T74" s="440">
        <f>SUM(T75:T80)</f>
        <v>0</v>
      </c>
      <c r="U74" s="497"/>
    </row>
    <row r="75" spans="1:21" s="461" customFormat="1" ht="15" hidden="1" customHeight="1">
      <c r="A75" s="462"/>
      <c r="B75" s="264"/>
      <c r="C75" s="701" t="s">
        <v>149</v>
      </c>
      <c r="D75" s="702" t="s">
        <v>150</v>
      </c>
      <c r="E75" s="703" t="s">
        <v>150</v>
      </c>
      <c r="F75" s="463" t="s">
        <v>151</v>
      </c>
      <c r="G75" s="464"/>
      <c r="H75" s="465"/>
      <c r="I75" s="465"/>
      <c r="J75" s="465"/>
      <c r="K75" s="465"/>
      <c r="L75" s="465"/>
      <c r="M75" s="466"/>
      <c r="N75" s="472"/>
      <c r="O75" s="262">
        <v>30</v>
      </c>
      <c r="P75" s="267"/>
      <c r="Q75" s="267"/>
      <c r="R75" s="267"/>
      <c r="S75" s="441">
        <v>0</v>
      </c>
      <c r="T75" s="439">
        <v>0</v>
      </c>
      <c r="U75" s="497"/>
    </row>
    <row r="76" spans="1:21" s="461" customFormat="1" ht="15" hidden="1" customHeight="1">
      <c r="A76" s="462"/>
      <c r="B76" s="264"/>
      <c r="C76" s="701" t="s">
        <v>152</v>
      </c>
      <c r="D76" s="702" t="s">
        <v>153</v>
      </c>
      <c r="E76" s="703" t="s">
        <v>153</v>
      </c>
      <c r="F76" s="463" t="s">
        <v>154</v>
      </c>
      <c r="G76" s="464"/>
      <c r="H76" s="465"/>
      <c r="I76" s="465"/>
      <c r="J76" s="465"/>
      <c r="K76" s="465"/>
      <c r="L76" s="465"/>
      <c r="M76" s="466"/>
      <c r="N76" s="472"/>
      <c r="O76" s="262">
        <v>30</v>
      </c>
      <c r="P76" s="267"/>
      <c r="Q76" s="267"/>
      <c r="R76" s="267"/>
      <c r="S76" s="441">
        <v>0</v>
      </c>
      <c r="T76" s="439">
        <v>0</v>
      </c>
      <c r="U76" s="497"/>
    </row>
    <row r="77" spans="1:21" s="461" customFormat="1" ht="15" hidden="1" customHeight="1">
      <c r="A77" s="462"/>
      <c r="B77" s="264"/>
      <c r="C77" s="701" t="s">
        <v>155</v>
      </c>
      <c r="D77" s="702" t="s">
        <v>156</v>
      </c>
      <c r="E77" s="703" t="s">
        <v>156</v>
      </c>
      <c r="F77" s="463" t="s">
        <v>157</v>
      </c>
      <c r="G77" s="464"/>
      <c r="H77" s="465"/>
      <c r="I77" s="465"/>
      <c r="J77" s="465"/>
      <c r="K77" s="465"/>
      <c r="L77" s="465"/>
      <c r="M77" s="466"/>
      <c r="N77" s="472"/>
      <c r="O77" s="262">
        <v>30</v>
      </c>
      <c r="P77" s="267"/>
      <c r="Q77" s="267"/>
      <c r="R77" s="267"/>
      <c r="S77" s="441">
        <v>0</v>
      </c>
      <c r="T77" s="439">
        <v>0</v>
      </c>
      <c r="U77" s="497"/>
    </row>
    <row r="78" spans="1:21" s="461" customFormat="1" ht="15" hidden="1" customHeight="1">
      <c r="A78" s="462"/>
      <c r="B78" s="264"/>
      <c r="C78" s="701" t="s">
        <v>158</v>
      </c>
      <c r="D78" s="702" t="s">
        <v>159</v>
      </c>
      <c r="E78" s="703" t="s">
        <v>159</v>
      </c>
      <c r="F78" s="463" t="s">
        <v>160</v>
      </c>
      <c r="G78" s="464"/>
      <c r="H78" s="465"/>
      <c r="I78" s="465"/>
      <c r="J78" s="465"/>
      <c r="K78" s="465"/>
      <c r="L78" s="465"/>
      <c r="M78" s="466"/>
      <c r="N78" s="472"/>
      <c r="O78" s="262">
        <v>30</v>
      </c>
      <c r="P78" s="267"/>
      <c r="Q78" s="267"/>
      <c r="R78" s="267"/>
      <c r="S78" s="441">
        <v>0</v>
      </c>
      <c r="T78" s="439">
        <v>0</v>
      </c>
      <c r="U78" s="497"/>
    </row>
    <row r="79" spans="1:21" s="461" customFormat="1" ht="15" hidden="1" customHeight="1">
      <c r="A79" s="462"/>
      <c r="B79" s="264"/>
      <c r="C79" s="701" t="s">
        <v>161</v>
      </c>
      <c r="D79" s="702" t="s">
        <v>162</v>
      </c>
      <c r="E79" s="703" t="s">
        <v>162</v>
      </c>
      <c r="F79" s="463" t="s">
        <v>163</v>
      </c>
      <c r="G79" s="464"/>
      <c r="H79" s="465"/>
      <c r="I79" s="465"/>
      <c r="J79" s="465"/>
      <c r="K79" s="465"/>
      <c r="L79" s="465"/>
      <c r="M79" s="466"/>
      <c r="N79" s="472"/>
      <c r="O79" s="262">
        <v>30</v>
      </c>
      <c r="P79" s="267"/>
      <c r="Q79" s="267"/>
      <c r="R79" s="267"/>
      <c r="S79" s="441">
        <v>0</v>
      </c>
      <c r="T79" s="439">
        <v>0</v>
      </c>
      <c r="U79" s="497"/>
    </row>
    <row r="80" spans="1:21" s="461" customFormat="1" ht="15" hidden="1" customHeight="1">
      <c r="A80" s="462"/>
      <c r="B80" s="264"/>
      <c r="C80" s="701" t="s">
        <v>164</v>
      </c>
      <c r="D80" s="702" t="s">
        <v>165</v>
      </c>
      <c r="E80" s="703" t="s">
        <v>165</v>
      </c>
      <c r="F80" s="463" t="s">
        <v>166</v>
      </c>
      <c r="G80" s="464"/>
      <c r="H80" s="465"/>
      <c r="I80" s="465"/>
      <c r="J80" s="465"/>
      <c r="K80" s="465"/>
      <c r="L80" s="465"/>
      <c r="M80" s="466"/>
      <c r="N80" s="472"/>
      <c r="O80" s="262">
        <v>30</v>
      </c>
      <c r="P80" s="267"/>
      <c r="Q80" s="267"/>
      <c r="R80" s="267"/>
      <c r="S80" s="441">
        <v>0</v>
      </c>
      <c r="T80" s="439">
        <v>0</v>
      </c>
      <c r="U80" s="497"/>
    </row>
    <row r="81" spans="1:21" s="461" customFormat="1" ht="15" hidden="1" customHeight="1">
      <c r="A81" s="462"/>
      <c r="B81" s="264" t="s">
        <v>167</v>
      </c>
      <c r="C81" s="701"/>
      <c r="D81" s="702"/>
      <c r="E81" s="703"/>
      <c r="F81" s="467" t="s">
        <v>168</v>
      </c>
      <c r="G81" s="464"/>
      <c r="H81" s="468"/>
      <c r="I81" s="468"/>
      <c r="J81" s="468"/>
      <c r="K81" s="468"/>
      <c r="L81" s="468"/>
      <c r="M81" s="469"/>
      <c r="N81" s="472"/>
      <c r="O81" s="262">
        <v>30</v>
      </c>
      <c r="P81" s="267"/>
      <c r="Q81" s="267"/>
      <c r="R81" s="267"/>
      <c r="S81" s="440">
        <v>0</v>
      </c>
      <c r="T81" s="440">
        <v>0</v>
      </c>
      <c r="U81" s="497"/>
    </row>
    <row r="82" spans="1:21" s="461" customFormat="1" ht="15" hidden="1" customHeight="1">
      <c r="A82" s="462"/>
      <c r="B82" s="264"/>
      <c r="C82" s="701" t="s">
        <v>169</v>
      </c>
      <c r="D82" s="702" t="s">
        <v>170</v>
      </c>
      <c r="E82" s="703" t="s">
        <v>170</v>
      </c>
      <c r="F82" s="463" t="s">
        <v>171</v>
      </c>
      <c r="G82" s="464"/>
      <c r="H82" s="465"/>
      <c r="I82" s="465"/>
      <c r="J82" s="465"/>
      <c r="K82" s="465"/>
      <c r="L82" s="465"/>
      <c r="M82" s="466"/>
      <c r="N82" s="472"/>
      <c r="O82" s="262">
        <v>30</v>
      </c>
      <c r="P82" s="267"/>
      <c r="Q82" s="267"/>
      <c r="R82" s="267"/>
      <c r="S82" s="441">
        <v>0</v>
      </c>
      <c r="T82" s="439">
        <v>0</v>
      </c>
      <c r="U82" s="497"/>
    </row>
    <row r="83" spans="1:21" s="461" customFormat="1" ht="15" hidden="1" customHeight="1">
      <c r="A83" s="462"/>
      <c r="B83" s="264"/>
      <c r="C83" s="701" t="s">
        <v>172</v>
      </c>
      <c r="D83" s="702" t="s">
        <v>173</v>
      </c>
      <c r="E83" s="703" t="s">
        <v>173</v>
      </c>
      <c r="F83" s="463" t="s">
        <v>174</v>
      </c>
      <c r="G83" s="464"/>
      <c r="H83" s="465"/>
      <c r="I83" s="465"/>
      <c r="J83" s="465"/>
      <c r="K83" s="465"/>
      <c r="L83" s="465"/>
      <c r="M83" s="466"/>
      <c r="N83" s="472"/>
      <c r="O83" s="262">
        <v>30</v>
      </c>
      <c r="P83" s="267"/>
      <c r="Q83" s="267"/>
      <c r="R83" s="267"/>
      <c r="S83" s="441">
        <v>0</v>
      </c>
      <c r="T83" s="439">
        <v>0</v>
      </c>
      <c r="U83" s="497"/>
    </row>
    <row r="84" spans="1:21" s="461" customFormat="1" ht="15" hidden="1" customHeight="1">
      <c r="A84" s="462"/>
      <c r="B84" s="264"/>
      <c r="C84" s="701" t="s">
        <v>175</v>
      </c>
      <c r="D84" s="702" t="s">
        <v>176</v>
      </c>
      <c r="E84" s="703" t="s">
        <v>176</v>
      </c>
      <c r="F84" s="463" t="s">
        <v>177</v>
      </c>
      <c r="G84" s="464"/>
      <c r="H84" s="465"/>
      <c r="I84" s="465"/>
      <c r="J84" s="465"/>
      <c r="K84" s="465"/>
      <c r="L84" s="465"/>
      <c r="M84" s="466"/>
      <c r="N84" s="472"/>
      <c r="O84" s="262">
        <v>30</v>
      </c>
      <c r="P84" s="267"/>
      <c r="Q84" s="267"/>
      <c r="R84" s="267"/>
      <c r="S84" s="441">
        <v>0</v>
      </c>
      <c r="T84" s="439">
        <v>0</v>
      </c>
      <c r="U84" s="497"/>
    </row>
    <row r="85" spans="1:21" s="461" customFormat="1" ht="15" hidden="1" customHeight="1">
      <c r="A85" s="462"/>
      <c r="B85" s="264" t="s">
        <v>178</v>
      </c>
      <c r="C85" s="701"/>
      <c r="D85" s="702"/>
      <c r="E85" s="703"/>
      <c r="F85" s="467" t="s">
        <v>179</v>
      </c>
      <c r="G85" s="464"/>
      <c r="H85" s="468"/>
      <c r="I85" s="468"/>
      <c r="J85" s="468"/>
      <c r="K85" s="468"/>
      <c r="L85" s="468"/>
      <c r="M85" s="469"/>
      <c r="N85" s="472"/>
      <c r="O85" s="262">
        <v>30</v>
      </c>
      <c r="P85" s="267"/>
      <c r="Q85" s="267"/>
      <c r="R85" s="267"/>
      <c r="S85" s="440">
        <f>SUM(S86:S88)</f>
        <v>0</v>
      </c>
      <c r="T85" s="440">
        <f>SUM(T86:T88)</f>
        <v>0</v>
      </c>
      <c r="U85" s="497"/>
    </row>
    <row r="86" spans="1:21" s="461" customFormat="1" ht="15" hidden="1" customHeight="1">
      <c r="A86" s="462"/>
      <c r="B86" s="264"/>
      <c r="C86" s="701" t="s">
        <v>180</v>
      </c>
      <c r="D86" s="702" t="s">
        <v>181</v>
      </c>
      <c r="E86" s="703" t="s">
        <v>181</v>
      </c>
      <c r="F86" s="463" t="s">
        <v>182</v>
      </c>
      <c r="G86" s="464"/>
      <c r="H86" s="465"/>
      <c r="I86" s="465"/>
      <c r="J86" s="465"/>
      <c r="K86" s="465"/>
      <c r="L86" s="465"/>
      <c r="M86" s="466"/>
      <c r="N86" s="472"/>
      <c r="O86" s="262">
        <v>30</v>
      </c>
      <c r="P86" s="267"/>
      <c r="Q86" s="267"/>
      <c r="R86" s="267"/>
      <c r="S86" s="441">
        <v>0</v>
      </c>
      <c r="T86" s="439">
        <v>0</v>
      </c>
      <c r="U86" s="497"/>
    </row>
    <row r="87" spans="1:21" s="461" customFormat="1" ht="15" hidden="1" customHeight="1">
      <c r="A87" s="462"/>
      <c r="B87" s="264"/>
      <c r="C87" s="701" t="s">
        <v>183</v>
      </c>
      <c r="D87" s="702" t="s">
        <v>184</v>
      </c>
      <c r="E87" s="703" t="s">
        <v>184</v>
      </c>
      <c r="F87" s="463" t="s">
        <v>185</v>
      </c>
      <c r="G87" s="464"/>
      <c r="H87" s="465"/>
      <c r="I87" s="465"/>
      <c r="J87" s="465"/>
      <c r="K87" s="465"/>
      <c r="L87" s="465"/>
      <c r="M87" s="466"/>
      <c r="N87" s="472"/>
      <c r="O87" s="262">
        <v>30</v>
      </c>
      <c r="P87" s="267"/>
      <c r="Q87" s="267"/>
      <c r="R87" s="267"/>
      <c r="S87" s="441">
        <v>0</v>
      </c>
      <c r="T87" s="439">
        <v>0</v>
      </c>
      <c r="U87" s="497"/>
    </row>
    <row r="88" spans="1:21" s="461" customFormat="1" ht="15" hidden="1" customHeight="1">
      <c r="A88" s="462"/>
      <c r="B88" s="264"/>
      <c r="C88" s="701" t="s">
        <v>186</v>
      </c>
      <c r="D88" s="702" t="s">
        <v>187</v>
      </c>
      <c r="E88" s="703" t="s">
        <v>187</v>
      </c>
      <c r="F88" s="463" t="s">
        <v>188</v>
      </c>
      <c r="G88" s="464"/>
      <c r="H88" s="465"/>
      <c r="I88" s="465"/>
      <c r="J88" s="465"/>
      <c r="K88" s="465"/>
      <c r="L88" s="465"/>
      <c r="M88" s="466"/>
      <c r="N88" s="472"/>
      <c r="O88" s="262">
        <v>30</v>
      </c>
      <c r="P88" s="267"/>
      <c r="Q88" s="267"/>
      <c r="R88" s="267"/>
      <c r="S88" s="441">
        <v>0</v>
      </c>
      <c r="T88" s="439">
        <v>0</v>
      </c>
      <c r="U88" s="497"/>
    </row>
    <row r="89" spans="1:21" s="461" customFormat="1" ht="15" hidden="1" customHeight="1">
      <c r="A89" s="462"/>
      <c r="B89" s="264" t="s">
        <v>189</v>
      </c>
      <c r="C89" s="701"/>
      <c r="D89" s="702"/>
      <c r="E89" s="703"/>
      <c r="F89" s="467" t="s">
        <v>190</v>
      </c>
      <c r="G89" s="464"/>
      <c r="H89" s="468"/>
      <c r="I89" s="468"/>
      <c r="J89" s="468"/>
      <c r="K89" s="468"/>
      <c r="L89" s="468"/>
      <c r="M89" s="469"/>
      <c r="N89" s="472"/>
      <c r="O89" s="262">
        <v>30</v>
      </c>
      <c r="P89" s="267"/>
      <c r="Q89" s="267"/>
      <c r="R89" s="267"/>
      <c r="S89" s="440">
        <f>SUM(S90:S98)</f>
        <v>0</v>
      </c>
      <c r="T89" s="440">
        <f>SUM(T90:T98)</f>
        <v>0</v>
      </c>
      <c r="U89" s="497"/>
    </row>
    <row r="90" spans="1:21" s="461" customFormat="1" ht="15" hidden="1" customHeight="1">
      <c r="A90" s="462"/>
      <c r="B90" s="264"/>
      <c r="C90" s="701" t="s">
        <v>191</v>
      </c>
      <c r="D90" s="702" t="s">
        <v>192</v>
      </c>
      <c r="E90" s="703" t="s">
        <v>192</v>
      </c>
      <c r="F90" s="463" t="s">
        <v>193</v>
      </c>
      <c r="G90" s="464"/>
      <c r="H90" s="465"/>
      <c r="I90" s="465"/>
      <c r="J90" s="465"/>
      <c r="K90" s="465"/>
      <c r="L90" s="465"/>
      <c r="M90" s="466"/>
      <c r="N90" s="472"/>
      <c r="O90" s="262">
        <v>30</v>
      </c>
      <c r="P90" s="267"/>
      <c r="Q90" s="267"/>
      <c r="R90" s="267"/>
      <c r="S90" s="441">
        <v>0</v>
      </c>
      <c r="T90" s="439">
        <v>0</v>
      </c>
      <c r="U90" s="497"/>
    </row>
    <row r="91" spans="1:21" s="461" customFormat="1" ht="15" hidden="1" customHeight="1">
      <c r="A91" s="462"/>
      <c r="B91" s="264"/>
      <c r="C91" s="701" t="s">
        <v>194</v>
      </c>
      <c r="D91" s="702" t="s">
        <v>195</v>
      </c>
      <c r="E91" s="703" t="s">
        <v>195</v>
      </c>
      <c r="F91" s="463" t="s">
        <v>196</v>
      </c>
      <c r="G91" s="464"/>
      <c r="H91" s="465"/>
      <c r="I91" s="465"/>
      <c r="J91" s="465"/>
      <c r="K91" s="465"/>
      <c r="L91" s="465"/>
      <c r="M91" s="466"/>
      <c r="N91" s="472"/>
      <c r="O91" s="262">
        <v>30</v>
      </c>
      <c r="P91" s="267"/>
      <c r="Q91" s="267"/>
      <c r="R91" s="267"/>
      <c r="S91" s="441">
        <v>0</v>
      </c>
      <c r="T91" s="439">
        <v>0</v>
      </c>
      <c r="U91" s="497"/>
    </row>
    <row r="92" spans="1:21" s="461" customFormat="1" ht="15" hidden="1" customHeight="1">
      <c r="A92" s="462"/>
      <c r="B92" s="264"/>
      <c r="C92" s="701" t="s">
        <v>197</v>
      </c>
      <c r="D92" s="702" t="s">
        <v>198</v>
      </c>
      <c r="E92" s="703" t="s">
        <v>198</v>
      </c>
      <c r="F92" s="463" t="s">
        <v>199</v>
      </c>
      <c r="G92" s="464"/>
      <c r="H92" s="465"/>
      <c r="I92" s="465"/>
      <c r="J92" s="465"/>
      <c r="K92" s="465"/>
      <c r="L92" s="465"/>
      <c r="M92" s="466"/>
      <c r="N92" s="472"/>
      <c r="O92" s="262">
        <v>30</v>
      </c>
      <c r="P92" s="267"/>
      <c r="Q92" s="267"/>
      <c r="R92" s="267"/>
      <c r="S92" s="441">
        <v>0</v>
      </c>
      <c r="T92" s="439">
        <v>0</v>
      </c>
      <c r="U92" s="497"/>
    </row>
    <row r="93" spans="1:21" s="461" customFormat="1" ht="15" hidden="1" customHeight="1">
      <c r="A93" s="462"/>
      <c r="B93" s="264"/>
      <c r="C93" s="701" t="s">
        <v>200</v>
      </c>
      <c r="D93" s="702" t="s">
        <v>201</v>
      </c>
      <c r="E93" s="703" t="s">
        <v>201</v>
      </c>
      <c r="F93" s="463" t="s">
        <v>202</v>
      </c>
      <c r="G93" s="464"/>
      <c r="H93" s="465"/>
      <c r="I93" s="465"/>
      <c r="J93" s="465"/>
      <c r="K93" s="465"/>
      <c r="L93" s="465"/>
      <c r="M93" s="466"/>
      <c r="N93" s="472"/>
      <c r="O93" s="262">
        <v>30</v>
      </c>
      <c r="P93" s="267"/>
      <c r="Q93" s="267"/>
      <c r="R93" s="267"/>
      <c r="S93" s="441">
        <v>0</v>
      </c>
      <c r="T93" s="439">
        <v>0</v>
      </c>
      <c r="U93" s="497"/>
    </row>
    <row r="94" spans="1:21" s="461" customFormat="1" ht="15" hidden="1" customHeight="1">
      <c r="A94" s="462"/>
      <c r="B94" s="264"/>
      <c r="C94" s="701" t="s">
        <v>203</v>
      </c>
      <c r="D94" s="702" t="s">
        <v>204</v>
      </c>
      <c r="E94" s="703" t="s">
        <v>204</v>
      </c>
      <c r="F94" s="463" t="s">
        <v>205</v>
      </c>
      <c r="G94" s="464"/>
      <c r="H94" s="465"/>
      <c r="I94" s="465"/>
      <c r="J94" s="465"/>
      <c r="K94" s="465"/>
      <c r="L94" s="465"/>
      <c r="M94" s="466"/>
      <c r="N94" s="472"/>
      <c r="O94" s="262">
        <v>30</v>
      </c>
      <c r="P94" s="267"/>
      <c r="Q94" s="267"/>
      <c r="R94" s="267"/>
      <c r="S94" s="441">
        <v>0</v>
      </c>
      <c r="T94" s="439">
        <v>0</v>
      </c>
      <c r="U94" s="497"/>
    </row>
    <row r="95" spans="1:21" s="461" customFormat="1" ht="15" hidden="1" customHeight="1">
      <c r="A95" s="462"/>
      <c r="B95" s="264"/>
      <c r="C95" s="701" t="s">
        <v>206</v>
      </c>
      <c r="D95" s="702" t="s">
        <v>207</v>
      </c>
      <c r="E95" s="703" t="s">
        <v>207</v>
      </c>
      <c r="F95" s="463" t="s">
        <v>208</v>
      </c>
      <c r="G95" s="464"/>
      <c r="H95" s="465"/>
      <c r="I95" s="465"/>
      <c r="J95" s="465"/>
      <c r="K95" s="465"/>
      <c r="L95" s="465"/>
      <c r="M95" s="466"/>
      <c r="N95" s="472"/>
      <c r="O95" s="262">
        <v>30</v>
      </c>
      <c r="P95" s="267"/>
      <c r="Q95" s="267"/>
      <c r="R95" s="267"/>
      <c r="S95" s="441">
        <v>0</v>
      </c>
      <c r="T95" s="439">
        <v>0</v>
      </c>
      <c r="U95" s="497"/>
    </row>
    <row r="96" spans="1:21" s="461" customFormat="1" ht="15" hidden="1" customHeight="1">
      <c r="A96" s="462"/>
      <c r="B96" s="264"/>
      <c r="C96" s="701" t="s">
        <v>209</v>
      </c>
      <c r="D96" s="702" t="s">
        <v>210</v>
      </c>
      <c r="E96" s="703" t="s">
        <v>210</v>
      </c>
      <c r="F96" s="463" t="s">
        <v>211</v>
      </c>
      <c r="G96" s="464"/>
      <c r="H96" s="465"/>
      <c r="I96" s="465"/>
      <c r="J96" s="465"/>
      <c r="K96" s="465"/>
      <c r="L96" s="465"/>
      <c r="M96" s="466"/>
      <c r="N96" s="472"/>
      <c r="O96" s="262">
        <v>30</v>
      </c>
      <c r="P96" s="267"/>
      <c r="Q96" s="267"/>
      <c r="R96" s="267"/>
      <c r="S96" s="441">
        <v>0</v>
      </c>
      <c r="T96" s="439">
        <v>0</v>
      </c>
      <c r="U96" s="497"/>
    </row>
    <row r="97" spans="1:21" s="461" customFormat="1" ht="15" hidden="1" customHeight="1">
      <c r="A97" s="462"/>
      <c r="B97" s="264"/>
      <c r="C97" s="701" t="s">
        <v>212</v>
      </c>
      <c r="D97" s="702" t="s">
        <v>213</v>
      </c>
      <c r="E97" s="703" t="s">
        <v>213</v>
      </c>
      <c r="F97" s="463" t="s">
        <v>214</v>
      </c>
      <c r="G97" s="464"/>
      <c r="H97" s="465"/>
      <c r="I97" s="465"/>
      <c r="J97" s="465"/>
      <c r="K97" s="465"/>
      <c r="L97" s="465"/>
      <c r="M97" s="466"/>
      <c r="N97" s="472"/>
      <c r="O97" s="262">
        <v>30</v>
      </c>
      <c r="P97" s="267"/>
      <c r="Q97" s="267"/>
      <c r="R97" s="267"/>
      <c r="S97" s="441">
        <v>0</v>
      </c>
      <c r="T97" s="439">
        <v>0</v>
      </c>
      <c r="U97" s="497"/>
    </row>
    <row r="98" spans="1:21" s="461" customFormat="1" ht="15" hidden="1" customHeight="1">
      <c r="A98" s="462"/>
      <c r="B98" s="264"/>
      <c r="C98" s="701" t="s">
        <v>215</v>
      </c>
      <c r="D98" s="702" t="s">
        <v>213</v>
      </c>
      <c r="E98" s="703" t="s">
        <v>213</v>
      </c>
      <c r="F98" s="463" t="s">
        <v>216</v>
      </c>
      <c r="G98" s="464"/>
      <c r="H98" s="465"/>
      <c r="I98" s="465"/>
      <c r="J98" s="465"/>
      <c r="K98" s="465"/>
      <c r="L98" s="465"/>
      <c r="M98" s="466"/>
      <c r="N98" s="472"/>
      <c r="O98" s="262">
        <v>30</v>
      </c>
      <c r="P98" s="267"/>
      <c r="Q98" s="267"/>
      <c r="R98" s="267"/>
      <c r="S98" s="441">
        <v>0</v>
      </c>
      <c r="T98" s="439">
        <v>0</v>
      </c>
      <c r="U98" s="497"/>
    </row>
    <row r="99" spans="1:21" s="461" customFormat="1" ht="15" hidden="1" customHeight="1">
      <c r="A99" s="462" t="s">
        <v>217</v>
      </c>
      <c r="B99" s="462"/>
      <c r="C99" s="738"/>
      <c r="D99" s="739"/>
      <c r="E99" s="740"/>
      <c r="F99" s="473" t="s">
        <v>218</v>
      </c>
      <c r="G99" s="474"/>
      <c r="H99" s="475"/>
      <c r="I99" s="475"/>
      <c r="J99" s="475"/>
      <c r="K99" s="475"/>
      <c r="L99" s="475"/>
      <c r="M99" s="476"/>
      <c r="N99" s="472"/>
      <c r="O99" s="262">
        <v>30</v>
      </c>
      <c r="P99" s="267"/>
      <c r="Q99" s="267"/>
      <c r="R99" s="267"/>
      <c r="S99" s="442">
        <f>+S100+S104+S109+S116+S133+S126+S120</f>
        <v>0</v>
      </c>
      <c r="T99" s="442">
        <f>+T100+T104+T109+T116+T133+T126+T120</f>
        <v>0</v>
      </c>
      <c r="U99" s="497"/>
    </row>
    <row r="100" spans="1:21" s="461" customFormat="1" ht="15" hidden="1" customHeight="1">
      <c r="A100" s="462"/>
      <c r="B100" s="264" t="s">
        <v>219</v>
      </c>
      <c r="C100" s="701"/>
      <c r="D100" s="702"/>
      <c r="E100" s="703"/>
      <c r="F100" s="467" t="s">
        <v>220</v>
      </c>
      <c r="G100" s="464"/>
      <c r="H100" s="468"/>
      <c r="I100" s="468"/>
      <c r="J100" s="468"/>
      <c r="K100" s="468"/>
      <c r="L100" s="468"/>
      <c r="M100" s="469"/>
      <c r="N100" s="472"/>
      <c r="O100" s="262">
        <v>30</v>
      </c>
      <c r="P100" s="267"/>
      <c r="Q100" s="267"/>
      <c r="R100" s="267"/>
      <c r="S100" s="440">
        <f>SUM(S101:S103)</f>
        <v>0</v>
      </c>
      <c r="T100" s="440">
        <f>SUM(T101:T103)</f>
        <v>0</v>
      </c>
      <c r="U100" s="497"/>
    </row>
    <row r="101" spans="1:21" s="461" customFormat="1" ht="15" hidden="1" customHeight="1">
      <c r="A101" s="462"/>
      <c r="B101" s="264"/>
      <c r="C101" s="701" t="s">
        <v>221</v>
      </c>
      <c r="D101" s="702" t="s">
        <v>222</v>
      </c>
      <c r="E101" s="703" t="s">
        <v>222</v>
      </c>
      <c r="F101" s="463" t="s">
        <v>223</v>
      </c>
      <c r="G101" s="464"/>
      <c r="H101" s="465"/>
      <c r="I101" s="465"/>
      <c r="J101" s="465"/>
      <c r="K101" s="465"/>
      <c r="L101" s="465"/>
      <c r="M101" s="466"/>
      <c r="N101" s="472"/>
      <c r="O101" s="262">
        <v>30</v>
      </c>
      <c r="P101" s="267"/>
      <c r="Q101" s="267"/>
      <c r="R101" s="267"/>
      <c r="S101" s="441">
        <v>0</v>
      </c>
      <c r="T101" s="439">
        <v>0</v>
      </c>
      <c r="U101" s="497"/>
    </row>
    <row r="102" spans="1:21" s="461" customFormat="1" ht="15" hidden="1" customHeight="1">
      <c r="A102" s="462"/>
      <c r="B102" s="264"/>
      <c r="C102" s="701" t="s">
        <v>224</v>
      </c>
      <c r="D102" s="702" t="s">
        <v>225</v>
      </c>
      <c r="E102" s="703" t="s">
        <v>225</v>
      </c>
      <c r="F102" s="463" t="s">
        <v>226</v>
      </c>
      <c r="G102" s="464"/>
      <c r="H102" s="465"/>
      <c r="I102" s="465"/>
      <c r="J102" s="465"/>
      <c r="K102" s="465"/>
      <c r="L102" s="465"/>
      <c r="M102" s="466"/>
      <c r="N102" s="472"/>
      <c r="O102" s="262">
        <v>30</v>
      </c>
      <c r="P102" s="267"/>
      <c r="Q102" s="267"/>
      <c r="R102" s="267"/>
      <c r="S102" s="441">
        <v>0</v>
      </c>
      <c r="T102" s="439">
        <v>0</v>
      </c>
      <c r="U102" s="497"/>
    </row>
    <row r="103" spans="1:21" s="461" customFormat="1" ht="15" hidden="1" customHeight="1">
      <c r="A103" s="462"/>
      <c r="B103" s="264"/>
      <c r="C103" s="701" t="s">
        <v>227</v>
      </c>
      <c r="D103" s="702" t="s">
        <v>228</v>
      </c>
      <c r="E103" s="703" t="s">
        <v>228</v>
      </c>
      <c r="F103" s="463" t="s">
        <v>229</v>
      </c>
      <c r="G103" s="464"/>
      <c r="H103" s="465"/>
      <c r="I103" s="465"/>
      <c r="J103" s="465"/>
      <c r="K103" s="465"/>
      <c r="L103" s="465"/>
      <c r="M103" s="466"/>
      <c r="N103" s="472"/>
      <c r="O103" s="262">
        <v>30</v>
      </c>
      <c r="P103" s="267"/>
      <c r="Q103" s="267"/>
      <c r="R103" s="267"/>
      <c r="S103" s="441">
        <v>0</v>
      </c>
      <c r="T103" s="439">
        <v>0</v>
      </c>
      <c r="U103" s="497"/>
    </row>
    <row r="104" spans="1:21" s="461" customFormat="1" ht="15" hidden="1" customHeight="1">
      <c r="A104" s="462"/>
      <c r="B104" s="264" t="s">
        <v>230</v>
      </c>
      <c r="C104" s="701"/>
      <c r="D104" s="702"/>
      <c r="E104" s="703"/>
      <c r="F104" s="467" t="s">
        <v>231</v>
      </c>
      <c r="G104" s="464"/>
      <c r="H104" s="468"/>
      <c r="I104" s="468"/>
      <c r="J104" s="468"/>
      <c r="K104" s="468"/>
      <c r="L104" s="468"/>
      <c r="M104" s="469"/>
      <c r="N104" s="472"/>
      <c r="O104" s="262">
        <v>30</v>
      </c>
      <c r="P104" s="267"/>
      <c r="Q104" s="267"/>
      <c r="R104" s="267"/>
      <c r="S104" s="440">
        <f>SUM(S105:S108)</f>
        <v>0</v>
      </c>
      <c r="T104" s="440">
        <f>SUM(T105:T108)</f>
        <v>0</v>
      </c>
      <c r="U104" s="497"/>
    </row>
    <row r="105" spans="1:21" s="461" customFormat="1" ht="15" hidden="1" customHeight="1">
      <c r="A105" s="462"/>
      <c r="B105" s="264"/>
      <c r="C105" s="701" t="s">
        <v>232</v>
      </c>
      <c r="D105" s="702" t="s">
        <v>233</v>
      </c>
      <c r="E105" s="703" t="s">
        <v>233</v>
      </c>
      <c r="F105" s="463" t="s">
        <v>234</v>
      </c>
      <c r="G105" s="464"/>
      <c r="H105" s="465"/>
      <c r="I105" s="465"/>
      <c r="J105" s="465"/>
      <c r="K105" s="465"/>
      <c r="L105" s="465"/>
      <c r="M105" s="466"/>
      <c r="N105" s="472"/>
      <c r="O105" s="262">
        <v>30</v>
      </c>
      <c r="P105" s="267"/>
      <c r="Q105" s="267"/>
      <c r="R105" s="267"/>
      <c r="S105" s="441">
        <v>0</v>
      </c>
      <c r="T105" s="439">
        <v>0</v>
      </c>
      <c r="U105" s="497"/>
    </row>
    <row r="106" spans="1:21" s="461" customFormat="1" ht="15" hidden="1" customHeight="1">
      <c r="A106" s="462"/>
      <c r="B106" s="264"/>
      <c r="C106" s="701" t="s">
        <v>235</v>
      </c>
      <c r="D106" s="702" t="s">
        <v>233</v>
      </c>
      <c r="E106" s="703" t="s">
        <v>233</v>
      </c>
      <c r="F106" s="463" t="s">
        <v>236</v>
      </c>
      <c r="G106" s="464"/>
      <c r="H106" s="465"/>
      <c r="I106" s="465"/>
      <c r="J106" s="465"/>
      <c r="K106" s="465"/>
      <c r="L106" s="465"/>
      <c r="M106" s="466"/>
      <c r="N106" s="472"/>
      <c r="O106" s="262">
        <v>30</v>
      </c>
      <c r="P106" s="267"/>
      <c r="Q106" s="267"/>
      <c r="R106" s="267"/>
      <c r="S106" s="441">
        <v>0</v>
      </c>
      <c r="T106" s="439">
        <v>0</v>
      </c>
      <c r="U106" s="497"/>
    </row>
    <row r="107" spans="1:21" s="461" customFormat="1" ht="15" hidden="1" customHeight="1">
      <c r="A107" s="462"/>
      <c r="B107" s="264"/>
      <c r="C107" s="701" t="s">
        <v>237</v>
      </c>
      <c r="D107" s="702" t="s">
        <v>233</v>
      </c>
      <c r="E107" s="703" t="s">
        <v>233</v>
      </c>
      <c r="F107" s="463" t="s">
        <v>238</v>
      </c>
      <c r="G107" s="464"/>
      <c r="H107" s="465"/>
      <c r="I107" s="465"/>
      <c r="J107" s="465"/>
      <c r="K107" s="465"/>
      <c r="L107" s="465"/>
      <c r="M107" s="466"/>
      <c r="N107" s="472"/>
      <c r="O107" s="262">
        <v>30</v>
      </c>
      <c r="P107" s="267"/>
      <c r="Q107" s="267"/>
      <c r="R107" s="267"/>
      <c r="S107" s="441">
        <v>0</v>
      </c>
      <c r="T107" s="439">
        <v>0</v>
      </c>
      <c r="U107" s="497"/>
    </row>
    <row r="108" spans="1:21" s="461" customFormat="1" ht="15" hidden="1" customHeight="1">
      <c r="A108" s="462"/>
      <c r="B108" s="264"/>
      <c r="C108" s="701" t="s">
        <v>239</v>
      </c>
      <c r="D108" s="702" t="s">
        <v>233</v>
      </c>
      <c r="E108" s="703" t="s">
        <v>233</v>
      </c>
      <c r="F108" s="463" t="s">
        <v>240</v>
      </c>
      <c r="G108" s="464"/>
      <c r="H108" s="465"/>
      <c r="I108" s="465"/>
      <c r="J108" s="465"/>
      <c r="K108" s="465"/>
      <c r="L108" s="465"/>
      <c r="M108" s="466"/>
      <c r="N108" s="472"/>
      <c r="O108" s="262">
        <v>30</v>
      </c>
      <c r="P108" s="267"/>
      <c r="Q108" s="267"/>
      <c r="R108" s="267"/>
      <c r="S108" s="441">
        <v>0</v>
      </c>
      <c r="T108" s="439">
        <v>0</v>
      </c>
      <c r="U108" s="497"/>
    </row>
    <row r="109" spans="1:21" s="461" customFormat="1" ht="15" hidden="1" customHeight="1">
      <c r="A109" s="462"/>
      <c r="B109" s="264">
        <v>33</v>
      </c>
      <c r="C109" s="701"/>
      <c r="D109" s="702"/>
      <c r="E109" s="703"/>
      <c r="F109" s="467" t="s">
        <v>241</v>
      </c>
      <c r="G109" s="464"/>
      <c r="H109" s="468"/>
      <c r="I109" s="468"/>
      <c r="J109" s="468"/>
      <c r="K109" s="468"/>
      <c r="L109" s="468"/>
      <c r="M109" s="469"/>
      <c r="N109" s="472"/>
      <c r="O109" s="262">
        <v>30</v>
      </c>
      <c r="P109" s="267"/>
      <c r="Q109" s="267"/>
      <c r="R109" s="267"/>
      <c r="S109" s="440">
        <f>SUM(S110:S115)</f>
        <v>0</v>
      </c>
      <c r="T109" s="440">
        <f>SUM(T110:T115)</f>
        <v>0</v>
      </c>
      <c r="U109" s="497"/>
    </row>
    <row r="110" spans="1:21" s="461" customFormat="1" ht="15" hidden="1" customHeight="1">
      <c r="A110" s="462"/>
      <c r="B110" s="264"/>
      <c r="C110" s="701" t="s">
        <v>242</v>
      </c>
      <c r="D110" s="702" t="s">
        <v>243</v>
      </c>
      <c r="E110" s="703" t="s">
        <v>243</v>
      </c>
      <c r="F110" s="463" t="s">
        <v>244</v>
      </c>
      <c r="G110" s="464"/>
      <c r="H110" s="465"/>
      <c r="I110" s="465"/>
      <c r="J110" s="465"/>
      <c r="K110" s="465"/>
      <c r="L110" s="465"/>
      <c r="M110" s="466"/>
      <c r="N110" s="472"/>
      <c r="O110" s="262">
        <v>30</v>
      </c>
      <c r="P110" s="267"/>
      <c r="Q110" s="267"/>
      <c r="R110" s="267"/>
      <c r="S110" s="441">
        <v>0</v>
      </c>
      <c r="T110" s="439">
        <v>0</v>
      </c>
      <c r="U110" s="497"/>
    </row>
    <row r="111" spans="1:21" s="461" customFormat="1" ht="15" hidden="1" customHeight="1">
      <c r="A111" s="462"/>
      <c r="B111" s="264"/>
      <c r="C111" s="701" t="s">
        <v>245</v>
      </c>
      <c r="D111" s="702" t="s">
        <v>246</v>
      </c>
      <c r="E111" s="703" t="s">
        <v>246</v>
      </c>
      <c r="F111" s="463" t="s">
        <v>247</v>
      </c>
      <c r="G111" s="464"/>
      <c r="H111" s="465"/>
      <c r="I111" s="465"/>
      <c r="J111" s="465"/>
      <c r="K111" s="465"/>
      <c r="L111" s="465"/>
      <c r="M111" s="466"/>
      <c r="N111" s="472"/>
      <c r="O111" s="262">
        <v>30</v>
      </c>
      <c r="P111" s="267"/>
      <c r="Q111" s="267"/>
      <c r="R111" s="267"/>
      <c r="S111" s="441">
        <v>0</v>
      </c>
      <c r="T111" s="439">
        <v>0</v>
      </c>
      <c r="U111" s="497"/>
    </row>
    <row r="112" spans="1:21" s="461" customFormat="1" ht="15" hidden="1" customHeight="1">
      <c r="A112" s="462"/>
      <c r="B112" s="264"/>
      <c r="C112" s="701" t="s">
        <v>248</v>
      </c>
      <c r="D112" s="702" t="s">
        <v>249</v>
      </c>
      <c r="E112" s="703" t="s">
        <v>249</v>
      </c>
      <c r="F112" s="463" t="s">
        <v>250</v>
      </c>
      <c r="G112" s="464"/>
      <c r="H112" s="465"/>
      <c r="I112" s="465"/>
      <c r="J112" s="465"/>
      <c r="K112" s="465"/>
      <c r="L112" s="465"/>
      <c r="M112" s="466"/>
      <c r="N112" s="472"/>
      <c r="O112" s="262">
        <v>30</v>
      </c>
      <c r="P112" s="267"/>
      <c r="Q112" s="267"/>
      <c r="R112" s="267"/>
      <c r="S112" s="441">
        <v>0</v>
      </c>
      <c r="T112" s="439">
        <v>0</v>
      </c>
      <c r="U112" s="497"/>
    </row>
    <row r="113" spans="1:21" s="461" customFormat="1" ht="15" hidden="1" customHeight="1">
      <c r="A113" s="462"/>
      <c r="B113" s="264"/>
      <c r="C113" s="701" t="s">
        <v>251</v>
      </c>
      <c r="D113" s="702" t="s">
        <v>252</v>
      </c>
      <c r="E113" s="703" t="s">
        <v>252</v>
      </c>
      <c r="F113" s="463" t="s">
        <v>253</v>
      </c>
      <c r="G113" s="464"/>
      <c r="H113" s="465"/>
      <c r="I113" s="465"/>
      <c r="J113" s="465"/>
      <c r="K113" s="465"/>
      <c r="L113" s="465"/>
      <c r="M113" s="466"/>
      <c r="N113" s="472"/>
      <c r="O113" s="262">
        <v>30</v>
      </c>
      <c r="P113" s="267"/>
      <c r="Q113" s="267"/>
      <c r="R113" s="267"/>
      <c r="S113" s="441">
        <v>0</v>
      </c>
      <c r="T113" s="439">
        <v>0</v>
      </c>
      <c r="U113" s="497"/>
    </row>
    <row r="114" spans="1:21" s="461" customFormat="1" ht="15" hidden="1" customHeight="1">
      <c r="A114" s="462"/>
      <c r="B114" s="264"/>
      <c r="C114" s="701">
        <v>335</v>
      </c>
      <c r="D114" s="702" t="s">
        <v>254</v>
      </c>
      <c r="E114" s="703" t="s">
        <v>254</v>
      </c>
      <c r="F114" s="463" t="s">
        <v>255</v>
      </c>
      <c r="G114" s="464"/>
      <c r="H114" s="465"/>
      <c r="I114" s="465"/>
      <c r="J114" s="465"/>
      <c r="K114" s="465"/>
      <c r="L114" s="465"/>
      <c r="M114" s="466"/>
      <c r="N114" s="472"/>
      <c r="O114" s="262">
        <v>30</v>
      </c>
      <c r="P114" s="267"/>
      <c r="Q114" s="267"/>
      <c r="R114" s="267"/>
      <c r="S114" s="441">
        <v>0</v>
      </c>
      <c r="T114" s="439">
        <v>0</v>
      </c>
      <c r="U114" s="497"/>
    </row>
    <row r="115" spans="1:21" s="461" customFormat="1" ht="15" hidden="1" customHeight="1">
      <c r="A115" s="462"/>
      <c r="B115" s="264"/>
      <c r="C115" s="701">
        <v>336</v>
      </c>
      <c r="D115" s="702" t="s">
        <v>256</v>
      </c>
      <c r="E115" s="703" t="s">
        <v>256</v>
      </c>
      <c r="F115" s="463" t="s">
        <v>257</v>
      </c>
      <c r="G115" s="464"/>
      <c r="H115" s="465"/>
      <c r="I115" s="465"/>
      <c r="J115" s="465"/>
      <c r="K115" s="465"/>
      <c r="L115" s="465"/>
      <c r="M115" s="466"/>
      <c r="N115" s="472"/>
      <c r="O115" s="262">
        <v>30</v>
      </c>
      <c r="P115" s="267"/>
      <c r="Q115" s="267"/>
      <c r="R115" s="267"/>
      <c r="S115" s="441">
        <v>0</v>
      </c>
      <c r="T115" s="439">
        <v>0</v>
      </c>
      <c r="U115" s="497"/>
    </row>
    <row r="116" spans="1:21" s="461" customFormat="1" ht="15" hidden="1" customHeight="1">
      <c r="A116" s="462"/>
      <c r="B116" s="264" t="s">
        <v>258</v>
      </c>
      <c r="C116" s="701"/>
      <c r="D116" s="702"/>
      <c r="E116" s="703"/>
      <c r="F116" s="467" t="s">
        <v>259</v>
      </c>
      <c r="G116" s="464"/>
      <c r="H116" s="468"/>
      <c r="I116" s="468"/>
      <c r="J116" s="468"/>
      <c r="K116" s="468"/>
      <c r="L116" s="468"/>
      <c r="M116" s="469"/>
      <c r="N116" s="472"/>
      <c r="O116" s="262">
        <v>30</v>
      </c>
      <c r="P116" s="267"/>
      <c r="Q116" s="267"/>
      <c r="R116" s="267"/>
      <c r="S116" s="440">
        <f>SUM(S117:S119)</f>
        <v>0</v>
      </c>
      <c r="T116" s="440">
        <f>SUM(T117:T119)</f>
        <v>0</v>
      </c>
      <c r="U116" s="497"/>
    </row>
    <row r="117" spans="1:21" s="461" customFormat="1" ht="15" hidden="1" customHeight="1">
      <c r="A117" s="462"/>
      <c r="B117" s="264"/>
      <c r="C117" s="701" t="s">
        <v>260</v>
      </c>
      <c r="D117" s="702" t="s">
        <v>261</v>
      </c>
      <c r="E117" s="703" t="s">
        <v>261</v>
      </c>
      <c r="F117" s="463" t="s">
        <v>262</v>
      </c>
      <c r="G117" s="464"/>
      <c r="H117" s="465"/>
      <c r="I117" s="465"/>
      <c r="J117" s="465"/>
      <c r="K117" s="465"/>
      <c r="L117" s="465"/>
      <c r="M117" s="466"/>
      <c r="N117" s="472"/>
      <c r="O117" s="262">
        <v>30</v>
      </c>
      <c r="P117" s="267"/>
      <c r="Q117" s="267"/>
      <c r="R117" s="267"/>
      <c r="S117" s="441">
        <v>0</v>
      </c>
      <c r="T117" s="439">
        <v>0</v>
      </c>
      <c r="U117" s="497"/>
    </row>
    <row r="118" spans="1:21" s="461" customFormat="1" ht="15" hidden="1" customHeight="1">
      <c r="A118" s="462"/>
      <c r="B118" s="264"/>
      <c r="C118" s="701" t="s">
        <v>263</v>
      </c>
      <c r="D118" s="702" t="s">
        <v>264</v>
      </c>
      <c r="E118" s="703" t="s">
        <v>264</v>
      </c>
      <c r="F118" s="463" t="s">
        <v>265</v>
      </c>
      <c r="G118" s="464"/>
      <c r="H118" s="465"/>
      <c r="I118" s="465"/>
      <c r="J118" s="465"/>
      <c r="K118" s="465"/>
      <c r="L118" s="465"/>
      <c r="M118" s="466"/>
      <c r="N118" s="472"/>
      <c r="O118" s="262">
        <v>30</v>
      </c>
      <c r="P118" s="267"/>
      <c r="Q118" s="267"/>
      <c r="R118" s="267"/>
      <c r="S118" s="441">
        <v>0</v>
      </c>
      <c r="T118" s="439">
        <v>0</v>
      </c>
      <c r="U118" s="497"/>
    </row>
    <row r="119" spans="1:21" s="461" customFormat="1" ht="15" hidden="1" customHeight="1">
      <c r="A119" s="462"/>
      <c r="B119" s="264"/>
      <c r="C119" s="701" t="s">
        <v>266</v>
      </c>
      <c r="D119" s="702" t="s">
        <v>264</v>
      </c>
      <c r="E119" s="703" t="s">
        <v>264</v>
      </c>
      <c r="F119" s="463" t="s">
        <v>267</v>
      </c>
      <c r="G119" s="464"/>
      <c r="H119" s="465"/>
      <c r="I119" s="465"/>
      <c r="J119" s="465"/>
      <c r="K119" s="465"/>
      <c r="L119" s="465"/>
      <c r="M119" s="466"/>
      <c r="N119" s="472"/>
      <c r="O119" s="262">
        <v>30</v>
      </c>
      <c r="P119" s="267"/>
      <c r="Q119" s="267"/>
      <c r="R119" s="267"/>
      <c r="S119" s="441">
        <v>0</v>
      </c>
      <c r="T119" s="439">
        <v>0</v>
      </c>
      <c r="U119" s="497"/>
    </row>
    <row r="120" spans="1:21" s="461" customFormat="1" ht="15" hidden="1" customHeight="1">
      <c r="A120" s="462"/>
      <c r="B120" s="264" t="s">
        <v>268</v>
      </c>
      <c r="C120" s="701"/>
      <c r="D120" s="702"/>
      <c r="E120" s="703"/>
      <c r="F120" s="467" t="s">
        <v>477</v>
      </c>
      <c r="G120" s="464"/>
      <c r="H120" s="468"/>
      <c r="I120" s="468"/>
      <c r="J120" s="468"/>
      <c r="K120" s="468"/>
      <c r="L120" s="468"/>
      <c r="M120" s="469"/>
      <c r="N120" s="472"/>
      <c r="O120" s="262">
        <v>30</v>
      </c>
      <c r="P120" s="267"/>
      <c r="Q120" s="267"/>
      <c r="R120" s="267"/>
      <c r="S120" s="442">
        <f>SUM(S121:S125)</f>
        <v>0</v>
      </c>
      <c r="T120" s="442">
        <f>SUM(T121:T125)</f>
        <v>0</v>
      </c>
      <c r="U120" s="497"/>
    </row>
    <row r="121" spans="1:21" s="461" customFormat="1" ht="15" hidden="1" customHeight="1">
      <c r="A121" s="462"/>
      <c r="B121" s="264"/>
      <c r="C121" s="701" t="s">
        <v>270</v>
      </c>
      <c r="D121" s="702" t="s">
        <v>271</v>
      </c>
      <c r="E121" s="703" t="s">
        <v>271</v>
      </c>
      <c r="F121" s="463" t="s">
        <v>272</v>
      </c>
      <c r="G121" s="464"/>
      <c r="H121" s="465"/>
      <c r="I121" s="465"/>
      <c r="J121" s="465"/>
      <c r="K121" s="465"/>
      <c r="L121" s="465"/>
      <c r="M121" s="466"/>
      <c r="N121" s="472"/>
      <c r="O121" s="262">
        <v>30</v>
      </c>
      <c r="P121" s="267"/>
      <c r="Q121" s="267"/>
      <c r="R121" s="267"/>
      <c r="S121" s="441">
        <v>0</v>
      </c>
      <c r="T121" s="439">
        <v>0</v>
      </c>
      <c r="U121" s="497"/>
    </row>
    <row r="122" spans="1:21" s="461" customFormat="1" ht="15" hidden="1" customHeight="1">
      <c r="A122" s="462"/>
      <c r="B122" s="264"/>
      <c r="C122" s="701" t="s">
        <v>273</v>
      </c>
      <c r="D122" s="702" t="s">
        <v>271</v>
      </c>
      <c r="E122" s="703" t="s">
        <v>271</v>
      </c>
      <c r="F122" s="463" t="s">
        <v>274</v>
      </c>
      <c r="G122" s="464"/>
      <c r="H122" s="465"/>
      <c r="I122" s="465"/>
      <c r="J122" s="465"/>
      <c r="K122" s="465"/>
      <c r="L122" s="465"/>
      <c r="M122" s="466"/>
      <c r="N122" s="472"/>
      <c r="O122" s="262">
        <v>30</v>
      </c>
      <c r="P122" s="267"/>
      <c r="Q122" s="267"/>
      <c r="R122" s="267"/>
      <c r="S122" s="441">
        <v>0</v>
      </c>
      <c r="T122" s="439">
        <v>0</v>
      </c>
      <c r="U122" s="497"/>
    </row>
    <row r="123" spans="1:21" s="461" customFormat="1" ht="15" hidden="1" customHeight="1">
      <c r="A123" s="462"/>
      <c r="B123" s="264"/>
      <c r="C123" s="701" t="s">
        <v>275</v>
      </c>
      <c r="D123" s="702" t="s">
        <v>276</v>
      </c>
      <c r="E123" s="703" t="s">
        <v>276</v>
      </c>
      <c r="F123" s="463" t="s">
        <v>277</v>
      </c>
      <c r="G123" s="464"/>
      <c r="H123" s="465"/>
      <c r="I123" s="465"/>
      <c r="J123" s="465"/>
      <c r="K123" s="465"/>
      <c r="L123" s="465"/>
      <c r="M123" s="466"/>
      <c r="N123" s="472"/>
      <c r="O123" s="262">
        <v>30</v>
      </c>
      <c r="P123" s="267"/>
      <c r="Q123" s="267"/>
      <c r="R123" s="267"/>
      <c r="S123" s="441">
        <v>0</v>
      </c>
      <c r="T123" s="439">
        <v>0</v>
      </c>
      <c r="U123" s="497"/>
    </row>
    <row r="124" spans="1:21" s="461" customFormat="1" ht="15" hidden="1" customHeight="1">
      <c r="A124" s="462"/>
      <c r="B124" s="264"/>
      <c r="C124" s="701" t="s">
        <v>278</v>
      </c>
      <c r="D124" s="702" t="s">
        <v>279</v>
      </c>
      <c r="E124" s="703" t="s">
        <v>279</v>
      </c>
      <c r="F124" s="463" t="s">
        <v>280</v>
      </c>
      <c r="G124" s="464"/>
      <c r="H124" s="465"/>
      <c r="I124" s="465"/>
      <c r="J124" s="465"/>
      <c r="K124" s="465"/>
      <c r="L124" s="465"/>
      <c r="M124" s="466"/>
      <c r="N124" s="472"/>
      <c r="O124" s="262">
        <v>30</v>
      </c>
      <c r="P124" s="267"/>
      <c r="Q124" s="267"/>
      <c r="R124" s="267"/>
      <c r="S124" s="441">
        <v>0</v>
      </c>
      <c r="T124" s="439">
        <v>0</v>
      </c>
      <c r="U124" s="497"/>
    </row>
    <row r="125" spans="1:21" s="461" customFormat="1" ht="15" hidden="1" customHeight="1">
      <c r="A125" s="462"/>
      <c r="B125" s="264"/>
      <c r="C125" s="701" t="s">
        <v>281</v>
      </c>
      <c r="D125" s="702" t="s">
        <v>282</v>
      </c>
      <c r="E125" s="703" t="s">
        <v>282</v>
      </c>
      <c r="F125" s="463" t="s">
        <v>283</v>
      </c>
      <c r="G125" s="464"/>
      <c r="H125" s="465"/>
      <c r="I125" s="465"/>
      <c r="J125" s="465"/>
      <c r="K125" s="465"/>
      <c r="L125" s="465"/>
      <c r="M125" s="466"/>
      <c r="N125" s="472"/>
      <c r="O125" s="262">
        <v>30</v>
      </c>
      <c r="P125" s="267"/>
      <c r="Q125" s="267"/>
      <c r="R125" s="267"/>
      <c r="S125" s="441">
        <v>0</v>
      </c>
      <c r="T125" s="439">
        <v>0</v>
      </c>
      <c r="U125" s="497"/>
    </row>
    <row r="126" spans="1:21" s="461" customFormat="1" ht="15" hidden="1" customHeight="1">
      <c r="A126" s="462"/>
      <c r="B126" s="264" t="s">
        <v>284</v>
      </c>
      <c r="C126" s="265"/>
      <c r="D126" s="470"/>
      <c r="E126" s="471"/>
      <c r="F126" s="467" t="s">
        <v>478</v>
      </c>
      <c r="G126" s="464"/>
      <c r="H126" s="465"/>
      <c r="I126" s="465"/>
      <c r="J126" s="465"/>
      <c r="K126" s="465"/>
      <c r="L126" s="465"/>
      <c r="M126" s="466"/>
      <c r="N126" s="472"/>
      <c r="O126" s="262">
        <v>30</v>
      </c>
      <c r="P126" s="267"/>
      <c r="Q126" s="267"/>
      <c r="R126" s="267"/>
      <c r="S126" s="442">
        <f>SUM(S127:S132)</f>
        <v>0</v>
      </c>
      <c r="T126" s="442">
        <f>SUM(T127:T132)</f>
        <v>0</v>
      </c>
      <c r="U126" s="497"/>
    </row>
    <row r="127" spans="1:21" s="461" customFormat="1" ht="15" hidden="1" customHeight="1">
      <c r="A127" s="462"/>
      <c r="B127" s="264"/>
      <c r="C127" s="701" t="s">
        <v>286</v>
      </c>
      <c r="D127" s="702" t="s">
        <v>271</v>
      </c>
      <c r="E127" s="703" t="s">
        <v>271</v>
      </c>
      <c r="F127" s="463" t="s">
        <v>287</v>
      </c>
      <c r="G127" s="464"/>
      <c r="H127" s="465"/>
      <c r="I127" s="465"/>
      <c r="J127" s="465"/>
      <c r="K127" s="465"/>
      <c r="L127" s="465"/>
      <c r="M127" s="466"/>
      <c r="N127" s="472"/>
      <c r="O127" s="262">
        <v>30</v>
      </c>
      <c r="P127" s="267"/>
      <c r="Q127" s="267"/>
      <c r="R127" s="267"/>
      <c r="S127" s="441">
        <v>0</v>
      </c>
      <c r="T127" s="514">
        <v>0</v>
      </c>
      <c r="U127" s="497"/>
    </row>
    <row r="128" spans="1:21" s="461" customFormat="1" ht="15" hidden="1" customHeight="1">
      <c r="A128" s="462"/>
      <c r="B128" s="264"/>
      <c r="C128" s="701" t="s">
        <v>288</v>
      </c>
      <c r="D128" s="702" t="s">
        <v>271</v>
      </c>
      <c r="E128" s="703" t="s">
        <v>271</v>
      </c>
      <c r="F128" s="463" t="s">
        <v>289</v>
      </c>
      <c r="G128" s="464"/>
      <c r="H128" s="465"/>
      <c r="I128" s="465"/>
      <c r="J128" s="465"/>
      <c r="K128" s="465"/>
      <c r="L128" s="465"/>
      <c r="M128" s="466"/>
      <c r="N128" s="472"/>
      <c r="O128" s="262">
        <v>30</v>
      </c>
      <c r="P128" s="267"/>
      <c r="Q128" s="267"/>
      <c r="R128" s="267"/>
      <c r="S128" s="441">
        <v>0</v>
      </c>
      <c r="T128" s="514">
        <v>0</v>
      </c>
      <c r="U128" s="497"/>
    </row>
    <row r="129" spans="1:22" s="461" customFormat="1" ht="15" hidden="1" customHeight="1">
      <c r="A129" s="462"/>
      <c r="B129" s="264"/>
      <c r="C129" s="701" t="s">
        <v>290</v>
      </c>
      <c r="D129" s="702" t="s">
        <v>276</v>
      </c>
      <c r="E129" s="703" t="s">
        <v>276</v>
      </c>
      <c r="F129" s="463" t="s">
        <v>291</v>
      </c>
      <c r="G129" s="464"/>
      <c r="H129" s="465"/>
      <c r="I129" s="465"/>
      <c r="J129" s="465"/>
      <c r="K129" s="465"/>
      <c r="L129" s="465"/>
      <c r="M129" s="466"/>
      <c r="N129" s="472"/>
      <c r="O129" s="262">
        <v>30</v>
      </c>
      <c r="P129" s="267"/>
      <c r="Q129" s="267"/>
      <c r="R129" s="267"/>
      <c r="S129" s="441">
        <v>0</v>
      </c>
      <c r="T129" s="514">
        <v>0</v>
      </c>
      <c r="U129" s="497"/>
    </row>
    <row r="130" spans="1:22" s="461" customFormat="1" ht="15" hidden="1" customHeight="1">
      <c r="A130" s="462"/>
      <c r="B130" s="264"/>
      <c r="C130" s="701" t="s">
        <v>292</v>
      </c>
      <c r="D130" s="702" t="s">
        <v>279</v>
      </c>
      <c r="E130" s="703" t="s">
        <v>279</v>
      </c>
      <c r="F130" s="463" t="s">
        <v>293</v>
      </c>
      <c r="G130" s="464"/>
      <c r="H130" s="465"/>
      <c r="I130" s="465"/>
      <c r="J130" s="465"/>
      <c r="K130" s="465"/>
      <c r="L130" s="465"/>
      <c r="M130" s="466"/>
      <c r="N130" s="472"/>
      <c r="O130" s="262">
        <v>30</v>
      </c>
      <c r="P130" s="267"/>
      <c r="Q130" s="267"/>
      <c r="R130" s="267"/>
      <c r="S130" s="441">
        <v>0</v>
      </c>
      <c r="T130" s="514">
        <v>0</v>
      </c>
      <c r="U130" s="497"/>
    </row>
    <row r="131" spans="1:22" s="461" customFormat="1" ht="15" hidden="1" customHeight="1">
      <c r="A131" s="462"/>
      <c r="B131" s="264"/>
      <c r="C131" s="701" t="s">
        <v>294</v>
      </c>
      <c r="D131" s="702" t="s">
        <v>282</v>
      </c>
      <c r="E131" s="703" t="s">
        <v>282</v>
      </c>
      <c r="F131" s="463" t="s">
        <v>295</v>
      </c>
      <c r="G131" s="464"/>
      <c r="H131" s="465"/>
      <c r="I131" s="465"/>
      <c r="J131" s="465"/>
      <c r="K131" s="465"/>
      <c r="L131" s="465"/>
      <c r="M131" s="466"/>
      <c r="N131" s="472"/>
      <c r="O131" s="262">
        <v>30</v>
      </c>
      <c r="P131" s="267"/>
      <c r="Q131" s="267"/>
      <c r="R131" s="267"/>
      <c r="S131" s="441">
        <v>0</v>
      </c>
      <c r="T131" s="439">
        <v>0</v>
      </c>
      <c r="U131" s="497"/>
    </row>
    <row r="132" spans="1:22" s="461" customFormat="1" ht="15" hidden="1" customHeight="1">
      <c r="A132" s="462"/>
      <c r="B132" s="264"/>
      <c r="C132" s="701" t="s">
        <v>296</v>
      </c>
      <c r="D132" s="702" t="s">
        <v>282</v>
      </c>
      <c r="E132" s="703" t="s">
        <v>282</v>
      </c>
      <c r="F132" s="463" t="s">
        <v>297</v>
      </c>
      <c r="G132" s="464"/>
      <c r="H132" s="465"/>
      <c r="I132" s="465"/>
      <c r="J132" s="465"/>
      <c r="K132" s="465"/>
      <c r="L132" s="465"/>
      <c r="M132" s="466"/>
      <c r="N132" s="472"/>
      <c r="O132" s="262">
        <v>30</v>
      </c>
      <c r="P132" s="267"/>
      <c r="Q132" s="267"/>
      <c r="R132" s="267"/>
      <c r="S132" s="441">
        <v>0</v>
      </c>
      <c r="T132" s="514">
        <v>0</v>
      </c>
      <c r="U132" s="497"/>
    </row>
    <row r="133" spans="1:22" s="461" customFormat="1" ht="15" hidden="1" customHeight="1">
      <c r="A133" s="462"/>
      <c r="B133" s="264" t="s">
        <v>298</v>
      </c>
      <c r="C133" s="701"/>
      <c r="D133" s="702"/>
      <c r="E133" s="703"/>
      <c r="F133" s="467" t="s">
        <v>299</v>
      </c>
      <c r="G133" s="464"/>
      <c r="H133" s="468"/>
      <c r="I133" s="468"/>
      <c r="J133" s="468"/>
      <c r="K133" s="468"/>
      <c r="L133" s="468"/>
      <c r="M133" s="469"/>
      <c r="N133" s="472"/>
      <c r="O133" s="262">
        <v>30</v>
      </c>
      <c r="P133" s="267"/>
      <c r="Q133" s="267"/>
      <c r="R133" s="267"/>
      <c r="S133" s="440">
        <f>SUM(S134:S142)</f>
        <v>0</v>
      </c>
      <c r="T133" s="440">
        <f>SUM(T134:T142)</f>
        <v>0</v>
      </c>
      <c r="U133" s="497"/>
      <c r="V133" s="497">
        <f>+S134*1.7</f>
        <v>0</v>
      </c>
    </row>
    <row r="134" spans="1:22" s="461" customFormat="1" ht="15" hidden="1" customHeight="1">
      <c r="A134" s="462"/>
      <c r="B134" s="264"/>
      <c r="C134" s="701" t="s">
        <v>300</v>
      </c>
      <c r="D134" s="702" t="s">
        <v>301</v>
      </c>
      <c r="E134" s="703" t="s">
        <v>301</v>
      </c>
      <c r="F134" s="463" t="s">
        <v>302</v>
      </c>
      <c r="G134" s="464"/>
      <c r="H134" s="465"/>
      <c r="I134" s="465"/>
      <c r="J134" s="465"/>
      <c r="K134" s="465"/>
      <c r="L134" s="465"/>
      <c r="M134" s="466"/>
      <c r="N134" s="472"/>
      <c r="O134" s="262">
        <v>30</v>
      </c>
      <c r="P134" s="267"/>
      <c r="Q134" s="267"/>
      <c r="R134" s="267"/>
      <c r="S134" s="441">
        <v>0</v>
      </c>
      <c r="T134" s="439">
        <v>0</v>
      </c>
      <c r="U134" s="497"/>
    </row>
    <row r="135" spans="1:22" s="461" customFormat="1" ht="15" hidden="1" customHeight="1">
      <c r="A135" s="462"/>
      <c r="B135" s="264"/>
      <c r="C135" s="701" t="s">
        <v>303</v>
      </c>
      <c r="D135" s="702" t="s">
        <v>304</v>
      </c>
      <c r="E135" s="703" t="s">
        <v>304</v>
      </c>
      <c r="F135" s="463" t="s">
        <v>305</v>
      </c>
      <c r="G135" s="464"/>
      <c r="H135" s="465"/>
      <c r="I135" s="465"/>
      <c r="J135" s="465"/>
      <c r="K135" s="465"/>
      <c r="L135" s="465"/>
      <c r="M135" s="466"/>
      <c r="N135" s="472"/>
      <c r="O135" s="262">
        <v>30</v>
      </c>
      <c r="P135" s="267"/>
      <c r="Q135" s="267"/>
      <c r="R135" s="267"/>
      <c r="S135" s="441">
        <v>0</v>
      </c>
      <c r="T135" s="439">
        <v>0</v>
      </c>
      <c r="U135" s="497"/>
    </row>
    <row r="136" spans="1:22" s="461" customFormat="1" ht="15" hidden="1" customHeight="1">
      <c r="A136" s="462"/>
      <c r="B136" s="264"/>
      <c r="C136" s="701" t="s">
        <v>306</v>
      </c>
      <c r="D136" s="702" t="s">
        <v>304</v>
      </c>
      <c r="E136" s="703" t="s">
        <v>304</v>
      </c>
      <c r="F136" s="463" t="s">
        <v>307</v>
      </c>
      <c r="G136" s="464"/>
      <c r="H136" s="465"/>
      <c r="I136" s="465"/>
      <c r="J136" s="465"/>
      <c r="K136" s="465"/>
      <c r="L136" s="465"/>
      <c r="M136" s="466"/>
      <c r="N136" s="472"/>
      <c r="O136" s="262">
        <v>30</v>
      </c>
      <c r="P136" s="267"/>
      <c r="Q136" s="267"/>
      <c r="R136" s="267"/>
      <c r="S136" s="441">
        <v>0</v>
      </c>
      <c r="T136" s="439">
        <v>0</v>
      </c>
      <c r="U136" s="497"/>
    </row>
    <row r="137" spans="1:22" s="461" customFormat="1" ht="15" hidden="1" customHeight="1">
      <c r="A137" s="462"/>
      <c r="B137" s="264"/>
      <c r="C137" s="701" t="s">
        <v>308</v>
      </c>
      <c r="D137" s="702" t="s">
        <v>304</v>
      </c>
      <c r="E137" s="703" t="s">
        <v>304</v>
      </c>
      <c r="F137" s="463" t="s">
        <v>309</v>
      </c>
      <c r="G137" s="464"/>
      <c r="H137" s="465"/>
      <c r="I137" s="465"/>
      <c r="J137" s="465"/>
      <c r="K137" s="465"/>
      <c r="L137" s="465"/>
      <c r="M137" s="466"/>
      <c r="N137" s="472"/>
      <c r="O137" s="262">
        <v>30</v>
      </c>
      <c r="P137" s="267"/>
      <c r="Q137" s="267"/>
      <c r="R137" s="267"/>
      <c r="S137" s="441">
        <v>0</v>
      </c>
      <c r="T137" s="439">
        <v>0</v>
      </c>
      <c r="U137" s="497"/>
    </row>
    <row r="138" spans="1:22" s="461" customFormat="1" ht="15" hidden="1" customHeight="1">
      <c r="A138" s="462"/>
      <c r="B138" s="264"/>
      <c r="C138" s="701" t="s">
        <v>310</v>
      </c>
      <c r="D138" s="702" t="s">
        <v>304</v>
      </c>
      <c r="E138" s="703" t="s">
        <v>304</v>
      </c>
      <c r="F138" s="463" t="s">
        <v>311</v>
      </c>
      <c r="G138" s="464"/>
      <c r="H138" s="465"/>
      <c r="I138" s="465"/>
      <c r="J138" s="465"/>
      <c r="K138" s="465"/>
      <c r="L138" s="465"/>
      <c r="M138" s="466"/>
      <c r="N138" s="472"/>
      <c r="O138" s="262">
        <v>30</v>
      </c>
      <c r="P138" s="267"/>
      <c r="Q138" s="267"/>
      <c r="R138" s="267"/>
      <c r="S138" s="441">
        <v>0</v>
      </c>
      <c r="T138" s="439">
        <v>0</v>
      </c>
      <c r="U138" s="497"/>
    </row>
    <row r="139" spans="1:22" s="461" customFormat="1" ht="15" hidden="1" customHeight="1">
      <c r="A139" s="462"/>
      <c r="B139" s="264"/>
      <c r="C139" s="701" t="s">
        <v>312</v>
      </c>
      <c r="D139" s="702" t="s">
        <v>313</v>
      </c>
      <c r="E139" s="703" t="s">
        <v>313</v>
      </c>
      <c r="F139" s="463" t="s">
        <v>314</v>
      </c>
      <c r="G139" s="464"/>
      <c r="H139" s="465"/>
      <c r="I139" s="465"/>
      <c r="J139" s="465"/>
      <c r="K139" s="465"/>
      <c r="L139" s="465"/>
      <c r="M139" s="466"/>
      <c r="N139" s="472"/>
      <c r="O139" s="262">
        <v>30</v>
      </c>
      <c r="P139" s="267"/>
      <c r="Q139" s="267"/>
      <c r="R139" s="267"/>
      <c r="S139" s="441">
        <v>0</v>
      </c>
      <c r="T139" s="439">
        <v>0</v>
      </c>
      <c r="U139" s="497"/>
    </row>
    <row r="140" spans="1:22" s="461" customFormat="1" ht="15" hidden="1" customHeight="1">
      <c r="A140" s="462"/>
      <c r="B140" s="264"/>
      <c r="C140" s="701" t="s">
        <v>315</v>
      </c>
      <c r="D140" s="702" t="s">
        <v>316</v>
      </c>
      <c r="E140" s="703" t="s">
        <v>316</v>
      </c>
      <c r="F140" s="463" t="s">
        <v>317</v>
      </c>
      <c r="G140" s="464"/>
      <c r="H140" s="465"/>
      <c r="I140" s="465"/>
      <c r="J140" s="465"/>
      <c r="K140" s="465"/>
      <c r="L140" s="465"/>
      <c r="M140" s="466"/>
      <c r="N140" s="472"/>
      <c r="O140" s="262">
        <v>30</v>
      </c>
      <c r="P140" s="267"/>
      <c r="Q140" s="267"/>
      <c r="R140" s="267"/>
      <c r="S140" s="441">
        <v>0</v>
      </c>
      <c r="T140" s="439">
        <v>0</v>
      </c>
      <c r="U140" s="497"/>
    </row>
    <row r="141" spans="1:22" s="461" customFormat="1" ht="15" hidden="1" customHeight="1">
      <c r="A141" s="462"/>
      <c r="B141" s="264"/>
      <c r="C141" s="265"/>
      <c r="D141" s="470" t="s">
        <v>542</v>
      </c>
      <c r="E141" s="471"/>
      <c r="F141" s="463" t="s">
        <v>543</v>
      </c>
      <c r="G141" s="464"/>
      <c r="H141" s="465"/>
      <c r="I141" s="465"/>
      <c r="J141" s="465"/>
      <c r="K141" s="465"/>
      <c r="L141" s="465"/>
      <c r="M141" s="466"/>
      <c r="N141" s="472"/>
      <c r="O141" s="262">
        <v>30</v>
      </c>
      <c r="P141" s="267"/>
      <c r="Q141" s="267"/>
      <c r="R141" s="267"/>
      <c r="S141" s="441">
        <v>0</v>
      </c>
      <c r="T141" s="514">
        <v>0</v>
      </c>
      <c r="U141" s="497"/>
    </row>
    <row r="142" spans="1:22" s="461" customFormat="1" ht="15" hidden="1" customHeight="1">
      <c r="A142" s="462"/>
      <c r="B142" s="264"/>
      <c r="C142" s="701" t="s">
        <v>318</v>
      </c>
      <c r="D142" s="702" t="s">
        <v>319</v>
      </c>
      <c r="E142" s="703" t="s">
        <v>319</v>
      </c>
      <c r="F142" s="463" t="s">
        <v>320</v>
      </c>
      <c r="G142" s="464"/>
      <c r="H142" s="465"/>
      <c r="I142" s="465"/>
      <c r="J142" s="465"/>
      <c r="K142" s="465"/>
      <c r="L142" s="465"/>
      <c r="M142" s="466"/>
      <c r="N142" s="472"/>
      <c r="O142" s="262">
        <v>30</v>
      </c>
      <c r="P142" s="267"/>
      <c r="Q142" s="267"/>
      <c r="R142" s="267"/>
      <c r="S142" s="441">
        <v>0</v>
      </c>
      <c r="T142" s="439">
        <v>0</v>
      </c>
      <c r="U142" s="497"/>
    </row>
    <row r="143" spans="1:22" s="478" customFormat="1" ht="15" hidden="1" customHeight="1">
      <c r="A143" s="462" t="s">
        <v>321</v>
      </c>
      <c r="B143" s="462"/>
      <c r="C143" s="738"/>
      <c r="D143" s="739"/>
      <c r="E143" s="740"/>
      <c r="F143" s="473" t="s">
        <v>322</v>
      </c>
      <c r="G143" s="474"/>
      <c r="H143" s="475"/>
      <c r="I143" s="475"/>
      <c r="J143" s="475"/>
      <c r="K143" s="475"/>
      <c r="L143" s="475"/>
      <c r="M143" s="476"/>
      <c r="N143" s="477"/>
      <c r="O143" s="420">
        <v>40</v>
      </c>
      <c r="P143" s="273"/>
      <c r="Q143" s="273"/>
      <c r="R143" s="273"/>
      <c r="S143" s="442">
        <f>+S144+S147</f>
        <v>0</v>
      </c>
      <c r="T143" s="442">
        <f>+T144+T147</f>
        <v>0</v>
      </c>
      <c r="U143" s="506"/>
    </row>
    <row r="144" spans="1:22" s="461" customFormat="1" ht="15" hidden="1" customHeight="1">
      <c r="A144" s="462"/>
      <c r="B144" s="264" t="s">
        <v>323</v>
      </c>
      <c r="C144" s="701"/>
      <c r="D144" s="702"/>
      <c r="E144" s="703"/>
      <c r="F144" s="467" t="s">
        <v>324</v>
      </c>
      <c r="G144" s="464"/>
      <c r="H144" s="468"/>
      <c r="I144" s="468"/>
      <c r="J144" s="468"/>
      <c r="K144" s="468"/>
      <c r="L144" s="468"/>
      <c r="M144" s="469"/>
      <c r="N144" s="472"/>
      <c r="O144" s="262"/>
      <c r="P144" s="267"/>
      <c r="Q144" s="267"/>
      <c r="R144" s="267"/>
      <c r="S144" s="440">
        <f>SUM(S145:S146)</f>
        <v>0</v>
      </c>
      <c r="T144" s="440">
        <f>SUM(T145:T146)</f>
        <v>0</v>
      </c>
      <c r="U144" s="497"/>
    </row>
    <row r="145" spans="1:21" s="461" customFormat="1" ht="15" hidden="1" customHeight="1">
      <c r="A145" s="462"/>
      <c r="B145" s="264"/>
      <c r="C145" s="701" t="s">
        <v>325</v>
      </c>
      <c r="D145" s="702" t="s">
        <v>326</v>
      </c>
      <c r="E145" s="703" t="s">
        <v>326</v>
      </c>
      <c r="F145" s="463" t="s">
        <v>327</v>
      </c>
      <c r="G145" s="464"/>
      <c r="H145" s="465"/>
      <c r="I145" s="465"/>
      <c r="J145" s="465"/>
      <c r="K145" s="465"/>
      <c r="L145" s="465"/>
      <c r="M145" s="466"/>
      <c r="N145" s="472"/>
      <c r="O145" s="262"/>
      <c r="P145" s="267"/>
      <c r="Q145" s="267"/>
      <c r="R145" s="267"/>
      <c r="S145" s="441">
        <v>0</v>
      </c>
      <c r="T145" s="441">
        <v>0</v>
      </c>
      <c r="U145" s="497"/>
    </row>
    <row r="146" spans="1:21" s="461" customFormat="1" ht="15" hidden="1" customHeight="1">
      <c r="A146" s="462"/>
      <c r="B146" s="264"/>
      <c r="C146" s="701" t="s">
        <v>328</v>
      </c>
      <c r="D146" s="702" t="s">
        <v>329</v>
      </c>
      <c r="E146" s="703" t="s">
        <v>329</v>
      </c>
      <c r="F146" s="463" t="s">
        <v>330</v>
      </c>
      <c r="G146" s="464"/>
      <c r="H146" s="465"/>
      <c r="I146" s="465"/>
      <c r="J146" s="465"/>
      <c r="K146" s="465"/>
      <c r="L146" s="465"/>
      <c r="M146" s="466"/>
      <c r="N146" s="472"/>
      <c r="O146" s="262"/>
      <c r="P146" s="267"/>
      <c r="Q146" s="267"/>
      <c r="R146" s="267"/>
      <c r="S146" s="441">
        <v>0</v>
      </c>
      <c r="T146" s="441">
        <v>0</v>
      </c>
      <c r="U146" s="497"/>
    </row>
    <row r="147" spans="1:21" s="461" customFormat="1" ht="15" hidden="1" customHeight="1">
      <c r="A147" s="462"/>
      <c r="B147" s="264" t="s">
        <v>331</v>
      </c>
      <c r="C147" s="701"/>
      <c r="D147" s="702"/>
      <c r="E147" s="703"/>
      <c r="F147" s="467" t="s">
        <v>332</v>
      </c>
      <c r="G147" s="464"/>
      <c r="H147" s="468"/>
      <c r="I147" s="468"/>
      <c r="J147" s="468"/>
      <c r="K147" s="468"/>
      <c r="L147" s="468"/>
      <c r="M147" s="469"/>
      <c r="N147" s="472"/>
      <c r="O147" s="262"/>
      <c r="P147" s="267"/>
      <c r="Q147" s="267"/>
      <c r="R147" s="267"/>
      <c r="S147" s="440">
        <f>SUM(S148:S149)</f>
        <v>0</v>
      </c>
      <c r="T147" s="440">
        <f>SUM(T148:T149)</f>
        <v>0</v>
      </c>
      <c r="U147" s="497"/>
    </row>
    <row r="148" spans="1:21" s="461" customFormat="1" ht="15" hidden="1" customHeight="1">
      <c r="A148" s="462"/>
      <c r="B148" s="264"/>
      <c r="C148" s="701" t="s">
        <v>333</v>
      </c>
      <c r="D148" s="702" t="s">
        <v>334</v>
      </c>
      <c r="E148" s="703" t="s">
        <v>334</v>
      </c>
      <c r="F148" s="463" t="s">
        <v>335</v>
      </c>
      <c r="G148" s="464"/>
      <c r="H148" s="465"/>
      <c r="I148" s="465"/>
      <c r="J148" s="465"/>
      <c r="K148" s="465"/>
      <c r="L148" s="465"/>
      <c r="M148" s="466"/>
      <c r="N148" s="472"/>
      <c r="O148" s="262"/>
      <c r="P148" s="267"/>
      <c r="Q148" s="267"/>
      <c r="R148" s="267"/>
      <c r="S148" s="441">
        <v>0</v>
      </c>
      <c r="T148" s="441">
        <v>0</v>
      </c>
      <c r="U148" s="497"/>
    </row>
    <row r="149" spans="1:21" s="461" customFormat="1" ht="15" hidden="1" customHeight="1">
      <c r="A149" s="462"/>
      <c r="B149" s="264"/>
      <c r="C149" s="701" t="s">
        <v>336</v>
      </c>
      <c r="D149" s="702" t="s">
        <v>337</v>
      </c>
      <c r="E149" s="703" t="s">
        <v>337</v>
      </c>
      <c r="F149" s="463" t="s">
        <v>338</v>
      </c>
      <c r="G149" s="464"/>
      <c r="H149" s="465"/>
      <c r="I149" s="465"/>
      <c r="J149" s="465"/>
      <c r="K149" s="465"/>
      <c r="L149" s="465"/>
      <c r="M149" s="466"/>
      <c r="N149" s="472"/>
      <c r="O149" s="262"/>
      <c r="P149" s="267"/>
      <c r="Q149" s="267"/>
      <c r="R149" s="267"/>
      <c r="S149" s="441">
        <v>0</v>
      </c>
      <c r="T149" s="439">
        <v>0</v>
      </c>
      <c r="U149" s="497"/>
    </row>
    <row r="150" spans="1:21" s="461" customFormat="1" ht="15" hidden="1" customHeight="1">
      <c r="A150" s="462"/>
      <c r="B150" s="264"/>
      <c r="C150" s="265"/>
      <c r="D150" s="470" t="s">
        <v>544</v>
      </c>
      <c r="E150" s="471"/>
      <c r="F150" s="463" t="s">
        <v>546</v>
      </c>
      <c r="G150" s="464"/>
      <c r="H150" s="465"/>
      <c r="I150" s="465"/>
      <c r="J150" s="465"/>
      <c r="K150" s="465"/>
      <c r="L150" s="465"/>
      <c r="M150" s="466"/>
      <c r="N150" s="472"/>
      <c r="O150" s="262"/>
      <c r="P150" s="267"/>
      <c r="Q150" s="267"/>
      <c r="R150" s="267"/>
      <c r="S150" s="439">
        <v>0</v>
      </c>
      <c r="T150" s="514">
        <v>0</v>
      </c>
      <c r="U150" s="497"/>
    </row>
    <row r="151" spans="1:21" s="461" customFormat="1" ht="15" hidden="1" customHeight="1">
      <c r="A151" s="462"/>
      <c r="B151" s="264"/>
      <c r="C151" s="265"/>
      <c r="D151" s="470" t="s">
        <v>545</v>
      </c>
      <c r="E151" s="471"/>
      <c r="F151" s="463" t="s">
        <v>547</v>
      </c>
      <c r="G151" s="464"/>
      <c r="H151" s="465"/>
      <c r="I151" s="465"/>
      <c r="J151" s="465"/>
      <c r="K151" s="465"/>
      <c r="L151" s="465"/>
      <c r="M151" s="466"/>
      <c r="N151" s="472"/>
      <c r="O151" s="262"/>
      <c r="P151" s="267"/>
      <c r="Q151" s="267"/>
      <c r="R151" s="267"/>
      <c r="S151" s="439">
        <v>0</v>
      </c>
      <c r="T151" s="514">
        <v>0</v>
      </c>
      <c r="U151" s="497"/>
    </row>
    <row r="152" spans="1:21" s="395" customFormat="1" ht="15" customHeight="1">
      <c r="A152" s="397" t="s">
        <v>339</v>
      </c>
      <c r="B152" s="398"/>
      <c r="C152" s="697"/>
      <c r="D152" s="698"/>
      <c r="E152" s="699"/>
      <c r="F152" s="415" t="s">
        <v>340</v>
      </c>
      <c r="G152" s="509"/>
      <c r="H152" s="417"/>
      <c r="I152" s="417"/>
      <c r="J152" s="417"/>
      <c r="K152" s="417"/>
      <c r="L152" s="417"/>
      <c r="M152" s="418"/>
      <c r="N152" s="413"/>
      <c r="O152" s="262">
        <v>10</v>
      </c>
      <c r="P152" s="262"/>
      <c r="Q152" s="262"/>
      <c r="R152" s="262"/>
      <c r="S152" s="442">
        <f>+S153+S165+S174+S163</f>
        <v>0</v>
      </c>
      <c r="T152" s="442">
        <f>+T153+T165+T174+T163</f>
        <v>0</v>
      </c>
      <c r="U152" s="396"/>
    </row>
    <row r="153" spans="1:21" s="461" customFormat="1" ht="15" customHeight="1">
      <c r="A153" s="462"/>
      <c r="B153" s="264" t="s">
        <v>341</v>
      </c>
      <c r="C153" s="701"/>
      <c r="D153" s="702"/>
      <c r="E153" s="703"/>
      <c r="F153" s="467" t="s">
        <v>342</v>
      </c>
      <c r="G153" s="464"/>
      <c r="H153" s="468"/>
      <c r="I153" s="468"/>
      <c r="J153" s="468"/>
      <c r="K153" s="468"/>
      <c r="L153" s="468"/>
      <c r="M153" s="469"/>
      <c r="N153" s="472"/>
      <c r="O153" s="262">
        <v>10</v>
      </c>
      <c r="P153" s="267"/>
      <c r="Q153" s="267"/>
      <c r="R153" s="267"/>
      <c r="S153" s="440">
        <f>SUM(S154:S162)</f>
        <v>0</v>
      </c>
      <c r="T153" s="440">
        <f>SUM(T154:T162)</f>
        <v>0</v>
      </c>
      <c r="U153" s="497"/>
    </row>
    <row r="154" spans="1:21" s="461" customFormat="1" ht="15" hidden="1" customHeight="1">
      <c r="A154" s="462"/>
      <c r="B154" s="264"/>
      <c r="C154" s="701" t="s">
        <v>343</v>
      </c>
      <c r="D154" s="702" t="s">
        <v>344</v>
      </c>
      <c r="E154" s="703" t="s">
        <v>344</v>
      </c>
      <c r="F154" s="463" t="s">
        <v>345</v>
      </c>
      <c r="G154" s="464"/>
      <c r="H154" s="465"/>
      <c r="I154" s="465"/>
      <c r="J154" s="465"/>
      <c r="K154" s="465"/>
      <c r="L154" s="465"/>
      <c r="M154" s="466"/>
      <c r="N154" s="472"/>
      <c r="O154" s="262">
        <v>10</v>
      </c>
      <c r="P154" s="267"/>
      <c r="Q154" s="267"/>
      <c r="R154" s="267"/>
      <c r="S154" s="441">
        <v>0</v>
      </c>
      <c r="T154" s="441">
        <v>0</v>
      </c>
      <c r="U154" s="497"/>
    </row>
    <row r="155" spans="1:21" s="461" customFormat="1" ht="15" hidden="1" customHeight="1">
      <c r="A155" s="462"/>
      <c r="B155" s="264"/>
      <c r="C155" s="701" t="s">
        <v>346</v>
      </c>
      <c r="D155" s="702" t="s">
        <v>344</v>
      </c>
      <c r="E155" s="703" t="s">
        <v>344</v>
      </c>
      <c r="F155" s="463" t="s">
        <v>347</v>
      </c>
      <c r="G155" s="464"/>
      <c r="H155" s="465"/>
      <c r="I155" s="465"/>
      <c r="J155" s="465"/>
      <c r="K155" s="465"/>
      <c r="L155" s="465"/>
      <c r="M155" s="466"/>
      <c r="N155" s="472"/>
      <c r="O155" s="262">
        <v>10</v>
      </c>
      <c r="P155" s="267"/>
      <c r="Q155" s="267"/>
      <c r="R155" s="267"/>
      <c r="S155" s="441">
        <v>0</v>
      </c>
      <c r="T155" s="441">
        <v>0</v>
      </c>
      <c r="U155" s="497"/>
    </row>
    <row r="156" spans="1:21" s="461" customFormat="1" ht="15" hidden="1" customHeight="1">
      <c r="A156" s="462"/>
      <c r="B156" s="264"/>
      <c r="C156" s="701" t="s">
        <v>348</v>
      </c>
      <c r="D156" s="702" t="s">
        <v>349</v>
      </c>
      <c r="E156" s="703" t="s">
        <v>349</v>
      </c>
      <c r="F156" s="463" t="s">
        <v>350</v>
      </c>
      <c r="G156" s="464"/>
      <c r="H156" s="465"/>
      <c r="I156" s="465"/>
      <c r="J156" s="465"/>
      <c r="K156" s="465"/>
      <c r="L156" s="465"/>
      <c r="M156" s="466"/>
      <c r="N156" s="472"/>
      <c r="O156" s="262">
        <v>10</v>
      </c>
      <c r="P156" s="267"/>
      <c r="Q156" s="267"/>
      <c r="R156" s="267"/>
      <c r="S156" s="441">
        <v>0</v>
      </c>
      <c r="T156" s="441"/>
      <c r="U156" s="497"/>
    </row>
    <row r="157" spans="1:21" s="461" customFormat="1" ht="15" customHeight="1">
      <c r="A157" s="462"/>
      <c r="B157" s="264"/>
      <c r="C157" s="701" t="s">
        <v>351</v>
      </c>
      <c r="D157" s="702" t="s">
        <v>352</v>
      </c>
      <c r="E157" s="703" t="s">
        <v>352</v>
      </c>
      <c r="F157" s="463" t="s">
        <v>353</v>
      </c>
      <c r="G157" s="464"/>
      <c r="H157" s="465"/>
      <c r="I157" s="465"/>
      <c r="J157" s="465"/>
      <c r="K157" s="465"/>
      <c r="L157" s="465"/>
      <c r="M157" s="466"/>
      <c r="N157" s="472"/>
      <c r="O157" s="262">
        <v>10</v>
      </c>
      <c r="P157" s="267"/>
      <c r="Q157" s="267"/>
      <c r="R157" s="267"/>
      <c r="S157" s="441">
        <v>0</v>
      </c>
      <c r="T157" s="441"/>
      <c r="U157" s="497"/>
    </row>
    <row r="158" spans="1:21" s="461" customFormat="1" ht="15" hidden="1" customHeight="1">
      <c r="A158" s="462"/>
      <c r="B158" s="264"/>
      <c r="C158" s="701" t="s">
        <v>354</v>
      </c>
      <c r="D158" s="702" t="s">
        <v>352</v>
      </c>
      <c r="E158" s="703" t="s">
        <v>352</v>
      </c>
      <c r="F158" s="463" t="s">
        <v>355</v>
      </c>
      <c r="G158" s="464"/>
      <c r="H158" s="465"/>
      <c r="I158" s="465"/>
      <c r="J158" s="465"/>
      <c r="K158" s="465"/>
      <c r="L158" s="465"/>
      <c r="M158" s="466"/>
      <c r="N158" s="472"/>
      <c r="O158" s="262">
        <v>10</v>
      </c>
      <c r="P158" s="267"/>
      <c r="Q158" s="267"/>
      <c r="R158" s="267"/>
      <c r="S158" s="441">
        <v>0</v>
      </c>
      <c r="T158" s="441"/>
      <c r="U158" s="497"/>
    </row>
    <row r="159" spans="1:21" s="461" customFormat="1" ht="15" hidden="1" customHeight="1">
      <c r="A159" s="462"/>
      <c r="B159" s="264"/>
      <c r="C159" s="701" t="s">
        <v>356</v>
      </c>
      <c r="D159" s="702" t="s">
        <v>352</v>
      </c>
      <c r="E159" s="703" t="s">
        <v>352</v>
      </c>
      <c r="F159" s="463" t="s">
        <v>357</v>
      </c>
      <c r="G159" s="464"/>
      <c r="H159" s="465"/>
      <c r="I159" s="465"/>
      <c r="J159" s="465"/>
      <c r="K159" s="465"/>
      <c r="L159" s="465"/>
      <c r="M159" s="466"/>
      <c r="N159" s="472"/>
      <c r="O159" s="262">
        <v>10</v>
      </c>
      <c r="P159" s="267"/>
      <c r="Q159" s="267"/>
      <c r="R159" s="267"/>
      <c r="S159" s="441">
        <v>0</v>
      </c>
      <c r="T159" s="441"/>
      <c r="U159" s="497"/>
    </row>
    <row r="160" spans="1:21" s="461" customFormat="1" ht="15" customHeight="1">
      <c r="A160" s="462"/>
      <c r="B160" s="264"/>
      <c r="C160" s="701" t="s">
        <v>358</v>
      </c>
      <c r="D160" s="702"/>
      <c r="E160" s="703"/>
      <c r="F160" s="463" t="s">
        <v>359</v>
      </c>
      <c r="G160" s="464"/>
      <c r="H160" s="465"/>
      <c r="I160" s="465"/>
      <c r="J160" s="465"/>
      <c r="K160" s="465"/>
      <c r="L160" s="465"/>
      <c r="M160" s="466"/>
      <c r="N160" s="472"/>
      <c r="O160" s="262">
        <v>10</v>
      </c>
      <c r="P160" s="267"/>
      <c r="Q160" s="267"/>
      <c r="R160" s="267"/>
      <c r="S160" s="441">
        <v>0</v>
      </c>
      <c r="T160" s="441"/>
      <c r="U160" s="497"/>
    </row>
    <row r="161" spans="1:21" s="461" customFormat="1" ht="15" hidden="1" customHeight="1">
      <c r="A161" s="462"/>
      <c r="B161" s="264"/>
      <c r="C161" s="701" t="s">
        <v>360</v>
      </c>
      <c r="D161" s="702"/>
      <c r="E161" s="703"/>
      <c r="F161" s="463" t="s">
        <v>361</v>
      </c>
      <c r="G161" s="464"/>
      <c r="H161" s="465"/>
      <c r="I161" s="465"/>
      <c r="J161" s="465"/>
      <c r="K161" s="465"/>
      <c r="L161" s="465"/>
      <c r="M161" s="466"/>
      <c r="N161" s="472"/>
      <c r="O161" s="262">
        <v>10</v>
      </c>
      <c r="P161" s="267"/>
      <c r="Q161" s="267"/>
      <c r="R161" s="267"/>
      <c r="S161" s="441">
        <v>0</v>
      </c>
      <c r="T161" s="441"/>
      <c r="U161" s="497"/>
    </row>
    <row r="162" spans="1:21" s="461" customFormat="1" ht="15" customHeight="1">
      <c r="A162" s="462"/>
      <c r="B162" s="264"/>
      <c r="C162" s="701" t="s">
        <v>362</v>
      </c>
      <c r="D162" s="702"/>
      <c r="E162" s="703"/>
      <c r="F162" s="463" t="s">
        <v>363</v>
      </c>
      <c r="G162" s="464"/>
      <c r="H162" s="465"/>
      <c r="I162" s="465"/>
      <c r="J162" s="465"/>
      <c r="K162" s="465"/>
      <c r="L162" s="465"/>
      <c r="M162" s="466"/>
      <c r="N162" s="472"/>
      <c r="O162" s="262">
        <v>10</v>
      </c>
      <c r="P162" s="267"/>
      <c r="Q162" s="267"/>
      <c r="R162" s="267"/>
      <c r="S162" s="441">
        <v>0</v>
      </c>
      <c r="T162" s="441"/>
      <c r="U162" s="497"/>
    </row>
    <row r="163" spans="1:21" s="461" customFormat="1" ht="15" hidden="1" customHeight="1">
      <c r="A163" s="462"/>
      <c r="B163" s="462" t="s">
        <v>364</v>
      </c>
      <c r="C163" s="701"/>
      <c r="D163" s="702"/>
      <c r="E163" s="703"/>
      <c r="F163" s="467" t="s">
        <v>365</v>
      </c>
      <c r="G163" s="474"/>
      <c r="H163" s="468"/>
      <c r="I163" s="468"/>
      <c r="J163" s="468"/>
      <c r="K163" s="468"/>
      <c r="L163" s="468"/>
      <c r="M163" s="469"/>
      <c r="N163" s="472"/>
      <c r="O163" s="262">
        <v>10</v>
      </c>
      <c r="P163" s="267"/>
      <c r="Q163" s="267"/>
      <c r="R163" s="267"/>
      <c r="S163" s="440">
        <v>0</v>
      </c>
      <c r="T163" s="440">
        <f>+T164</f>
        <v>0</v>
      </c>
      <c r="U163" s="497"/>
    </row>
    <row r="164" spans="1:21" s="461" customFormat="1" ht="15" hidden="1" customHeight="1">
      <c r="A164" s="462"/>
      <c r="B164" s="264"/>
      <c r="C164" s="701" t="s">
        <v>366</v>
      </c>
      <c r="D164" s="702" t="s">
        <v>344</v>
      </c>
      <c r="E164" s="703" t="s">
        <v>344</v>
      </c>
      <c r="F164" s="463" t="s">
        <v>479</v>
      </c>
      <c r="G164" s="464"/>
      <c r="H164" s="465"/>
      <c r="I164" s="465"/>
      <c r="J164" s="465"/>
      <c r="K164" s="465"/>
      <c r="L164" s="465"/>
      <c r="M164" s="466"/>
      <c r="N164" s="472"/>
      <c r="O164" s="262">
        <v>10</v>
      </c>
      <c r="P164" s="267"/>
      <c r="Q164" s="267"/>
      <c r="R164" s="267"/>
      <c r="S164" s="441">
        <v>0</v>
      </c>
      <c r="T164" s="441">
        <v>0</v>
      </c>
      <c r="U164" s="497"/>
    </row>
    <row r="165" spans="1:21" s="461" customFormat="1" ht="15" customHeight="1">
      <c r="A165" s="462"/>
      <c r="B165" s="264" t="s">
        <v>368</v>
      </c>
      <c r="C165" s="701"/>
      <c r="D165" s="702"/>
      <c r="E165" s="703"/>
      <c r="F165" s="467" t="s">
        <v>369</v>
      </c>
      <c r="G165" s="464"/>
      <c r="H165" s="465"/>
      <c r="I165" s="465"/>
      <c r="J165" s="465"/>
      <c r="K165" s="465"/>
      <c r="L165" s="465"/>
      <c r="M165" s="466"/>
      <c r="N165" s="472"/>
      <c r="O165" s="262">
        <v>10</v>
      </c>
      <c r="P165" s="267"/>
      <c r="Q165" s="267"/>
      <c r="R165" s="267"/>
      <c r="S165" s="440">
        <f>SUM(S166:S173)</f>
        <v>0</v>
      </c>
      <c r="T165" s="440">
        <f>SUM(T166:T173)</f>
        <v>0</v>
      </c>
      <c r="U165" s="497"/>
    </row>
    <row r="166" spans="1:21" s="461" customFormat="1" ht="15" hidden="1" customHeight="1">
      <c r="A166" s="462"/>
      <c r="B166" s="264"/>
      <c r="C166" s="701" t="s">
        <v>486</v>
      </c>
      <c r="D166" s="702" t="s">
        <v>344</v>
      </c>
      <c r="E166" s="703" t="s">
        <v>344</v>
      </c>
      <c r="F166" s="463" t="s">
        <v>485</v>
      </c>
      <c r="G166" s="464"/>
      <c r="H166" s="465"/>
      <c r="I166" s="465"/>
      <c r="J166" s="465"/>
      <c r="K166" s="465"/>
      <c r="L166" s="465"/>
      <c r="M166" s="466"/>
      <c r="N166" s="472"/>
      <c r="O166" s="262">
        <v>10</v>
      </c>
      <c r="P166" s="267"/>
      <c r="Q166" s="267"/>
      <c r="R166" s="267"/>
      <c r="S166" s="440">
        <v>0</v>
      </c>
      <c r="T166" s="440">
        <v>0</v>
      </c>
      <c r="U166" s="497"/>
    </row>
    <row r="167" spans="1:21" s="461" customFormat="1" ht="15" hidden="1" customHeight="1">
      <c r="A167" s="462"/>
      <c r="B167" s="264"/>
      <c r="C167" s="701" t="s">
        <v>487</v>
      </c>
      <c r="D167" s="702" t="s">
        <v>344</v>
      </c>
      <c r="E167" s="703" t="s">
        <v>344</v>
      </c>
      <c r="F167" s="463" t="s">
        <v>490</v>
      </c>
      <c r="G167" s="464"/>
      <c r="H167" s="465"/>
      <c r="I167" s="465"/>
      <c r="J167" s="465"/>
      <c r="K167" s="465"/>
      <c r="L167" s="465"/>
      <c r="M167" s="466"/>
      <c r="N167" s="472"/>
      <c r="O167" s="262">
        <v>10</v>
      </c>
      <c r="P167" s="267"/>
      <c r="Q167" s="267"/>
      <c r="R167" s="267"/>
      <c r="S167" s="440">
        <v>0</v>
      </c>
      <c r="T167" s="440">
        <v>0</v>
      </c>
      <c r="U167" s="497"/>
    </row>
    <row r="168" spans="1:21" s="461" customFormat="1" ht="15" hidden="1" customHeight="1">
      <c r="A168" s="462"/>
      <c r="B168" s="264"/>
      <c r="C168" s="265"/>
      <c r="D168" s="470" t="s">
        <v>488</v>
      </c>
      <c r="E168" s="471"/>
      <c r="F168" s="463" t="s">
        <v>491</v>
      </c>
      <c r="G168" s="464"/>
      <c r="H168" s="465"/>
      <c r="I168" s="465"/>
      <c r="J168" s="465"/>
      <c r="K168" s="465"/>
      <c r="L168" s="465"/>
      <c r="M168" s="466"/>
      <c r="N168" s="472"/>
      <c r="O168" s="262">
        <v>10</v>
      </c>
      <c r="P168" s="267"/>
      <c r="Q168" s="267"/>
      <c r="R168" s="267"/>
      <c r="S168" s="440">
        <v>0</v>
      </c>
      <c r="T168" s="440">
        <v>0</v>
      </c>
      <c r="U168" s="497"/>
    </row>
    <row r="169" spans="1:21" s="461" customFormat="1" ht="15" hidden="1" customHeight="1">
      <c r="A169" s="462"/>
      <c r="B169" s="264"/>
      <c r="C169" s="265"/>
      <c r="D169" s="470" t="s">
        <v>489</v>
      </c>
      <c r="E169" s="471"/>
      <c r="F169" s="463" t="s">
        <v>492</v>
      </c>
      <c r="G169" s="464"/>
      <c r="H169" s="465"/>
      <c r="I169" s="465"/>
      <c r="J169" s="465"/>
      <c r="K169" s="465"/>
      <c r="L169" s="465"/>
      <c r="M169" s="466"/>
      <c r="N169" s="472"/>
      <c r="O169" s="262">
        <v>10</v>
      </c>
      <c r="P169" s="267"/>
      <c r="Q169" s="267"/>
      <c r="R169" s="267"/>
      <c r="S169" s="440">
        <v>0</v>
      </c>
      <c r="T169" s="440">
        <v>0</v>
      </c>
      <c r="U169" s="497"/>
    </row>
    <row r="170" spans="1:21" s="461" customFormat="1" ht="15" customHeight="1">
      <c r="A170" s="462"/>
      <c r="B170" s="264"/>
      <c r="C170" s="701" t="s">
        <v>370</v>
      </c>
      <c r="D170" s="702" t="s">
        <v>344</v>
      </c>
      <c r="E170" s="703" t="s">
        <v>344</v>
      </c>
      <c r="F170" s="463" t="s">
        <v>371</v>
      </c>
      <c r="G170" s="464"/>
      <c r="H170" s="465"/>
      <c r="I170" s="465"/>
      <c r="J170" s="465"/>
      <c r="K170" s="465"/>
      <c r="L170" s="465"/>
      <c r="M170" s="466"/>
      <c r="N170" s="472"/>
      <c r="O170" s="262">
        <v>10</v>
      </c>
      <c r="P170" s="267"/>
      <c r="Q170" s="267"/>
      <c r="R170" s="267"/>
      <c r="S170" s="439">
        <v>0</v>
      </c>
      <c r="T170" s="441"/>
      <c r="U170" s="497"/>
    </row>
    <row r="171" spans="1:21" s="461" customFormat="1" ht="15" hidden="1" customHeight="1">
      <c r="A171" s="462"/>
      <c r="B171" s="264"/>
      <c r="C171" s="701" t="s">
        <v>372</v>
      </c>
      <c r="D171" s="702" t="s">
        <v>344</v>
      </c>
      <c r="E171" s="703" t="s">
        <v>344</v>
      </c>
      <c r="F171" s="463" t="s">
        <v>373</v>
      </c>
      <c r="G171" s="464"/>
      <c r="H171" s="465"/>
      <c r="I171" s="465"/>
      <c r="J171" s="465"/>
      <c r="K171" s="465"/>
      <c r="L171" s="465"/>
      <c r="M171" s="466"/>
      <c r="N171" s="472"/>
      <c r="O171" s="262">
        <v>30</v>
      </c>
      <c r="P171" s="267"/>
      <c r="Q171" s="267"/>
      <c r="R171" s="267"/>
      <c r="S171" s="441">
        <v>0</v>
      </c>
      <c r="T171" s="441">
        <v>0</v>
      </c>
      <c r="U171" s="497"/>
    </row>
    <row r="172" spans="1:21" s="461" customFormat="1" ht="15" hidden="1" customHeight="1">
      <c r="A172" s="462"/>
      <c r="B172" s="264"/>
      <c r="C172" s="265"/>
      <c r="D172" s="470" t="s">
        <v>483</v>
      </c>
      <c r="E172" s="471"/>
      <c r="F172" s="463" t="s">
        <v>484</v>
      </c>
      <c r="G172" s="464"/>
      <c r="H172" s="465"/>
      <c r="I172" s="465"/>
      <c r="J172" s="465"/>
      <c r="K172" s="465"/>
      <c r="L172" s="465"/>
      <c r="M172" s="466"/>
      <c r="N172" s="472"/>
      <c r="O172" s="262">
        <v>30</v>
      </c>
      <c r="P172" s="267"/>
      <c r="Q172" s="267"/>
      <c r="R172" s="267"/>
      <c r="S172" s="441">
        <v>0</v>
      </c>
      <c r="T172" s="441">
        <v>0</v>
      </c>
      <c r="U172" s="497"/>
    </row>
    <row r="173" spans="1:21" s="461" customFormat="1" ht="15" hidden="1" customHeight="1">
      <c r="A173" s="462"/>
      <c r="B173" s="264"/>
      <c r="C173" s="701" t="s">
        <v>374</v>
      </c>
      <c r="D173" s="702" t="s">
        <v>349</v>
      </c>
      <c r="E173" s="703" t="s">
        <v>349</v>
      </c>
      <c r="F173" s="463" t="s">
        <v>375</v>
      </c>
      <c r="G173" s="464"/>
      <c r="H173" s="465"/>
      <c r="I173" s="465"/>
      <c r="J173" s="465"/>
      <c r="K173" s="465"/>
      <c r="L173" s="465"/>
      <c r="M173" s="466"/>
      <c r="N173" s="472"/>
      <c r="O173" s="262">
        <v>30</v>
      </c>
      <c r="P173" s="267"/>
      <c r="Q173" s="267"/>
      <c r="R173" s="267"/>
      <c r="S173" s="441">
        <v>0</v>
      </c>
      <c r="T173" s="441">
        <v>0</v>
      </c>
      <c r="U173" s="497"/>
    </row>
    <row r="174" spans="1:21" s="461" customFormat="1" ht="15" hidden="1" customHeight="1">
      <c r="A174" s="462"/>
      <c r="B174" s="264" t="s">
        <v>376</v>
      </c>
      <c r="C174" s="701"/>
      <c r="D174" s="702"/>
      <c r="E174" s="703"/>
      <c r="F174" s="467" t="s">
        <v>377</v>
      </c>
      <c r="G174" s="464"/>
      <c r="H174" s="465"/>
      <c r="I174" s="465"/>
      <c r="J174" s="465"/>
      <c r="K174" s="465"/>
      <c r="L174" s="465"/>
      <c r="M174" s="466"/>
      <c r="N174" s="472"/>
      <c r="O174" s="262">
        <v>30</v>
      </c>
      <c r="P174" s="267"/>
      <c r="Q174" s="267"/>
      <c r="R174" s="267"/>
      <c r="S174" s="440">
        <f>SUM(S175:S179)</f>
        <v>0</v>
      </c>
      <c r="T174" s="440">
        <f>SUM(T175:T179)</f>
        <v>0</v>
      </c>
      <c r="U174" s="497"/>
    </row>
    <row r="175" spans="1:21" s="461" customFormat="1" ht="15" hidden="1" customHeight="1">
      <c r="A175" s="462"/>
      <c r="B175" s="264"/>
      <c r="C175" s="265"/>
      <c r="D175" s="470" t="s">
        <v>550</v>
      </c>
      <c r="E175" s="471"/>
      <c r="F175" s="463" t="s">
        <v>551</v>
      </c>
      <c r="G175" s="464"/>
      <c r="H175" s="465"/>
      <c r="I175" s="465"/>
      <c r="J175" s="465"/>
      <c r="K175" s="465"/>
      <c r="L175" s="465"/>
      <c r="M175" s="466"/>
      <c r="N175" s="472"/>
      <c r="O175" s="262">
        <v>30</v>
      </c>
      <c r="P175" s="267"/>
      <c r="Q175" s="267"/>
      <c r="R175" s="267"/>
      <c r="S175" s="440">
        <v>0</v>
      </c>
      <c r="T175" s="440">
        <v>0</v>
      </c>
      <c r="U175" s="497"/>
    </row>
    <row r="176" spans="1:21" s="461" customFormat="1" ht="15" hidden="1" customHeight="1">
      <c r="A176" s="462"/>
      <c r="B176" s="264"/>
      <c r="C176" s="265"/>
      <c r="D176" s="470" t="s">
        <v>549</v>
      </c>
      <c r="E176" s="471"/>
      <c r="F176" s="463" t="s">
        <v>552</v>
      </c>
      <c r="G176" s="464"/>
      <c r="H176" s="465"/>
      <c r="I176" s="465"/>
      <c r="J176" s="465"/>
      <c r="K176" s="465"/>
      <c r="L176" s="465"/>
      <c r="M176" s="466"/>
      <c r="N176" s="472"/>
      <c r="O176" s="262">
        <v>30</v>
      </c>
      <c r="P176" s="267"/>
      <c r="Q176" s="267"/>
      <c r="R176" s="267"/>
      <c r="S176" s="440">
        <v>0</v>
      </c>
      <c r="T176" s="440">
        <v>0</v>
      </c>
      <c r="U176" s="497"/>
    </row>
    <row r="177" spans="1:21" s="461" customFormat="1" ht="15" hidden="1" customHeight="1">
      <c r="A177" s="462"/>
      <c r="B177" s="264"/>
      <c r="C177" s="265"/>
      <c r="D177" s="470" t="s">
        <v>548</v>
      </c>
      <c r="E177" s="471"/>
      <c r="F177" s="463" t="s">
        <v>553</v>
      </c>
      <c r="G177" s="464"/>
      <c r="H177" s="465"/>
      <c r="I177" s="465"/>
      <c r="J177" s="465"/>
      <c r="K177" s="465"/>
      <c r="L177" s="465"/>
      <c r="M177" s="466"/>
      <c r="N177" s="472"/>
      <c r="O177" s="262">
        <v>30</v>
      </c>
      <c r="P177" s="267"/>
      <c r="Q177" s="267"/>
      <c r="R177" s="267"/>
      <c r="S177" s="440">
        <v>0</v>
      </c>
      <c r="T177" s="440">
        <v>0</v>
      </c>
      <c r="U177" s="497"/>
    </row>
    <row r="178" spans="1:21" s="461" customFormat="1" ht="15" hidden="1" customHeight="1">
      <c r="A178" s="462"/>
      <c r="B178" s="264"/>
      <c r="C178" s="701" t="s">
        <v>378</v>
      </c>
      <c r="D178" s="702" t="s">
        <v>344</v>
      </c>
      <c r="E178" s="703" t="s">
        <v>344</v>
      </c>
      <c r="F178" s="463" t="s">
        <v>379</v>
      </c>
      <c r="G178" s="464"/>
      <c r="H178" s="465"/>
      <c r="I178" s="465"/>
      <c r="J178" s="465"/>
      <c r="K178" s="465"/>
      <c r="L178" s="465"/>
      <c r="M178" s="466"/>
      <c r="N178" s="472"/>
      <c r="O178" s="262">
        <v>30</v>
      </c>
      <c r="P178" s="267"/>
      <c r="Q178" s="267"/>
      <c r="R178" s="267"/>
      <c r="S178" s="441">
        <v>0</v>
      </c>
      <c r="T178" s="441">
        <v>0</v>
      </c>
      <c r="U178" s="497"/>
    </row>
    <row r="179" spans="1:21" s="461" customFormat="1" ht="15" hidden="1" customHeight="1">
      <c r="A179" s="462"/>
      <c r="B179" s="264"/>
      <c r="C179" s="701" t="s">
        <v>380</v>
      </c>
      <c r="D179" s="702"/>
      <c r="E179" s="703"/>
      <c r="F179" s="463" t="s">
        <v>381</v>
      </c>
      <c r="G179" s="464"/>
      <c r="H179" s="465"/>
      <c r="I179" s="465"/>
      <c r="J179" s="465"/>
      <c r="K179" s="465"/>
      <c r="L179" s="465"/>
      <c r="M179" s="466"/>
      <c r="N179" s="472"/>
      <c r="O179" s="262"/>
      <c r="P179" s="267"/>
      <c r="Q179" s="267"/>
      <c r="R179" s="267"/>
      <c r="S179" s="441">
        <v>0</v>
      </c>
      <c r="T179" s="441">
        <v>0</v>
      </c>
      <c r="U179" s="497"/>
    </row>
    <row r="180" spans="1:21" s="461" customFormat="1" ht="15" hidden="1" customHeight="1">
      <c r="A180" s="462" t="s">
        <v>382</v>
      </c>
      <c r="B180" s="264"/>
      <c r="C180" s="701"/>
      <c r="D180" s="702"/>
      <c r="E180" s="703"/>
      <c r="F180" s="473" t="s">
        <v>383</v>
      </c>
      <c r="G180" s="464"/>
      <c r="H180" s="475"/>
      <c r="I180" s="475"/>
      <c r="J180" s="475"/>
      <c r="K180" s="475"/>
      <c r="L180" s="475"/>
      <c r="M180" s="476"/>
      <c r="N180" s="472"/>
      <c r="O180" s="267">
        <v>30</v>
      </c>
      <c r="P180" s="267"/>
      <c r="Q180" s="267"/>
      <c r="R180" s="267"/>
      <c r="S180" s="441">
        <f>+S181+S184</f>
        <v>0</v>
      </c>
      <c r="T180" s="441">
        <f>+T181+T184</f>
        <v>0</v>
      </c>
      <c r="U180" s="497"/>
    </row>
    <row r="181" spans="1:21" s="461" customFormat="1" ht="15" hidden="1" customHeight="1">
      <c r="A181" s="462"/>
      <c r="B181" s="264" t="s">
        <v>384</v>
      </c>
      <c r="C181" s="701"/>
      <c r="D181" s="702"/>
      <c r="E181" s="703"/>
      <c r="F181" s="467" t="s">
        <v>385</v>
      </c>
      <c r="G181" s="464"/>
      <c r="H181" s="468"/>
      <c r="I181" s="468"/>
      <c r="J181" s="468"/>
      <c r="K181" s="468"/>
      <c r="L181" s="468"/>
      <c r="M181" s="469"/>
      <c r="N181" s="472"/>
      <c r="O181" s="267"/>
      <c r="P181" s="267"/>
      <c r="Q181" s="267"/>
      <c r="R181" s="267"/>
      <c r="S181" s="440">
        <f>+SUM(S182:S183)</f>
        <v>0</v>
      </c>
      <c r="T181" s="440">
        <f>+SUM(T182:T183)</f>
        <v>0</v>
      </c>
      <c r="U181" s="497"/>
    </row>
    <row r="182" spans="1:21" s="461" customFormat="1" ht="15" hidden="1" customHeight="1">
      <c r="A182" s="462"/>
      <c r="B182" s="264"/>
      <c r="C182" s="701" t="s">
        <v>386</v>
      </c>
      <c r="D182" s="702"/>
      <c r="E182" s="703"/>
      <c r="F182" s="463" t="s">
        <v>387</v>
      </c>
      <c r="G182" s="464"/>
      <c r="H182" s="465"/>
      <c r="I182" s="465"/>
      <c r="J182" s="465"/>
      <c r="K182" s="465"/>
      <c r="L182" s="465"/>
      <c r="M182" s="466"/>
      <c r="N182" s="472"/>
      <c r="O182" s="267"/>
      <c r="P182" s="267"/>
      <c r="Q182" s="267"/>
      <c r="R182" s="267"/>
      <c r="S182" s="441">
        <v>0</v>
      </c>
      <c r="T182" s="441">
        <v>0</v>
      </c>
      <c r="U182" s="497"/>
    </row>
    <row r="183" spans="1:21" s="461" customFormat="1" ht="15" hidden="1" customHeight="1">
      <c r="A183" s="462"/>
      <c r="B183" s="264"/>
      <c r="C183" s="701" t="s">
        <v>558</v>
      </c>
      <c r="D183" s="702"/>
      <c r="E183" s="703"/>
      <c r="F183" s="463" t="s">
        <v>575</v>
      </c>
      <c r="G183" s="464"/>
      <c r="H183" s="465"/>
      <c r="I183" s="465"/>
      <c r="J183" s="465"/>
      <c r="K183" s="465"/>
      <c r="L183" s="465"/>
      <c r="M183" s="466"/>
      <c r="N183" s="472"/>
      <c r="O183" s="267"/>
      <c r="P183" s="267"/>
      <c r="Q183" s="267"/>
      <c r="R183" s="267"/>
      <c r="S183" s="441">
        <v>0</v>
      </c>
      <c r="T183" s="441">
        <v>0</v>
      </c>
      <c r="U183" s="497"/>
    </row>
    <row r="184" spans="1:21" s="461" customFormat="1" ht="15" hidden="1" customHeight="1">
      <c r="A184" s="462"/>
      <c r="B184" s="264" t="s">
        <v>388</v>
      </c>
      <c r="C184" s="701"/>
      <c r="D184" s="702"/>
      <c r="E184" s="703"/>
      <c r="F184" s="467" t="s">
        <v>389</v>
      </c>
      <c r="G184" s="464"/>
      <c r="H184" s="468"/>
      <c r="I184" s="468"/>
      <c r="J184" s="468"/>
      <c r="K184" s="468"/>
      <c r="L184" s="468"/>
      <c r="M184" s="469"/>
      <c r="N184" s="472"/>
      <c r="O184" s="262"/>
      <c r="P184" s="267"/>
      <c r="Q184" s="267"/>
      <c r="R184" s="267"/>
      <c r="S184" s="440">
        <f>SUM(S185:S185)</f>
        <v>0</v>
      </c>
      <c r="T184" s="440">
        <f>SUM(T185:T185)</f>
        <v>0</v>
      </c>
      <c r="U184" s="497"/>
    </row>
    <row r="185" spans="1:21" s="461" customFormat="1" ht="15" hidden="1" customHeight="1">
      <c r="A185" s="462"/>
      <c r="B185" s="264"/>
      <c r="C185" s="701" t="s">
        <v>390</v>
      </c>
      <c r="D185" s="702" t="s">
        <v>391</v>
      </c>
      <c r="E185" s="703" t="s">
        <v>391</v>
      </c>
      <c r="F185" s="463" t="s">
        <v>392</v>
      </c>
      <c r="G185" s="464"/>
      <c r="H185" s="465"/>
      <c r="I185" s="465"/>
      <c r="J185" s="465"/>
      <c r="K185" s="465"/>
      <c r="L185" s="465"/>
      <c r="M185" s="466"/>
      <c r="N185" s="472"/>
      <c r="O185" s="262"/>
      <c r="P185" s="267"/>
      <c r="Q185" s="267"/>
      <c r="R185" s="267"/>
      <c r="S185" s="441">
        <v>0</v>
      </c>
      <c r="T185" s="441">
        <v>0</v>
      </c>
      <c r="U185" s="497"/>
    </row>
    <row r="186" spans="1:21" s="461" customFormat="1" ht="15" hidden="1" customHeight="1">
      <c r="A186" s="462"/>
      <c r="B186" s="264"/>
      <c r="C186" s="701" t="s">
        <v>438</v>
      </c>
      <c r="D186" s="702" t="s">
        <v>391</v>
      </c>
      <c r="E186" s="703" t="s">
        <v>391</v>
      </c>
      <c r="F186" s="463" t="s">
        <v>552</v>
      </c>
      <c r="G186" s="464"/>
      <c r="H186" s="465"/>
      <c r="I186" s="465"/>
      <c r="J186" s="465"/>
      <c r="K186" s="465"/>
      <c r="L186" s="465"/>
      <c r="M186" s="466"/>
      <c r="N186" s="472"/>
      <c r="O186" s="262"/>
      <c r="P186" s="267"/>
      <c r="Q186" s="267"/>
      <c r="R186" s="267"/>
      <c r="S186" s="441">
        <v>0</v>
      </c>
      <c r="T186" s="441">
        <v>0</v>
      </c>
      <c r="U186" s="488"/>
    </row>
    <row r="187" spans="1:21" s="461" customFormat="1" ht="15" hidden="1" customHeight="1">
      <c r="A187" s="462" t="s">
        <v>393</v>
      </c>
      <c r="B187" s="264"/>
      <c r="C187" s="701"/>
      <c r="D187" s="702"/>
      <c r="E187" s="703"/>
      <c r="F187" s="473" t="s">
        <v>394</v>
      </c>
      <c r="G187" s="464"/>
      <c r="H187" s="475"/>
      <c r="I187" s="475"/>
      <c r="J187" s="475"/>
      <c r="K187" s="475"/>
      <c r="L187" s="475"/>
      <c r="M187" s="476"/>
      <c r="N187" s="472"/>
      <c r="O187" s="262"/>
      <c r="P187" s="267"/>
      <c r="Q187" s="267"/>
      <c r="R187" s="267"/>
      <c r="S187" s="441">
        <f>+S188</f>
        <v>0</v>
      </c>
      <c r="T187" s="441">
        <f>+T188</f>
        <v>0</v>
      </c>
      <c r="U187" s="497"/>
    </row>
    <row r="188" spans="1:21" s="461" customFormat="1" ht="15" hidden="1" customHeight="1">
      <c r="A188" s="462"/>
      <c r="B188" s="264" t="s">
        <v>395</v>
      </c>
      <c r="C188" s="701"/>
      <c r="D188" s="702"/>
      <c r="E188" s="703"/>
      <c r="F188" s="467" t="s">
        <v>396</v>
      </c>
      <c r="G188" s="464"/>
      <c r="H188" s="468"/>
      <c r="I188" s="468"/>
      <c r="J188" s="468"/>
      <c r="K188" s="468"/>
      <c r="L188" s="468"/>
      <c r="M188" s="469"/>
      <c r="N188" s="472"/>
      <c r="O188" s="262"/>
      <c r="P188" s="267"/>
      <c r="Q188" s="267"/>
      <c r="R188" s="267"/>
      <c r="S188" s="440">
        <f>SUM(S189:S189)</f>
        <v>0</v>
      </c>
      <c r="T188" s="440">
        <f>SUM(T189:T189)</f>
        <v>0</v>
      </c>
      <c r="U188" s="497"/>
    </row>
    <row r="189" spans="1:21" s="461" customFormat="1" ht="15" hidden="1" customHeight="1">
      <c r="A189" s="462"/>
      <c r="B189" s="264"/>
      <c r="C189" s="701" t="s">
        <v>397</v>
      </c>
      <c r="D189" s="702" t="s">
        <v>398</v>
      </c>
      <c r="E189" s="703" t="s">
        <v>398</v>
      </c>
      <c r="F189" s="463" t="s">
        <v>399</v>
      </c>
      <c r="G189" s="464"/>
      <c r="H189" s="465"/>
      <c r="I189" s="465"/>
      <c r="J189" s="465"/>
      <c r="K189" s="465"/>
      <c r="L189" s="465"/>
      <c r="M189" s="466"/>
      <c r="N189" s="472"/>
      <c r="O189" s="262"/>
      <c r="P189" s="267"/>
      <c r="Q189" s="267"/>
      <c r="R189" s="267"/>
      <c r="S189" s="441">
        <v>0</v>
      </c>
      <c r="T189" s="441">
        <v>0</v>
      </c>
      <c r="U189" s="497"/>
    </row>
    <row r="190" spans="1:21" s="461" customFormat="1" ht="15.75">
      <c r="A190" s="479"/>
      <c r="B190" s="480"/>
      <c r="C190" s="737"/>
      <c r="D190" s="737"/>
      <c r="E190" s="737"/>
      <c r="F190" s="481"/>
      <c r="G190" s="482"/>
      <c r="H190" s="483" t="s">
        <v>400</v>
      </c>
      <c r="I190" s="483"/>
      <c r="J190" s="483"/>
      <c r="K190" s="483"/>
      <c r="L190" s="483"/>
      <c r="M190" s="484"/>
      <c r="N190" s="485"/>
      <c r="O190" s="486"/>
      <c r="P190" s="486"/>
      <c r="Q190" s="487">
        <f>+Q187+Q180+Q152+Q143+Q99+Q51+Q18</f>
        <v>0</v>
      </c>
      <c r="R190" s="487"/>
      <c r="S190" s="443">
        <f>+S187+S180+S152+S143+S99+S51+S18</f>
        <v>0</v>
      </c>
      <c r="T190" s="443">
        <f>+T187+T180+T152+T143+T99+T51+T18</f>
        <v>0</v>
      </c>
      <c r="U190" s="497"/>
    </row>
    <row r="191" spans="1:21" ht="15.75">
      <c r="A191" s="307"/>
      <c r="S191" s="434"/>
      <c r="T191" s="437"/>
    </row>
    <row r="192" spans="1:21" ht="15.75">
      <c r="A192" s="307"/>
      <c r="S192" s="434"/>
      <c r="T192" s="437"/>
    </row>
    <row r="193" spans="1:22" ht="15.75">
      <c r="A193" s="307"/>
      <c r="S193" s="434"/>
      <c r="T193" s="437"/>
    </row>
    <row r="194" spans="1:22" ht="15.75">
      <c r="A194" s="307"/>
      <c r="S194" s="434"/>
      <c r="T194" s="437"/>
    </row>
    <row r="195" spans="1:22" ht="15.75">
      <c r="A195" s="307"/>
      <c r="S195" s="434"/>
      <c r="T195" s="437"/>
    </row>
    <row r="196" spans="1:22" ht="15.75">
      <c r="A196" s="307"/>
      <c r="B196" s="700" t="s">
        <v>598</v>
      </c>
      <c r="C196" s="700"/>
      <c r="D196" s="700"/>
      <c r="E196" s="700"/>
      <c r="F196" s="700"/>
      <c r="G196" s="700"/>
      <c r="H196" s="700"/>
      <c r="Q196" s="700" t="s">
        <v>569</v>
      </c>
      <c r="R196" s="700"/>
      <c r="S196" s="700"/>
      <c r="T196" s="437"/>
    </row>
    <row r="197" spans="1:22" ht="11.25" customHeight="1">
      <c r="A197" s="448"/>
      <c r="B197" s="660" t="s">
        <v>510</v>
      </c>
      <c r="C197" s="660"/>
      <c r="D197" s="660"/>
      <c r="E197" s="660"/>
      <c r="F197" s="660"/>
      <c r="G197" s="660"/>
      <c r="H197" s="660"/>
      <c r="Q197" s="660" t="s">
        <v>600</v>
      </c>
      <c r="R197" s="660"/>
      <c r="S197" s="660"/>
      <c r="T197" s="437"/>
    </row>
    <row r="198" spans="1:22" ht="15.75">
      <c r="A198" s="307"/>
      <c r="B198" s="659" t="s">
        <v>508</v>
      </c>
      <c r="C198" s="659"/>
      <c r="D198" s="659"/>
      <c r="E198" s="659"/>
      <c r="F198" s="659"/>
      <c r="G198" s="659"/>
      <c r="H198" s="659"/>
      <c r="Q198" s="659" t="s">
        <v>508</v>
      </c>
      <c r="R198" s="659"/>
      <c r="S198" s="659"/>
      <c r="T198" s="437"/>
      <c r="V198" s="210"/>
    </row>
    <row r="199" spans="1:22" ht="15.75">
      <c r="A199" s="307"/>
      <c r="S199" s="434"/>
      <c r="T199" s="437"/>
    </row>
    <row r="200" spans="1:22" ht="15.75">
      <c r="A200" s="307"/>
      <c r="S200" s="434"/>
      <c r="T200" s="437"/>
    </row>
    <row r="201" spans="1:22" ht="15.75">
      <c r="A201" s="307"/>
      <c r="S201" s="434"/>
      <c r="T201" s="437"/>
    </row>
    <row r="202" spans="1:22" ht="15.75">
      <c r="A202" s="307"/>
      <c r="S202" s="434"/>
      <c r="T202" s="437"/>
    </row>
    <row r="203" spans="1:22" ht="15.75">
      <c r="A203" s="307"/>
      <c r="S203" s="434"/>
      <c r="T203" s="437"/>
    </row>
    <row r="204" spans="1:22" ht="15.75">
      <c r="A204" s="307"/>
      <c r="S204" s="434"/>
      <c r="T204" s="437"/>
    </row>
    <row r="205" spans="1:22" ht="15.75">
      <c r="A205" s="307"/>
      <c r="S205" s="434"/>
      <c r="T205" s="437"/>
    </row>
    <row r="206" spans="1:22" ht="15.75">
      <c r="A206" s="307"/>
      <c r="S206" s="434"/>
      <c r="T206" s="437"/>
    </row>
    <row r="207" spans="1:22" ht="15.75">
      <c r="A207" s="307"/>
      <c r="S207" s="434"/>
      <c r="T207" s="437"/>
    </row>
    <row r="208" spans="1:22" ht="15.75">
      <c r="A208" s="307"/>
      <c r="S208" s="434"/>
      <c r="T208" s="437"/>
    </row>
    <row r="209" spans="1:20" ht="15.75">
      <c r="A209" s="307"/>
      <c r="S209" s="434"/>
      <c r="T209" s="437"/>
    </row>
    <row r="210" spans="1:20" ht="15.75">
      <c r="A210" s="307"/>
      <c r="S210" s="434"/>
      <c r="T210" s="437"/>
    </row>
    <row r="211" spans="1:20" ht="15.75">
      <c r="A211" s="307"/>
      <c r="S211" s="434"/>
      <c r="T211" s="437"/>
    </row>
    <row r="212" spans="1:20" ht="15.75">
      <c r="A212" s="307"/>
      <c r="S212" s="434"/>
      <c r="T212" s="437"/>
    </row>
    <row r="213" spans="1:20" ht="15.75">
      <c r="A213" s="307"/>
      <c r="S213" s="434"/>
      <c r="T213" s="437"/>
    </row>
    <row r="214" spans="1:20" ht="15.75">
      <c r="A214" s="307"/>
      <c r="S214" s="434"/>
      <c r="T214" s="437"/>
    </row>
    <row r="215" spans="1:20" ht="15.75">
      <c r="A215" s="307"/>
      <c r="S215" s="434"/>
      <c r="T215" s="437"/>
    </row>
    <row r="216" spans="1:20" ht="15.75">
      <c r="A216" s="307"/>
      <c r="S216" s="434"/>
      <c r="T216" s="437"/>
    </row>
    <row r="217" spans="1:20" ht="15.75">
      <c r="A217" s="307"/>
      <c r="S217" s="434"/>
      <c r="T217" s="437"/>
    </row>
    <row r="218" spans="1:20" ht="15.75">
      <c r="A218" s="307"/>
      <c r="S218" s="434"/>
      <c r="T218" s="437"/>
    </row>
    <row r="219" spans="1:20" ht="15.75">
      <c r="A219" s="307"/>
      <c r="S219" s="434"/>
      <c r="T219" s="437"/>
    </row>
    <row r="220" spans="1:20" ht="15.75">
      <c r="A220" s="307"/>
      <c r="S220" s="434"/>
      <c r="T220" s="437"/>
    </row>
    <row r="221" spans="1:20" ht="15.75">
      <c r="A221" s="307"/>
      <c r="S221" s="434"/>
      <c r="T221" s="437"/>
    </row>
    <row r="222" spans="1:20" ht="15.75">
      <c r="A222" s="307"/>
      <c r="S222" s="434"/>
      <c r="T222" s="437"/>
    </row>
    <row r="223" spans="1:20" ht="15.75">
      <c r="A223" s="307"/>
      <c r="S223" s="434"/>
      <c r="T223" s="437"/>
    </row>
    <row r="224" spans="1:20" ht="15.75">
      <c r="A224" s="307"/>
    </row>
    <row r="225" spans="1:1" ht="15.75">
      <c r="A225" s="307"/>
    </row>
    <row r="226" spans="1:1" ht="15.75">
      <c r="A226" s="307"/>
    </row>
    <row r="227" spans="1:1" ht="15.75">
      <c r="A227" s="307"/>
    </row>
    <row r="228" spans="1:1" ht="15.75">
      <c r="A228" s="307"/>
    </row>
    <row r="229" spans="1:1" ht="15.75">
      <c r="A229" s="307"/>
    </row>
    <row r="230" spans="1:1" ht="15.75">
      <c r="A230" s="307"/>
    </row>
    <row r="231" spans="1:1" ht="15.75">
      <c r="A231" s="307"/>
    </row>
    <row r="232" spans="1:1" ht="15.75">
      <c r="A232" s="307"/>
    </row>
    <row r="233" spans="1:1" ht="15.75">
      <c r="A233" s="307"/>
    </row>
    <row r="234" spans="1:1" ht="15.75">
      <c r="A234" s="307"/>
    </row>
    <row r="235" spans="1:1" ht="15.75">
      <c r="A235" s="307"/>
    </row>
    <row r="236" spans="1:1" ht="15.75">
      <c r="A236" s="307"/>
    </row>
    <row r="237" spans="1:1" ht="15.75">
      <c r="A237" s="307"/>
    </row>
    <row r="238" spans="1:1" ht="15.75">
      <c r="A238" s="307"/>
    </row>
    <row r="239" spans="1:1" ht="15.75">
      <c r="A239" s="307"/>
    </row>
    <row r="240" spans="1:1" ht="15.75">
      <c r="A240" s="307"/>
    </row>
    <row r="241" spans="1:1" ht="15.75">
      <c r="A241" s="307"/>
    </row>
    <row r="242" spans="1:1" ht="15.75">
      <c r="A242" s="307"/>
    </row>
    <row r="243" spans="1:1" ht="15.75">
      <c r="A243" s="307"/>
    </row>
    <row r="244" spans="1:1" ht="15.75">
      <c r="A244" s="307"/>
    </row>
    <row r="245" spans="1:1" ht="15.75">
      <c r="A245" s="307"/>
    </row>
    <row r="246" spans="1:1" ht="15.75">
      <c r="A246" s="307"/>
    </row>
    <row r="247" spans="1:1" ht="15.75">
      <c r="A247" s="307"/>
    </row>
    <row r="248" spans="1:1" ht="15.75">
      <c r="A248" s="307"/>
    </row>
    <row r="249" spans="1:1" ht="15.75">
      <c r="A249" s="307"/>
    </row>
    <row r="250" spans="1:1" ht="15.75">
      <c r="A250" s="307"/>
    </row>
    <row r="251" spans="1:1" ht="15.75">
      <c r="A251" s="307"/>
    </row>
    <row r="252" spans="1:1" ht="15.75">
      <c r="A252" s="307"/>
    </row>
    <row r="253" spans="1:1" ht="15.75">
      <c r="A253" s="307"/>
    </row>
    <row r="254" spans="1:1" ht="15.75">
      <c r="A254" s="307"/>
    </row>
    <row r="255" spans="1:1" ht="15.75">
      <c r="A255" s="307"/>
    </row>
    <row r="256" spans="1:1" ht="15.75">
      <c r="A256" s="307"/>
    </row>
    <row r="257" spans="1:1" ht="15.75">
      <c r="A257" s="307"/>
    </row>
    <row r="258" spans="1:1" ht="15.75">
      <c r="A258" s="307"/>
    </row>
    <row r="259" spans="1:1" ht="15.75">
      <c r="A259" s="307"/>
    </row>
    <row r="260" spans="1:1" ht="15.75">
      <c r="A260" s="307"/>
    </row>
    <row r="261" spans="1:1" ht="15.75">
      <c r="A261" s="307"/>
    </row>
    <row r="262" spans="1:1" ht="15.75">
      <c r="A262" s="307"/>
    </row>
    <row r="263" spans="1:1" ht="15.75">
      <c r="A263" s="307"/>
    </row>
    <row r="264" spans="1:1" ht="15.75">
      <c r="A264" s="307"/>
    </row>
    <row r="265" spans="1:1" ht="15.75">
      <c r="A265" s="307"/>
    </row>
    <row r="266" spans="1:1" ht="15.75">
      <c r="A266" s="307"/>
    </row>
    <row r="267" spans="1:1" ht="15.75">
      <c r="A267" s="307"/>
    </row>
    <row r="268" spans="1:1" ht="15.75">
      <c r="A268" s="307"/>
    </row>
    <row r="269" spans="1:1" ht="15.75">
      <c r="A269" s="307"/>
    </row>
    <row r="270" spans="1:1" ht="15.75">
      <c r="A270" s="307"/>
    </row>
  </sheetData>
  <mergeCells count="180">
    <mergeCell ref="F1:R1"/>
    <mergeCell ref="J12:K12"/>
    <mergeCell ref="A15:E15"/>
    <mergeCell ref="F15:M16"/>
    <mergeCell ref="N15:N16"/>
    <mergeCell ref="O15:O16"/>
    <mergeCell ref="P15:P16"/>
    <mergeCell ref="Q15:Q16"/>
    <mergeCell ref="R15:R16"/>
    <mergeCell ref="C16:E16"/>
    <mergeCell ref="A17:E17"/>
    <mergeCell ref="F17:M17"/>
    <mergeCell ref="C18:E18"/>
    <mergeCell ref="N19:N35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4:E34"/>
    <mergeCell ref="C35:E35"/>
    <mergeCell ref="C36:E36"/>
    <mergeCell ref="C37:E37"/>
    <mergeCell ref="C38:E38"/>
    <mergeCell ref="C40:E40"/>
    <mergeCell ref="C41:E41"/>
    <mergeCell ref="C42:E42"/>
    <mergeCell ref="C43:E43"/>
    <mergeCell ref="C44:E44"/>
    <mergeCell ref="C45:E45"/>
    <mergeCell ref="C46:E46"/>
    <mergeCell ref="C47:E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58:E58"/>
    <mergeCell ref="C59:E59"/>
    <mergeCell ref="C60:E60"/>
    <mergeCell ref="C61:E61"/>
    <mergeCell ref="C62:E62"/>
    <mergeCell ref="C63:E63"/>
    <mergeCell ref="C64:E64"/>
    <mergeCell ref="C65:E65"/>
    <mergeCell ref="C66:E66"/>
    <mergeCell ref="C67:E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78:E78"/>
    <mergeCell ref="C79:E79"/>
    <mergeCell ref="C80:E80"/>
    <mergeCell ref="C81:E81"/>
    <mergeCell ref="C82:E82"/>
    <mergeCell ref="C83:E83"/>
    <mergeCell ref="C84:E84"/>
    <mergeCell ref="C85:E85"/>
    <mergeCell ref="C86:E86"/>
    <mergeCell ref="C87:E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98:E98"/>
    <mergeCell ref="C99:E99"/>
    <mergeCell ref="C100:E100"/>
    <mergeCell ref="C101:E101"/>
    <mergeCell ref="C102:E102"/>
    <mergeCell ref="C103:E103"/>
    <mergeCell ref="C104:E104"/>
    <mergeCell ref="C105:E105"/>
    <mergeCell ref="C106:E106"/>
    <mergeCell ref="C107:E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18:E118"/>
    <mergeCell ref="C119:E119"/>
    <mergeCell ref="C120:E120"/>
    <mergeCell ref="C121:E121"/>
    <mergeCell ref="C122:E122"/>
    <mergeCell ref="C123:E123"/>
    <mergeCell ref="C124:E124"/>
    <mergeCell ref="C125:E125"/>
    <mergeCell ref="C127:E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38:E138"/>
    <mergeCell ref="C139:E139"/>
    <mergeCell ref="C140:E140"/>
    <mergeCell ref="C142:E142"/>
    <mergeCell ref="C143:E143"/>
    <mergeCell ref="C144:E144"/>
    <mergeCell ref="C145:E145"/>
    <mergeCell ref="C146:E146"/>
    <mergeCell ref="C147:E147"/>
    <mergeCell ref="C148:E148"/>
    <mergeCell ref="C149:E149"/>
    <mergeCell ref="C152:E152"/>
    <mergeCell ref="C153:E153"/>
    <mergeCell ref="C154:E154"/>
    <mergeCell ref="C155:E155"/>
    <mergeCell ref="C156:E156"/>
    <mergeCell ref="C157:E157"/>
    <mergeCell ref="C158:E158"/>
    <mergeCell ref="C159:E159"/>
    <mergeCell ref="C160:E160"/>
    <mergeCell ref="C161:E161"/>
    <mergeCell ref="C162:E162"/>
    <mergeCell ref="C163:E163"/>
    <mergeCell ref="C164:E164"/>
    <mergeCell ref="C165:E165"/>
    <mergeCell ref="C166:E166"/>
    <mergeCell ref="C167:E167"/>
    <mergeCell ref="C170:E170"/>
    <mergeCell ref="C171:E171"/>
    <mergeCell ref="C173:E173"/>
    <mergeCell ref="C174:E174"/>
    <mergeCell ref="C178:E178"/>
    <mergeCell ref="C179:E179"/>
    <mergeCell ref="C180:E180"/>
    <mergeCell ref="C181:E181"/>
    <mergeCell ref="Q198:S198"/>
    <mergeCell ref="C190:E190"/>
    <mergeCell ref="B196:H196"/>
    <mergeCell ref="Q196:S196"/>
    <mergeCell ref="B197:H197"/>
    <mergeCell ref="Q197:S197"/>
    <mergeCell ref="C182:E182"/>
    <mergeCell ref="C184:E184"/>
    <mergeCell ref="C185:E185"/>
    <mergeCell ref="C186:E186"/>
    <mergeCell ref="C183:E183"/>
    <mergeCell ref="C187:E187"/>
    <mergeCell ref="C188:E188"/>
    <mergeCell ref="C189:E189"/>
    <mergeCell ref="B198:H198"/>
  </mergeCells>
  <printOptions horizontalCentered="1"/>
  <pageMargins left="0.31496062992125984" right="0.23622047244094491" top="0.39370078740157483" bottom="1.7716535433070868" header="0" footer="1.4960629921259843"/>
  <pageSetup scale="65" firstPageNumber="24" orientation="portrait" useFirstPageNumber="1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2"/>
  </sheetPr>
  <dimension ref="A1:AB269"/>
  <sheetViews>
    <sheetView showGridLines="0" tabSelected="1" workbookViewId="0">
      <selection activeCell="T123" sqref="T123"/>
    </sheetView>
  </sheetViews>
  <sheetFormatPr baseColWidth="10" defaultColWidth="11.42578125" defaultRowHeight="12.75"/>
  <cols>
    <col min="1" max="1" width="6.140625" style="211" customWidth="1"/>
    <col min="2" max="2" width="6.7109375" style="211" customWidth="1"/>
    <col min="3" max="3" width="1.5703125" style="211" customWidth="1"/>
    <col min="4" max="4" width="3.5703125" style="208" customWidth="1"/>
    <col min="5" max="5" width="1.5703125" style="208" customWidth="1"/>
    <col min="6" max="6" width="6.5703125" style="208" customWidth="1"/>
    <col min="7" max="7" width="4.42578125" style="208" customWidth="1"/>
    <col min="8" max="8" width="4.7109375" style="208" customWidth="1"/>
    <col min="9" max="10" width="4.42578125" style="208" customWidth="1"/>
    <col min="11" max="11" width="3.85546875" style="208" customWidth="1"/>
    <col min="12" max="12" width="16" style="208" customWidth="1"/>
    <col min="13" max="13" width="4.5703125" style="208" customWidth="1"/>
    <col min="14" max="14" width="8.5703125" style="368" customWidth="1"/>
    <col min="15" max="15" width="7.7109375" style="208" customWidth="1"/>
    <col min="16" max="16" width="12" style="208" customWidth="1"/>
    <col min="17" max="18" width="12.85546875" style="208" customWidth="1"/>
    <col min="19" max="19" width="18.28515625" style="213" customWidth="1"/>
    <col min="20" max="20" width="18.28515625" style="214" customWidth="1"/>
    <col min="21" max="21" width="20" style="210" hidden="1" customWidth="1"/>
    <col min="22" max="22" width="18.5703125" style="208" hidden="1" customWidth="1"/>
    <col min="23" max="25" width="0" style="208" hidden="1" customWidth="1"/>
    <col min="26" max="26" width="17.42578125" style="208" bestFit="1" customWidth="1"/>
    <col min="27" max="27" width="16.85546875" style="208" bestFit="1" customWidth="1"/>
    <col min="28" max="28" width="18.7109375" style="208" bestFit="1" customWidth="1"/>
    <col min="29" max="16384" width="11.42578125" style="208"/>
  </cols>
  <sheetData>
    <row r="1" spans="1:21" ht="18.75" customHeight="1">
      <c r="F1" s="793" t="s">
        <v>531</v>
      </c>
      <c r="G1" s="793"/>
      <c r="H1" s="793"/>
      <c r="I1" s="793"/>
      <c r="J1" s="793"/>
      <c r="K1" s="793"/>
      <c r="L1" s="793"/>
      <c r="M1" s="793"/>
      <c r="N1" s="793"/>
      <c r="O1" s="793"/>
      <c r="P1" s="793"/>
      <c r="Q1" s="793"/>
      <c r="R1" s="793"/>
      <c r="T1" s="444" t="s">
        <v>532</v>
      </c>
    </row>
    <row r="2" spans="1:21" s="359" customFormat="1" ht="21">
      <c r="A2" s="355"/>
      <c r="B2" s="356"/>
      <c r="C2" s="356"/>
      <c r="D2" s="356"/>
      <c r="E2" s="356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522" t="s">
        <v>594</v>
      </c>
      <c r="T2" s="358"/>
      <c r="U2" s="360"/>
    </row>
    <row r="3" spans="1:21" ht="15.75">
      <c r="A3" s="361" t="s">
        <v>498</v>
      </c>
      <c r="F3" s="299" t="s">
        <v>521</v>
      </c>
      <c r="G3" s="540">
        <v>6</v>
      </c>
      <c r="H3" s="540">
        <v>1</v>
      </c>
      <c r="I3" s="540">
        <v>1</v>
      </c>
      <c r="J3" s="540">
        <v>1</v>
      </c>
      <c r="K3" s="363"/>
      <c r="L3" s="307" t="s">
        <v>522</v>
      </c>
      <c r="N3" s="307" t="s">
        <v>434</v>
      </c>
      <c r="S3" s="395" t="s">
        <v>631</v>
      </c>
    </row>
    <row r="4" spans="1:21" s="299" customFormat="1" ht="15.75">
      <c r="A4" s="295"/>
      <c r="C4" s="211"/>
      <c r="G4" s="541"/>
      <c r="H4" s="541"/>
      <c r="I4" s="541"/>
      <c r="J4" s="541"/>
      <c r="N4" s="365"/>
      <c r="S4" s="364"/>
      <c r="T4" s="366"/>
      <c r="U4" s="270"/>
    </row>
    <row r="5" spans="1:21" ht="15.75">
      <c r="A5" s="361" t="s">
        <v>499</v>
      </c>
      <c r="F5" s="299" t="s">
        <v>521</v>
      </c>
      <c r="G5" s="540">
        <v>0</v>
      </c>
      <c r="H5" s="540">
        <v>0</v>
      </c>
      <c r="I5" s="542"/>
      <c r="J5" s="534"/>
      <c r="L5" s="307" t="s">
        <v>522</v>
      </c>
    </row>
    <row r="6" spans="1:21" s="299" customFormat="1" ht="15.75">
      <c r="A6" s="295"/>
      <c r="C6" s="211"/>
      <c r="G6" s="541"/>
      <c r="H6" s="541"/>
      <c r="I6" s="541"/>
      <c r="J6" s="541"/>
      <c r="N6" s="365"/>
      <c r="T6" s="366"/>
      <c r="U6" s="270"/>
    </row>
    <row r="7" spans="1:21" ht="15.75">
      <c r="A7" s="240" t="s">
        <v>517</v>
      </c>
      <c r="F7" s="299" t="s">
        <v>521</v>
      </c>
      <c r="G7" s="540">
        <v>1</v>
      </c>
      <c r="H7" s="540">
        <v>1</v>
      </c>
      <c r="I7" s="542"/>
      <c r="J7" s="543"/>
      <c r="L7" s="766" t="s">
        <v>522</v>
      </c>
      <c r="M7" s="766"/>
      <c r="N7" s="492" t="s">
        <v>535</v>
      </c>
      <c r="O7" s="492"/>
      <c r="P7" s="492"/>
      <c r="Q7" s="492"/>
      <c r="R7" s="492"/>
      <c r="S7" s="299" t="s">
        <v>525</v>
      </c>
    </row>
    <row r="8" spans="1:21" s="299" customFormat="1" ht="18.75">
      <c r="A8" s="295"/>
      <c r="C8" s="211"/>
      <c r="G8" s="541"/>
      <c r="H8" s="541"/>
      <c r="I8" s="541"/>
      <c r="J8" s="541"/>
      <c r="L8" s="370"/>
      <c r="N8" s="448" t="s">
        <v>536</v>
      </c>
      <c r="O8" s="448"/>
      <c r="P8" s="448"/>
      <c r="Q8" s="448"/>
      <c r="R8" s="448"/>
      <c r="T8" s="366"/>
      <c r="U8" s="270"/>
    </row>
    <row r="9" spans="1:21" ht="15.75">
      <c r="A9" s="361" t="s">
        <v>518</v>
      </c>
      <c r="F9" s="299" t="s">
        <v>521</v>
      </c>
      <c r="G9" s="540">
        <v>0</v>
      </c>
      <c r="H9" s="540">
        <v>0</v>
      </c>
      <c r="I9" s="542"/>
      <c r="J9" s="534"/>
      <c r="L9" s="307" t="s">
        <v>522</v>
      </c>
      <c r="S9" s="299"/>
    </row>
    <row r="10" spans="1:21" s="299" customFormat="1" ht="10.5" hidden="1" customHeight="1">
      <c r="A10" s="295"/>
      <c r="C10" s="211"/>
      <c r="L10" s="370"/>
      <c r="N10" s="365"/>
      <c r="T10" s="366"/>
      <c r="U10" s="270"/>
    </row>
    <row r="11" spans="1:21" ht="15.75" hidden="1">
      <c r="A11" s="361"/>
      <c r="F11" s="246"/>
      <c r="G11" s="239"/>
      <c r="H11" s="239"/>
      <c r="I11" s="239"/>
      <c r="J11" s="239"/>
      <c r="K11" s="223"/>
      <c r="L11" s="307"/>
      <c r="S11" s="299"/>
      <c r="T11" s="371"/>
    </row>
    <row r="12" spans="1:21" s="299" customFormat="1" ht="15.75" hidden="1">
      <c r="A12" s="295"/>
      <c r="C12" s="211"/>
      <c r="G12" s="372"/>
      <c r="H12" s="372"/>
      <c r="I12" s="372"/>
      <c r="J12" s="725"/>
      <c r="K12" s="725"/>
      <c r="N12" s="365"/>
      <c r="S12" s="364"/>
      <c r="T12" s="371"/>
      <c r="U12" s="270"/>
    </row>
    <row r="13" spans="1:21" ht="16.5" hidden="1" thickBot="1">
      <c r="A13" s="373"/>
      <c r="C13" s="253"/>
      <c r="D13" s="253"/>
      <c r="E13" s="253"/>
      <c r="F13" s="253"/>
      <c r="G13" s="524"/>
      <c r="H13" s="524"/>
      <c r="I13" s="524"/>
      <c r="J13" s="524"/>
      <c r="K13" s="239"/>
      <c r="L13" s="307"/>
      <c r="M13" s="253"/>
      <c r="N13" s="307"/>
      <c r="S13" s="299"/>
      <c r="T13" s="525"/>
    </row>
    <row r="14" spans="1:21" ht="15.75">
      <c r="A14" s="361"/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T14" s="526"/>
    </row>
    <row r="15" spans="1:21" ht="15" customHeight="1">
      <c r="A15" s="775" t="s">
        <v>523</v>
      </c>
      <c r="B15" s="776"/>
      <c r="C15" s="776"/>
      <c r="D15" s="776"/>
      <c r="E15" s="776"/>
      <c r="F15" s="777" t="s">
        <v>513</v>
      </c>
      <c r="G15" s="778"/>
      <c r="H15" s="778"/>
      <c r="I15" s="778"/>
      <c r="J15" s="778"/>
      <c r="K15" s="778"/>
      <c r="L15" s="778"/>
      <c r="M15" s="779"/>
      <c r="N15" s="783" t="s">
        <v>475</v>
      </c>
      <c r="O15" s="785" t="s">
        <v>495</v>
      </c>
      <c r="P15" s="787" t="s">
        <v>416</v>
      </c>
      <c r="Q15" s="787" t="s">
        <v>515</v>
      </c>
      <c r="R15" s="787" t="s">
        <v>417</v>
      </c>
      <c r="S15" s="606" t="s">
        <v>516</v>
      </c>
      <c r="T15" s="607" t="s">
        <v>524</v>
      </c>
    </row>
    <row r="16" spans="1:21" ht="15" customHeight="1">
      <c r="A16" s="608" t="s">
        <v>411</v>
      </c>
      <c r="B16" s="608" t="s">
        <v>445</v>
      </c>
      <c r="C16" s="789" t="s">
        <v>514</v>
      </c>
      <c r="D16" s="790" t="s">
        <v>3</v>
      </c>
      <c r="E16" s="791" t="s">
        <v>3</v>
      </c>
      <c r="F16" s="780"/>
      <c r="G16" s="781"/>
      <c r="H16" s="781"/>
      <c r="I16" s="781"/>
      <c r="J16" s="781"/>
      <c r="K16" s="781"/>
      <c r="L16" s="781"/>
      <c r="M16" s="782"/>
      <c r="N16" s="784"/>
      <c r="O16" s="786"/>
      <c r="P16" s="788"/>
      <c r="Q16" s="788"/>
      <c r="R16" s="788"/>
      <c r="S16" s="609" t="s">
        <v>589</v>
      </c>
      <c r="T16" s="610" t="s">
        <v>590</v>
      </c>
    </row>
    <row r="17" spans="1:28" s="452" customFormat="1" ht="15" customHeight="1">
      <c r="A17" s="745" t="s">
        <v>409</v>
      </c>
      <c r="B17" s="746"/>
      <c r="C17" s="746"/>
      <c r="D17" s="746"/>
      <c r="E17" s="747"/>
      <c r="F17" s="756" t="s">
        <v>412</v>
      </c>
      <c r="G17" s="757"/>
      <c r="H17" s="757"/>
      <c r="I17" s="757"/>
      <c r="J17" s="757"/>
      <c r="K17" s="757"/>
      <c r="L17" s="757"/>
      <c r="M17" s="758"/>
      <c r="N17" s="451">
        <v>3</v>
      </c>
      <c r="O17" s="451" t="s">
        <v>321</v>
      </c>
      <c r="P17" s="451" t="s">
        <v>424</v>
      </c>
      <c r="Q17" s="451" t="s">
        <v>339</v>
      </c>
      <c r="R17" s="451" t="s">
        <v>425</v>
      </c>
      <c r="S17" s="382" t="s">
        <v>382</v>
      </c>
      <c r="T17" s="382" t="s">
        <v>393</v>
      </c>
      <c r="U17" s="505"/>
    </row>
    <row r="18" spans="1:28" s="461" customFormat="1" ht="15" customHeight="1">
      <c r="A18" s="453">
        <v>1</v>
      </c>
      <c r="B18" s="454"/>
      <c r="C18" s="734"/>
      <c r="D18" s="735"/>
      <c r="E18" s="736"/>
      <c r="F18" s="455" t="s">
        <v>4</v>
      </c>
      <c r="G18" s="456"/>
      <c r="H18" s="457"/>
      <c r="I18" s="457"/>
      <c r="J18" s="457"/>
      <c r="K18" s="457"/>
      <c r="L18" s="457"/>
      <c r="M18" s="458"/>
      <c r="N18" s="459">
        <v>331</v>
      </c>
      <c r="O18" s="572" t="s">
        <v>629</v>
      </c>
      <c r="P18" s="460"/>
      <c r="Q18" s="460"/>
      <c r="R18" s="460"/>
      <c r="S18" s="438">
        <f>+S19+S27+S34+S37+S40+S43+S48+S22</f>
        <v>410643813.13266671</v>
      </c>
      <c r="T18" s="438">
        <f>+T19+T27+T34+T37+T40+T43+T48+T22</f>
        <v>430645494.88</v>
      </c>
      <c r="U18" s="497"/>
      <c r="AA18" s="500"/>
    </row>
    <row r="19" spans="1:28" s="461" customFormat="1" ht="15" customHeight="1">
      <c r="A19" s="462"/>
      <c r="B19" s="264" t="s">
        <v>5</v>
      </c>
      <c r="C19" s="701"/>
      <c r="D19" s="702"/>
      <c r="E19" s="703"/>
      <c r="F19" s="467" t="s">
        <v>6</v>
      </c>
      <c r="G19" s="464"/>
      <c r="H19" s="468"/>
      <c r="I19" s="468"/>
      <c r="J19" s="468"/>
      <c r="K19" s="468"/>
      <c r="L19" s="468"/>
      <c r="M19" s="469"/>
      <c r="N19" s="759"/>
      <c r="O19" s="572">
        <v>10</v>
      </c>
      <c r="P19" s="267"/>
      <c r="Q19" s="267"/>
      <c r="R19" s="267"/>
      <c r="S19" s="440">
        <f>SUM(S20:S21)</f>
        <v>338291424.10400009</v>
      </c>
      <c r="T19" s="440">
        <f>SUM(T20:T21)</f>
        <v>321711216</v>
      </c>
      <c r="U19" s="497"/>
      <c r="AB19" s="497"/>
    </row>
    <row r="20" spans="1:28" s="461" customFormat="1" ht="15" customHeight="1">
      <c r="A20" s="462"/>
      <c r="B20" s="264"/>
      <c r="C20" s="592"/>
      <c r="D20" s="593" t="s">
        <v>8</v>
      </c>
      <c r="E20" s="594"/>
      <c r="F20" s="463" t="s">
        <v>9</v>
      </c>
      <c r="G20" s="464"/>
      <c r="H20" s="465"/>
      <c r="I20" s="465"/>
      <c r="J20" s="465"/>
      <c r="K20" s="465"/>
      <c r="L20" s="465"/>
      <c r="M20" s="466"/>
      <c r="N20" s="759"/>
      <c r="O20" s="572">
        <v>10</v>
      </c>
      <c r="P20" s="267"/>
      <c r="Q20" s="267"/>
      <c r="R20" s="267"/>
      <c r="S20" s="439">
        <f>+'Direc Ejc y Coor Int'!S20+'Gestión Admi y Financiera'!S20+'Plazas Agropecuarias'!S20+'Cadena de super'!S20+'capacitacion y asesoria'!S20+disponible!S20+'reconst y equip almacenes'!S20+'reconst y equip almacenes (2)'!S20+'reconst y equip almacenes (3)'!S20+'reconst y equip almacenes (4)'!S20+'rehab. y equip de laboratorios'!S20+'centro de acopio reg sur'!S20+'centro de acopio reg Este'!S20+'centro de acopio reg norte'!S20+'contrub. especiales'!S20</f>
        <v>338291424.10400009</v>
      </c>
      <c r="T20" s="439">
        <f>+'Direc Ejc y Coor Int'!T20+'Gestión Admi y Financiera'!T20+'Plazas Agropecuarias'!T20+'Cadena de super'!T20+'capacitacion y asesoria'!T20+disponible!T20+'reconst y equip almacenes'!T20+'reconst y equip almacenes (2)'!T20+'reconst y equip almacenes (3)'!T20+'reconst y equip almacenes (4)'!T20+'rehab. y equip de laboratorios'!T20+'centro de acopio reg sur'!T20+'centro de acopio reg Este'!T20+'centro de acopio reg norte'!T20+'contrub. especiales'!T20</f>
        <v>321711216</v>
      </c>
      <c r="U20" s="506">
        <f>+T20-'Ingresos II Definitivo'!P22</f>
        <v>-69096721</v>
      </c>
      <c r="Z20" s="527"/>
      <c r="AB20" s="497"/>
    </row>
    <row r="21" spans="1:28" s="461" customFormat="1" ht="15" hidden="1" customHeight="1">
      <c r="A21" s="462"/>
      <c r="B21" s="264"/>
      <c r="C21" s="701" t="s">
        <v>10</v>
      </c>
      <c r="D21" s="702" t="s">
        <v>8</v>
      </c>
      <c r="E21" s="703" t="s">
        <v>8</v>
      </c>
      <c r="F21" s="463" t="s">
        <v>11</v>
      </c>
      <c r="G21" s="464"/>
      <c r="H21" s="465"/>
      <c r="I21" s="465"/>
      <c r="J21" s="465"/>
      <c r="K21" s="465"/>
      <c r="L21" s="465"/>
      <c r="M21" s="466"/>
      <c r="N21" s="759"/>
      <c r="O21" s="572">
        <v>10</v>
      </c>
      <c r="P21" s="267"/>
      <c r="Q21" s="267"/>
      <c r="R21" s="267"/>
      <c r="S21" s="439">
        <f>+'Direc Ejc y Coor Int'!S21+'Gestión Admi y Financiera'!S21+'Plazas Agropecuarias'!S21+'Cadena de super'!S21+'capacitacion y asesoria'!S21+disponible!S21+'reconst y equip almacenes'!S21+'reconst y equip almacenes (2)'!S21+'reconst y equip almacenes (3)'!S21+'reconst y equip almacenes (4)'!S21+'rehab. y equip de laboratorios'!S21+'centro de acopio reg sur'!S21+'centro de acopio reg Este'!S21+'centro de acopio reg norte'!S21+'contrub. especiales'!S21</f>
        <v>0</v>
      </c>
      <c r="T21" s="439">
        <f>+'Direc Ejc y Coor Int'!T21+'Gestión Admi y Financiera'!T21+'Plazas Agropecuarias'!T21+'Cadena de super'!T21+'capacitacion y asesoria'!T21+disponible!T21+'reconst y equip almacenes'!T21+'reconst y equip almacenes (2)'!T21+'reconst y equip almacenes (3)'!T21+'reconst y equip almacenes (4)'!T21+'rehab. y equip de laboratorios'!T21+'centro de acopio reg sur'!T21+'centro de acopio reg Este'!T21+'centro de acopio reg norte'!T21+'contrub. especiales'!T21</f>
        <v>0</v>
      </c>
      <c r="U21" s="497"/>
      <c r="Z21" s="528"/>
      <c r="AB21" s="497"/>
    </row>
    <row r="22" spans="1:28" s="461" customFormat="1" ht="15" customHeight="1">
      <c r="A22" s="462"/>
      <c r="B22" s="264" t="s">
        <v>12</v>
      </c>
      <c r="C22" s="701"/>
      <c r="D22" s="702"/>
      <c r="E22" s="703"/>
      <c r="F22" s="467" t="s">
        <v>13</v>
      </c>
      <c r="G22" s="464"/>
      <c r="H22" s="468"/>
      <c r="I22" s="468"/>
      <c r="J22" s="468"/>
      <c r="K22" s="468"/>
      <c r="L22" s="468"/>
      <c r="M22" s="469"/>
      <c r="N22" s="759"/>
      <c r="O22" s="572">
        <v>30</v>
      </c>
      <c r="P22" s="267"/>
      <c r="Q22" s="267"/>
      <c r="R22" s="267"/>
      <c r="S22" s="440">
        <f>SUM(S23:S26)</f>
        <v>4923353.32</v>
      </c>
      <c r="T22" s="440">
        <f>SUM(T23:T26)</f>
        <v>5873272.7599999998</v>
      </c>
      <c r="U22" s="497">
        <f>+T20/12</f>
        <v>26809268</v>
      </c>
      <c r="AB22" s="497"/>
    </row>
    <row r="23" spans="1:28" s="461" customFormat="1" ht="15" customHeight="1">
      <c r="A23" s="462"/>
      <c r="B23" s="264"/>
      <c r="C23" s="701" t="s">
        <v>14</v>
      </c>
      <c r="D23" s="702" t="s">
        <v>15</v>
      </c>
      <c r="E23" s="703" t="s">
        <v>15</v>
      </c>
      <c r="F23" s="463" t="s">
        <v>16</v>
      </c>
      <c r="G23" s="464"/>
      <c r="H23" s="465"/>
      <c r="I23" s="465"/>
      <c r="J23" s="465"/>
      <c r="K23" s="465"/>
      <c r="L23" s="465"/>
      <c r="M23" s="466"/>
      <c r="N23" s="759"/>
      <c r="O23" s="572">
        <v>30</v>
      </c>
      <c r="P23" s="267"/>
      <c r="Q23" s="267"/>
      <c r="R23" s="267"/>
      <c r="S23" s="439">
        <f>+'Direc Ejc y Coor Int'!S23+'Gestión Admi y Financiera'!S23+'Plazas Agropecuarias'!S23+'Cadena de super'!S23+'capacitacion y asesoria'!S23+disponible!S23+'reconst y equip almacenes'!S23+'reconst y equip almacenes (2)'!S23+'reconst y equip almacenes (3)'!S23+'reconst y equip almacenes (4)'!S23+'rehab. y equip de laboratorios'!S23+'centro de acopio reg sur'!S23+'centro de acopio reg Este'!S23+'centro de acopio reg norte'!S23+'contrub. especiales'!S23</f>
        <v>4185226.0000000009</v>
      </c>
      <c r="T23" s="439">
        <f>+'Direc Ejc y Coor Int'!T23+'Gestión Admi y Financiera'!T23+'Plazas Agropecuarias'!T23+'Cadena de super'!T23+'capacitacion y asesoria'!T23+disponible!T23+'reconst y equip almacenes'!T23+'reconst y equip almacenes (2)'!T23+'reconst y equip almacenes (3)'!T23+'reconst y equip almacenes (4)'!T23+'rehab. y equip de laboratorios'!T23+'centro de acopio reg sur'!T23+'centro de acopio reg Este'!T23+'centro de acopio reg norte'!T23+'contrub. especiales'!T23</f>
        <v>4366161</v>
      </c>
      <c r="U23" s="497">
        <f>+T23/12</f>
        <v>363846.75</v>
      </c>
      <c r="AB23" s="497"/>
    </row>
    <row r="24" spans="1:28" s="461" customFormat="1" ht="15" customHeight="1">
      <c r="A24" s="462"/>
      <c r="B24" s="264"/>
      <c r="C24" s="701" t="s">
        <v>17</v>
      </c>
      <c r="D24" s="702" t="s">
        <v>18</v>
      </c>
      <c r="E24" s="703" t="s">
        <v>18</v>
      </c>
      <c r="F24" s="463" t="s">
        <v>19</v>
      </c>
      <c r="G24" s="464"/>
      <c r="H24" s="465"/>
      <c r="I24" s="465"/>
      <c r="J24" s="465"/>
      <c r="K24" s="465"/>
      <c r="L24" s="465"/>
      <c r="M24" s="466"/>
      <c r="N24" s="759"/>
      <c r="O24" s="572">
        <v>30</v>
      </c>
      <c r="P24" s="267"/>
      <c r="Q24" s="267"/>
      <c r="R24" s="267"/>
      <c r="S24" s="439">
        <f>+'Direc Ejc y Coor Int'!S24+'Gestión Admi y Financiera'!S24+'Plazas Agropecuarias'!S24+'Cadena de super'!S24+'capacitacion y asesoria'!S24+disponible!S24+'reconst y equip almacenes'!S24+'reconst y equip almacenes (2)'!S24+'reconst y equip almacenes (3)'!S24+'reconst y equip almacenes (4)'!S24+'rehab. y equip de laboratorios'!S24+'centro de acopio reg sur'!S24+'centro de acopio reg Este'!S24+'centro de acopio reg norte'!S24+'contrub. especiales'!S24</f>
        <v>715645.72000000009</v>
      </c>
      <c r="T24" s="439">
        <f>+'Direc Ejc y Coor Int'!T24+'Gestión Admi y Financiera'!T24+'Plazas Agropecuarias'!T24+'Cadena de super'!T24+'capacitacion y asesoria'!T24+disponible!T24+'reconst y equip almacenes'!T24+'reconst y equip almacenes (2)'!T24+'reconst y equip almacenes (3)'!T24+'reconst y equip almacenes (4)'!T24+'rehab. y equip de laboratorios'!T24+'centro de acopio reg sur'!T24+'centro de acopio reg Este'!T24+'centro de acopio reg norte'!T24+'contrub. especiales'!T24</f>
        <v>1441111.76</v>
      </c>
      <c r="U24" s="497">
        <f>246631*12</f>
        <v>2959572</v>
      </c>
    </row>
    <row r="25" spans="1:28" s="461" customFormat="1" ht="15" hidden="1" customHeight="1">
      <c r="A25" s="462"/>
      <c r="B25" s="264"/>
      <c r="C25" s="701" t="s">
        <v>20</v>
      </c>
      <c r="D25" s="702" t="s">
        <v>21</v>
      </c>
      <c r="E25" s="703" t="s">
        <v>21</v>
      </c>
      <c r="F25" s="463" t="s">
        <v>22</v>
      </c>
      <c r="G25" s="464"/>
      <c r="H25" s="465"/>
      <c r="I25" s="465"/>
      <c r="J25" s="465"/>
      <c r="K25" s="465"/>
      <c r="L25" s="465"/>
      <c r="M25" s="466"/>
      <c r="N25" s="759"/>
      <c r="O25" s="572">
        <v>30</v>
      </c>
      <c r="P25" s="267"/>
      <c r="Q25" s="267"/>
      <c r="R25" s="267"/>
      <c r="S25" s="439">
        <f>+'Direc Ejc y Coor Int'!S25+'Gestión Admi y Financiera'!S25+'Plazas Agropecuarias'!S25+'Cadena de super'!S25+'capacitacion y asesoria'!S25+disponible!S25+'reconst y equip almacenes'!S25+'reconst y equip almacenes (2)'!S25+'reconst y equip almacenes (3)'!S25+'reconst y equip almacenes (4)'!S25+'rehab. y equip de laboratorios'!S25+'centro de acopio reg sur'!S25+'centro de acopio reg Este'!S25+'centro de acopio reg norte'!S25+'contrub. especiales'!S25</f>
        <v>0</v>
      </c>
      <c r="T25" s="439">
        <f>+'Direc Ejc y Coor Int'!T25+'Gestión Admi y Financiera'!T25+'Plazas Agropecuarias'!T25+'Cadena de super'!T25+'capacitacion y asesoria'!T25+disponible!T25+'reconst y equip almacenes'!T25+'reconst y equip almacenes (2)'!T25+'reconst y equip almacenes (3)'!T25+'reconst y equip almacenes (4)'!T25+'rehab. y equip de laboratorios'!T25+'centro de acopio reg sur'!T25+'centro de acopio reg Este'!T25+'centro de acopio reg norte'!T25+'contrub. especiales'!T25</f>
        <v>0</v>
      </c>
      <c r="U25" s="497"/>
    </row>
    <row r="26" spans="1:28" s="461" customFormat="1" ht="15" customHeight="1">
      <c r="A26" s="462"/>
      <c r="B26" s="264"/>
      <c r="C26" s="701" t="s">
        <v>23</v>
      </c>
      <c r="D26" s="702" t="s">
        <v>21</v>
      </c>
      <c r="E26" s="703" t="s">
        <v>21</v>
      </c>
      <c r="F26" s="463" t="s">
        <v>24</v>
      </c>
      <c r="G26" s="464"/>
      <c r="H26" s="465"/>
      <c r="I26" s="465"/>
      <c r="J26" s="465"/>
      <c r="K26" s="465"/>
      <c r="L26" s="465"/>
      <c r="M26" s="466"/>
      <c r="N26" s="759"/>
      <c r="O26" s="572">
        <v>30</v>
      </c>
      <c r="P26" s="267"/>
      <c r="Q26" s="267"/>
      <c r="R26" s="267"/>
      <c r="S26" s="439">
        <f>+'Direc Ejc y Coor Int'!S26+'Gestión Admi y Financiera'!S26+'Plazas Agropecuarias'!S26+'Cadena de super'!S26+'capacitacion y asesoria'!S26+disponible!S26+'reconst y equip almacenes'!S26+'reconst y equip almacenes (2)'!S26+'reconst y equip almacenes (3)'!S26+'reconst y equip almacenes (4)'!S26+'rehab. y equip de laboratorios'!S26+'centro de acopio reg sur'!S26+'centro de acopio reg Este'!S26+'centro de acopio reg norte'!S26+'contrub. especiales'!S26</f>
        <v>22481.600000000002</v>
      </c>
      <c r="T26" s="439">
        <f>+'Direc Ejc y Coor Int'!T26+'Gestión Admi y Financiera'!T26+'Plazas Agropecuarias'!T26+'Cadena de super'!T26+'capacitacion y asesoria'!T26+disponible!T26+'reconst y equip almacenes'!T26+'reconst y equip almacenes (2)'!T26+'reconst y equip almacenes (3)'!T26+'reconst y equip almacenes (4)'!T26+'rehab. y equip de laboratorios'!T26+'centro de acopio reg sur'!T26+'centro de acopio reg Este'!T26+'centro de acopio reg norte'!T26+'contrub. especiales'!T26</f>
        <v>66000</v>
      </c>
      <c r="U26" s="497"/>
    </row>
    <row r="27" spans="1:28" s="461" customFormat="1" ht="15" customHeight="1">
      <c r="A27" s="462"/>
      <c r="B27" s="264" t="s">
        <v>25</v>
      </c>
      <c r="C27" s="701"/>
      <c r="D27" s="702"/>
      <c r="E27" s="703"/>
      <c r="F27" s="467" t="s">
        <v>26</v>
      </c>
      <c r="G27" s="464"/>
      <c r="H27" s="468"/>
      <c r="I27" s="468"/>
      <c r="J27" s="468"/>
      <c r="K27" s="468"/>
      <c r="L27" s="468"/>
      <c r="M27" s="469"/>
      <c r="N27" s="759"/>
      <c r="O27" s="572">
        <v>30</v>
      </c>
      <c r="P27" s="267"/>
      <c r="Q27" s="267"/>
      <c r="R27" s="267"/>
      <c r="S27" s="440">
        <f>SUM(S28:S33)</f>
        <v>24615752.52</v>
      </c>
      <c r="T27" s="440">
        <f>SUM(T28:T33)</f>
        <v>12358987.68</v>
      </c>
      <c r="U27" s="497"/>
    </row>
    <row r="28" spans="1:28" s="461" customFormat="1" ht="15" customHeight="1">
      <c r="A28" s="462"/>
      <c r="B28" s="264"/>
      <c r="C28" s="701" t="s">
        <v>27</v>
      </c>
      <c r="D28" s="702" t="s">
        <v>28</v>
      </c>
      <c r="E28" s="703" t="s">
        <v>28</v>
      </c>
      <c r="F28" s="463" t="s">
        <v>29</v>
      </c>
      <c r="G28" s="464"/>
      <c r="H28" s="465"/>
      <c r="I28" s="465"/>
      <c r="J28" s="465"/>
      <c r="K28" s="465"/>
      <c r="L28" s="465"/>
      <c r="M28" s="466"/>
      <c r="N28" s="759"/>
      <c r="O28" s="572">
        <v>30</v>
      </c>
      <c r="P28" s="267"/>
      <c r="Q28" s="267"/>
      <c r="R28" s="267"/>
      <c r="S28" s="439">
        <f>+'Direc Ejc y Coor Int'!S28+'Gestión Admi y Financiera'!S28+'Plazas Agropecuarias'!S28+'Cadena de super'!S28+'capacitacion y asesoria'!S28+disponible!S28+'reconst y equip almacenes'!S28+'reconst y equip almacenes (2)'!S28+'reconst y equip almacenes (3)'!S28+'reconst y equip almacenes (4)'!S28+'rehab. y equip de laboratorios'!S28+'centro de acopio reg sur'!S28+'centro de acopio reg Este'!S28+'centro de acopio reg norte'!S28+'contrub. especiales'!S28</f>
        <v>429399.99999999994</v>
      </c>
      <c r="T28" s="439">
        <f>+'Direc Ejc y Coor Int'!T28+'Gestión Admi y Financiera'!T28+'Plazas Agropecuarias'!T28+'Cadena de super'!T28+'capacitacion y asesoria'!T28+disponible!T28+'reconst y equip almacenes'!T28+'reconst y equip almacenes (2)'!T28+'reconst y equip almacenes (3)'!T28+'reconst y equip almacenes (4)'!T28+'rehab. y equip de laboratorios'!T28+'centro de acopio reg sur'!T28+'centro de acopio reg Este'!T28+'centro de acopio reg norte'!T28+'contrub. especiales'!T28</f>
        <v>553791.88</v>
      </c>
      <c r="U28" s="497"/>
    </row>
    <row r="29" spans="1:28" s="461" customFormat="1" ht="15" customHeight="1">
      <c r="A29" s="462"/>
      <c r="B29" s="264"/>
      <c r="C29" s="701" t="s">
        <v>30</v>
      </c>
      <c r="D29" s="702" t="s">
        <v>31</v>
      </c>
      <c r="E29" s="703" t="s">
        <v>31</v>
      </c>
      <c r="F29" s="463" t="s">
        <v>32</v>
      </c>
      <c r="G29" s="464"/>
      <c r="H29" s="465"/>
      <c r="I29" s="465"/>
      <c r="J29" s="465"/>
      <c r="K29" s="465"/>
      <c r="L29" s="465"/>
      <c r="M29" s="466"/>
      <c r="N29" s="759"/>
      <c r="O29" s="572">
        <v>30</v>
      </c>
      <c r="P29" s="267"/>
      <c r="Q29" s="267"/>
      <c r="R29" s="267"/>
      <c r="S29" s="439">
        <f>+'Direc Ejc y Coor Int'!S29+'Gestión Admi y Financiera'!S29+'Plazas Agropecuarias'!S29+'Cadena de super'!S29+'capacitacion y asesoria'!S29+disponible!S29+'reconst y equip almacenes'!S29+'reconst y equip almacenes (2)'!S29+'reconst y equip almacenes (3)'!S29+'reconst y equip almacenes (4)'!S29+'rehab. y equip de laboratorios'!S29+'centro de acopio reg sur'!S29+'centro de acopio reg Este'!S29+'centro de acopio reg norte'!S29+'contrub. especiales'!S29</f>
        <v>0</v>
      </c>
      <c r="T29" s="439">
        <f>+'Direc Ejc y Coor Int'!T29+'Gestión Admi y Financiera'!T29+'Plazas Agropecuarias'!T29+'Cadena de super'!T29+'capacitacion y asesoria'!T29+disponible!T29+'reconst y equip almacenes'!T29+'reconst y equip almacenes (2)'!T29+'reconst y equip almacenes (3)'!T29+'reconst y equip almacenes (4)'!T29+'rehab. y equip de laboratorios'!T29+'centro de acopio reg sur'!T29+'centro de acopio reg Este'!T29+'centro de acopio reg norte'!T29+'contrub. especiales'!T29</f>
        <v>265743.48</v>
      </c>
      <c r="U29" s="497"/>
    </row>
    <row r="30" spans="1:28" s="461" customFormat="1" ht="15" customHeight="1">
      <c r="A30" s="462"/>
      <c r="B30" s="264"/>
      <c r="C30" s="701" t="s">
        <v>33</v>
      </c>
      <c r="D30" s="702" t="s">
        <v>34</v>
      </c>
      <c r="E30" s="703" t="s">
        <v>34</v>
      </c>
      <c r="F30" s="463" t="s">
        <v>35</v>
      </c>
      <c r="G30" s="464"/>
      <c r="H30" s="465"/>
      <c r="I30" s="465"/>
      <c r="J30" s="465"/>
      <c r="K30" s="465"/>
      <c r="L30" s="465"/>
      <c r="M30" s="466"/>
      <c r="N30" s="759"/>
      <c r="O30" s="572">
        <v>30</v>
      </c>
      <c r="P30" s="267"/>
      <c r="Q30" s="267"/>
      <c r="R30" s="267"/>
      <c r="S30" s="439">
        <f>+'Direc Ejc y Coor Int'!S30+'Gestión Admi y Financiera'!S30+'Plazas Agropecuarias'!S30+'Cadena de super'!S30+'capacitacion y asesoria'!S30+disponible!S30+'reconst y equip almacenes'!S30+'reconst y equip almacenes (2)'!S30+'reconst y equip almacenes (3)'!S30+'reconst y equip almacenes (4)'!S30+'rehab. y equip de laboratorios'!S30+'centro de acopio reg sur'!S30+'centro de acopio reg Este'!S30+'centro de acopio reg norte'!S30+'contrub. especiales'!S30</f>
        <v>510780.57999999996</v>
      </c>
      <c r="T30" s="439">
        <f>+'Direc Ejc y Coor Int'!T30+'Gestión Admi y Financiera'!T30+'Plazas Agropecuarias'!T30+'Cadena de super'!T30+'capacitacion y asesoria'!T30+disponible!T30+'reconst y equip almacenes'!T30+'reconst y equip almacenes (2)'!T30+'reconst y equip almacenes (3)'!T30+'reconst y equip almacenes (4)'!T30+'rehab. y equip de laboratorios'!T30+'centro de acopio reg sur'!T30+'centro de acopio reg Este'!T30+'centro de acopio reg norte'!T30+'contrub. especiales'!T30</f>
        <v>796409.6</v>
      </c>
      <c r="U30" s="497"/>
    </row>
    <row r="31" spans="1:28" s="461" customFormat="1" ht="15" customHeight="1">
      <c r="A31" s="462"/>
      <c r="B31" s="264"/>
      <c r="C31" s="701" t="s">
        <v>36</v>
      </c>
      <c r="D31" s="702" t="s">
        <v>37</v>
      </c>
      <c r="E31" s="703" t="s">
        <v>37</v>
      </c>
      <c r="F31" s="463" t="s">
        <v>38</v>
      </c>
      <c r="G31" s="464"/>
      <c r="H31" s="465"/>
      <c r="I31" s="465"/>
      <c r="J31" s="465"/>
      <c r="K31" s="465"/>
      <c r="L31" s="465"/>
      <c r="M31" s="466"/>
      <c r="N31" s="759"/>
      <c r="O31" s="572">
        <v>30</v>
      </c>
      <c r="P31" s="267"/>
      <c r="Q31" s="267"/>
      <c r="R31" s="267"/>
      <c r="S31" s="439">
        <f>+'Direc Ejc y Coor Int'!S31+'Gestión Admi y Financiera'!S31+'Plazas Agropecuarias'!S31+'Cadena de super'!S31+'capacitacion y asesoria'!S31+disponible!S31+'reconst y equip almacenes'!S31+'reconst y equip almacenes (2)'!S31+'reconst y equip almacenes (3)'!S31+'reconst y equip almacenes (4)'!S31+'rehab. y equip de laboratorios'!S31+'centro de acopio reg sur'!S31+'centro de acopio reg Este'!S31+'centro de acopio reg norte'!S31+'contrub. especiales'!S31</f>
        <v>0</v>
      </c>
      <c r="T31" s="439">
        <f>+'Direc Ejc y Coor Int'!T31+'Gestión Admi y Financiera'!T31+'Plazas Agropecuarias'!T31+'Cadena de super'!T31+'capacitacion y asesoria'!T31+disponible!T31+'reconst y equip almacenes'!T31+'reconst y equip almacenes (2)'!T31+'reconst y equip almacenes (3)'!T31+'reconst y equip almacenes (4)'!T31+'rehab. y equip de laboratorios'!T31+'centro de acopio reg sur'!T31+'centro de acopio reg Este'!T31+'centro de acopio reg norte'!T31+'contrub. especiales'!T31</f>
        <v>64182.239999999991</v>
      </c>
      <c r="U31" s="497"/>
    </row>
    <row r="32" spans="1:28" s="461" customFormat="1" ht="15" customHeight="1">
      <c r="A32" s="462"/>
      <c r="B32" s="264"/>
      <c r="C32" s="701" t="s">
        <v>39</v>
      </c>
      <c r="D32" s="702" t="s">
        <v>40</v>
      </c>
      <c r="E32" s="703" t="s">
        <v>40</v>
      </c>
      <c r="F32" s="463" t="s">
        <v>41</v>
      </c>
      <c r="G32" s="464"/>
      <c r="H32" s="465"/>
      <c r="I32" s="465"/>
      <c r="J32" s="465"/>
      <c r="K32" s="465"/>
      <c r="L32" s="465"/>
      <c r="M32" s="466"/>
      <c r="N32" s="759"/>
      <c r="O32" s="572">
        <v>30</v>
      </c>
      <c r="P32" s="267"/>
      <c r="Q32" s="267"/>
      <c r="R32" s="267"/>
      <c r="S32" s="439">
        <f>+'Direc Ejc y Coor Int'!S32+'Gestión Admi y Financiera'!S32+'Plazas Agropecuarias'!S32+'Cadena de super'!S32+'capacitacion y asesoria'!S32+disponible!S32+'reconst y equip almacenes'!S32+'reconst y equip almacenes (2)'!S32+'reconst y equip almacenes (3)'!S32+'reconst y equip almacenes (4)'!S32+'rehab. y equip de laboratorios'!S32+'centro de acopio reg sur'!S32+'centro de acopio reg Este'!S32+'centro de acopio reg norte'!S32+'contrub. especiales'!S32</f>
        <v>23675571.940000001</v>
      </c>
      <c r="T32" s="439">
        <f>+'Direc Ejc y Coor Int'!T32+'Gestión Admi y Financiera'!T32+'Plazas Agropecuarias'!T32+'Cadena de super'!T32+'capacitacion y asesoria'!T32+disponible!T32+'reconst y equip almacenes'!T32+'reconst y equip almacenes (2)'!T32+'reconst y equip almacenes (3)'!T32+'reconst y equip almacenes (4)'!T32+'rehab. y equip de laboratorios'!T32+'centro de acopio reg sur'!T32+'centro de acopio reg Este'!T32+'centro de acopio reg norte'!T32+'contrub. especiales'!T32</f>
        <v>10678860.48</v>
      </c>
      <c r="U32" s="497"/>
    </row>
    <row r="33" spans="1:22" s="461" customFormat="1" ht="15" hidden="1" customHeight="1">
      <c r="A33" s="462"/>
      <c r="B33" s="264"/>
      <c r="C33" s="265"/>
      <c r="D33" s="470" t="s">
        <v>554</v>
      </c>
      <c r="E33" s="471"/>
      <c r="F33" s="463" t="s">
        <v>555</v>
      </c>
      <c r="G33" s="464"/>
      <c r="H33" s="465"/>
      <c r="I33" s="465"/>
      <c r="J33" s="465"/>
      <c r="K33" s="465"/>
      <c r="L33" s="465"/>
      <c r="M33" s="466"/>
      <c r="N33" s="759"/>
      <c r="O33" s="572">
        <v>30</v>
      </c>
      <c r="P33" s="267"/>
      <c r="Q33" s="267"/>
      <c r="R33" s="267"/>
      <c r="S33" s="439">
        <f>+'Direc Ejc y Coor Int'!S33+'Gestión Admi y Financiera'!S33+'Plazas Agropecuarias'!S33+'Cadena de super'!S33+'capacitacion y asesoria'!S33+disponible!S33+'reconst y equip almacenes'!S33+'reconst y equip almacenes (2)'!S33+'reconst y equip almacenes (3)'!S33+'reconst y equip almacenes (4)'!S33+'rehab. y equip de laboratorios'!S33+'centro de acopio reg sur'!S33+'centro de acopio reg Este'!S33+'centro de acopio reg norte'!S33+'contrub. especiales'!S33</f>
        <v>0</v>
      </c>
      <c r="T33" s="439">
        <f>+'Direc Ejc y Coor Int'!T33+'Gestión Admi y Financiera'!T33+'Plazas Agropecuarias'!T33+'Cadena de super'!T33+'capacitacion y asesoria'!T33+disponible!T33+'reconst y equip almacenes'!T33+'reconst y equip almacenes (2)'!T33+'reconst y equip almacenes (3)'!T33+'reconst y equip almacenes (4)'!T33+'rehab. y equip de laboratorios'!T33+'centro de acopio reg sur'!T33+'centro de acopio reg Este'!T33+'centro de acopio reg norte'!T33+'contrub. especiales'!T33</f>
        <v>0</v>
      </c>
      <c r="U33" s="497"/>
    </row>
    <row r="34" spans="1:22" s="461" customFormat="1" ht="15" customHeight="1">
      <c r="A34" s="462"/>
      <c r="B34" s="264" t="s">
        <v>42</v>
      </c>
      <c r="C34" s="701"/>
      <c r="D34" s="702"/>
      <c r="E34" s="703"/>
      <c r="F34" s="467" t="s">
        <v>43</v>
      </c>
      <c r="G34" s="464"/>
      <c r="H34" s="468"/>
      <c r="I34" s="468"/>
      <c r="J34" s="468"/>
      <c r="K34" s="468"/>
      <c r="L34" s="468"/>
      <c r="M34" s="469"/>
      <c r="N34" s="759"/>
      <c r="O34" s="572">
        <v>30</v>
      </c>
      <c r="P34" s="267"/>
      <c r="Q34" s="267"/>
      <c r="R34" s="267"/>
      <c r="S34" s="440">
        <f>SUM(S35:S36)</f>
        <v>1318339.3400000001</v>
      </c>
      <c r="T34" s="440">
        <f>SUM(T35:T36)</f>
        <v>10404203</v>
      </c>
      <c r="U34" s="497"/>
    </row>
    <row r="35" spans="1:22" s="461" customFormat="1" ht="15" customHeight="1">
      <c r="A35" s="462"/>
      <c r="B35" s="264"/>
      <c r="C35" s="701" t="s">
        <v>44</v>
      </c>
      <c r="D35" s="702" t="s">
        <v>45</v>
      </c>
      <c r="E35" s="703" t="s">
        <v>45</v>
      </c>
      <c r="F35" s="463" t="s">
        <v>46</v>
      </c>
      <c r="G35" s="464"/>
      <c r="H35" s="465"/>
      <c r="I35" s="465"/>
      <c r="J35" s="465"/>
      <c r="K35" s="465"/>
      <c r="L35" s="465"/>
      <c r="M35" s="466"/>
      <c r="N35" s="759"/>
      <c r="O35" s="572">
        <v>30</v>
      </c>
      <c r="P35" s="267"/>
      <c r="Q35" s="267"/>
      <c r="R35" s="267"/>
      <c r="S35" s="439">
        <f>+'Direc Ejc y Coor Int'!S35+'Gestión Admi y Financiera'!S35+'Plazas Agropecuarias'!S35+'Cadena de super'!S35+'capacitacion y asesoria'!S35+disponible!S35+'reconst y equip almacenes'!S35+'reconst y equip almacenes (2)'!S35+'reconst y equip almacenes (3)'!S35+'reconst y equip almacenes (4)'!S35+'rehab. y equip de laboratorios'!S35+'centro de acopio reg sur'!S35+'centro de acopio reg Este'!S35+'centro de acopio reg norte'!S35+'contrub. especiales'!S35</f>
        <v>1318339.3400000001</v>
      </c>
      <c r="T35" s="439">
        <f>+'Direc Ejc y Coor Int'!T35+'Gestión Admi y Financiera'!T35+'Plazas Agropecuarias'!T35+'Cadena de super'!T35+'capacitacion y asesoria'!T35+disponible!T35+'reconst y equip almacenes'!T35+'reconst y equip almacenes (2)'!T35+'reconst y equip almacenes (3)'!T35+'reconst y equip almacenes (4)'!T35+'rehab. y equip de laboratorios'!T35+'centro de acopio reg sur'!T35+'centro de acopio reg Este'!T35+'centro de acopio reg norte'!T35+'contrub. especiales'!T35</f>
        <v>10404203</v>
      </c>
      <c r="U35" s="497"/>
    </row>
    <row r="36" spans="1:22" s="461" customFormat="1" ht="15" hidden="1" customHeight="1">
      <c r="A36" s="462"/>
      <c r="B36" s="264"/>
      <c r="C36" s="701" t="s">
        <v>47</v>
      </c>
      <c r="D36" s="702" t="s">
        <v>48</v>
      </c>
      <c r="E36" s="703" t="s">
        <v>48</v>
      </c>
      <c r="F36" s="463" t="s">
        <v>49</v>
      </c>
      <c r="G36" s="464"/>
      <c r="H36" s="465"/>
      <c r="I36" s="465"/>
      <c r="J36" s="465"/>
      <c r="K36" s="465"/>
      <c r="L36" s="465"/>
      <c r="M36" s="466"/>
      <c r="N36" s="472"/>
      <c r="O36" s="572">
        <v>30</v>
      </c>
      <c r="P36" s="267"/>
      <c r="Q36" s="267"/>
      <c r="R36" s="267"/>
      <c r="S36" s="439">
        <f>+'Direc Ejc y Coor Int'!S36+'Gestión Admi y Financiera'!S36+'Plazas Agropecuarias'!S36+'Cadena de super'!S36+'capacitacion y asesoria'!S36+disponible!S36+'reconst y equip almacenes'!S36+'reconst y equip almacenes (2)'!S36+'reconst y equip almacenes (3)'!S36+'reconst y equip almacenes (4)'!S36+'rehab. y equip de laboratorios'!S36+'centro de acopio reg sur'!S36+'centro de acopio reg Este'!S36+'centro de acopio reg norte'!S36+'contrub. especiales'!S36</f>
        <v>0</v>
      </c>
      <c r="T36" s="439">
        <f>+'Direc Ejc y Coor Int'!T36+'Gestión Admi y Financiera'!T36+'Plazas Agropecuarias'!T36+'Cadena de super'!T36+'capacitacion y asesoria'!T36+disponible!T36+'reconst y equip almacenes'!T36+'reconst y equip almacenes (2)'!T36+'reconst y equip almacenes (3)'!T36+'reconst y equip almacenes (4)'!T36+'rehab. y equip de laboratorios'!T36+'centro de acopio reg sur'!T36+'centro de acopio reg Este'!T36+'centro de acopio reg norte'!T36+'contrub. especiales'!T36</f>
        <v>0</v>
      </c>
      <c r="U36" s="497"/>
    </row>
    <row r="37" spans="1:22" s="461" customFormat="1" ht="15" customHeight="1">
      <c r="A37" s="462"/>
      <c r="B37" s="264" t="s">
        <v>50</v>
      </c>
      <c r="C37" s="701"/>
      <c r="D37" s="702"/>
      <c r="E37" s="703"/>
      <c r="F37" s="467" t="s">
        <v>51</v>
      </c>
      <c r="G37" s="464"/>
      <c r="H37" s="468"/>
      <c r="I37" s="468"/>
      <c r="J37" s="468"/>
      <c r="K37" s="468"/>
      <c r="L37" s="468"/>
      <c r="M37" s="469"/>
      <c r="N37" s="472"/>
      <c r="O37" s="572">
        <v>30</v>
      </c>
      <c r="P37" s="267"/>
      <c r="Q37" s="267"/>
      <c r="R37" s="267"/>
      <c r="S37" s="440">
        <f>SUM(S38:S39)</f>
        <v>1095371</v>
      </c>
      <c r="T37" s="440">
        <f>SUM(T38:T39)</f>
        <v>3033530.84</v>
      </c>
      <c r="U37" s="497"/>
    </row>
    <row r="38" spans="1:22" s="461" customFormat="1" ht="15" customHeight="1">
      <c r="A38" s="462"/>
      <c r="B38" s="264"/>
      <c r="C38" s="701" t="s">
        <v>52</v>
      </c>
      <c r="D38" s="702" t="s">
        <v>53</v>
      </c>
      <c r="E38" s="703" t="s">
        <v>53</v>
      </c>
      <c r="F38" s="463" t="s">
        <v>54</v>
      </c>
      <c r="G38" s="464"/>
      <c r="H38" s="465"/>
      <c r="I38" s="465"/>
      <c r="J38" s="465"/>
      <c r="K38" s="465"/>
      <c r="L38" s="465"/>
      <c r="M38" s="466"/>
      <c r="N38" s="472"/>
      <c r="O38" s="572">
        <v>30</v>
      </c>
      <c r="P38" s="267"/>
      <c r="Q38" s="267"/>
      <c r="R38" s="267"/>
      <c r="S38" s="439">
        <f>+'Direc Ejc y Coor Int'!S38+'Gestión Admi y Financiera'!S38+'Plazas Agropecuarias'!S38+'Cadena de super'!S38+'capacitacion y asesoria'!S38+disponible!S38+'reconst y equip almacenes'!S38+'reconst y equip almacenes (2)'!S38+'reconst y equip almacenes (3)'!S38+'reconst y equip almacenes (4)'!S38+'rehab. y equip de laboratorios'!S38+'centro de acopio reg sur'!S38+'centro de acopio reg Este'!S38+'centro de acopio reg norte'!S38+'contrub. especiales'!S38</f>
        <v>915371.00000000012</v>
      </c>
      <c r="T38" s="439">
        <f>+'Direc Ejc y Coor Int'!T38+'Gestión Admi y Financiera'!T38+'Plazas Agropecuarias'!T38+'Cadena de super'!T38+'capacitacion y asesoria'!T38+disponible!T38+'reconst y equip almacenes'!T38+'reconst y equip almacenes (2)'!T38+'reconst y equip almacenes (3)'!T38+'reconst y equip almacenes (4)'!T38+'rehab. y equip de laboratorios'!T38+'centro de acopio reg sur'!T38+'centro de acopio reg Este'!T38+'centro de acopio reg norte'!T38+'contrub. especiales'!T38</f>
        <v>1556363.68</v>
      </c>
      <c r="U38" s="497"/>
    </row>
    <row r="39" spans="1:22" s="461" customFormat="1" ht="15" customHeight="1">
      <c r="A39" s="462"/>
      <c r="B39" s="264"/>
      <c r="C39" s="265"/>
      <c r="D39" s="470" t="s">
        <v>541</v>
      </c>
      <c r="E39" s="471"/>
      <c r="F39" s="463" t="s">
        <v>540</v>
      </c>
      <c r="G39" s="464"/>
      <c r="H39" s="465"/>
      <c r="I39" s="465"/>
      <c r="J39" s="465"/>
      <c r="K39" s="465"/>
      <c r="L39" s="465"/>
      <c r="M39" s="466"/>
      <c r="N39" s="472"/>
      <c r="O39" s="572">
        <v>30</v>
      </c>
      <c r="P39" s="267"/>
      <c r="Q39" s="267"/>
      <c r="R39" s="267"/>
      <c r="S39" s="439">
        <f>+'Direc Ejc y Coor Int'!S39+'Gestión Admi y Financiera'!S39+'Plazas Agropecuarias'!S39+'Cadena de super'!S39+'capacitacion y asesoria'!S39+disponible!S39+'reconst y equip almacenes'!S39+'reconst y equip almacenes (2)'!S39+'reconst y equip almacenes (3)'!S39+'reconst y equip almacenes (4)'!S39+'rehab. y equip de laboratorios'!S39+'centro de acopio reg sur'!S39+'centro de acopio reg Este'!S39+'centro de acopio reg norte'!S39+'contrub. especiales'!S39</f>
        <v>180000</v>
      </c>
      <c r="T39" s="439">
        <f>+'Direc Ejc y Coor Int'!T39+'Gestión Admi y Financiera'!T39+'Plazas Agropecuarias'!T39+'Cadena de super'!T39+'capacitacion y asesoria'!T39+disponible!T39+'reconst y equip almacenes'!T39+'reconst y equip almacenes (2)'!T39+'reconst y equip almacenes (3)'!T39+'reconst y equip almacenes (4)'!T39+'rehab. y equip de laboratorios'!T39+'centro de acopio reg sur'!T39+'centro de acopio reg Este'!T39+'centro de acopio reg norte'!T39+'contrub. especiales'!T39</f>
        <v>1477167.16</v>
      </c>
      <c r="U39" s="497"/>
    </row>
    <row r="40" spans="1:22" s="461" customFormat="1" ht="15" customHeight="1">
      <c r="A40" s="462"/>
      <c r="B40" s="264" t="s">
        <v>55</v>
      </c>
      <c r="C40" s="701"/>
      <c r="D40" s="702"/>
      <c r="E40" s="703"/>
      <c r="F40" s="467" t="s">
        <v>56</v>
      </c>
      <c r="G40" s="464"/>
      <c r="H40" s="468"/>
      <c r="I40" s="468"/>
      <c r="J40" s="468"/>
      <c r="K40" s="468"/>
      <c r="L40" s="468"/>
      <c r="M40" s="469"/>
      <c r="N40" s="472"/>
      <c r="O40" s="572">
        <v>30</v>
      </c>
      <c r="P40" s="267"/>
      <c r="Q40" s="267"/>
      <c r="R40" s="267"/>
      <c r="S40" s="440">
        <f>SUM(S41:S42)</f>
        <v>10380000</v>
      </c>
      <c r="T40" s="440">
        <f>SUM(T41:T42)</f>
        <v>6947825.5999999996</v>
      </c>
      <c r="U40" s="497"/>
    </row>
    <row r="41" spans="1:22" s="461" customFormat="1" ht="15" hidden="1" customHeight="1">
      <c r="A41" s="462"/>
      <c r="B41" s="264"/>
      <c r="C41" s="701" t="s">
        <v>57</v>
      </c>
      <c r="D41" s="702" t="s">
        <v>58</v>
      </c>
      <c r="E41" s="703" t="s">
        <v>58</v>
      </c>
      <c r="F41" s="463" t="s">
        <v>59</v>
      </c>
      <c r="G41" s="464"/>
      <c r="H41" s="465"/>
      <c r="I41" s="465"/>
      <c r="J41" s="465"/>
      <c r="K41" s="465"/>
      <c r="L41" s="465"/>
      <c r="M41" s="466"/>
      <c r="N41" s="472"/>
      <c r="O41" s="572">
        <v>30</v>
      </c>
      <c r="P41" s="267"/>
      <c r="Q41" s="267"/>
      <c r="R41" s="267"/>
      <c r="S41" s="439">
        <f>+'Direc Ejc y Coor Int'!S41+'Gestión Admi y Financiera'!S41+'Plazas Agropecuarias'!S41+'Cadena de super'!S41+'capacitacion y asesoria'!S41+disponible!S41+'reconst y equip almacenes'!S41+'reconst y equip almacenes (2)'!S41+'reconst y equip almacenes (3)'!S41+'reconst y equip almacenes (4)'!S41+'rehab. y equip de laboratorios'!S41+'centro de acopio reg sur'!S41+'centro de acopio reg Este'!S41+'centro de acopio reg norte'!S41+'contrub. especiales'!S41</f>
        <v>0</v>
      </c>
      <c r="T41" s="439">
        <f>+'Direc Ejc y Coor Int'!T41+'Gestión Admi y Financiera'!T41+'Plazas Agropecuarias'!T41+'Cadena de super'!T41+'capacitacion y asesoria'!T41+disponible!T41+'reconst y equip almacenes'!T41+'reconst y equip almacenes (2)'!T41+'reconst y equip almacenes (3)'!T41+'reconst y equip almacenes (4)'!T41+'rehab. y equip de laboratorios'!T41+'centro de acopio reg sur'!T41+'centro de acopio reg Este'!T41+'centro de acopio reg norte'!T41+'contrub. especiales'!T41</f>
        <v>0</v>
      </c>
      <c r="U41" s="497"/>
    </row>
    <row r="42" spans="1:22" s="461" customFormat="1" ht="15" customHeight="1">
      <c r="A42" s="462"/>
      <c r="B42" s="264"/>
      <c r="C42" s="701" t="s">
        <v>60</v>
      </c>
      <c r="D42" s="702" t="s">
        <v>61</v>
      </c>
      <c r="E42" s="703" t="s">
        <v>61</v>
      </c>
      <c r="F42" s="463" t="s">
        <v>62</v>
      </c>
      <c r="G42" s="464"/>
      <c r="H42" s="465"/>
      <c r="I42" s="465"/>
      <c r="J42" s="465"/>
      <c r="K42" s="465"/>
      <c r="L42" s="465"/>
      <c r="M42" s="466"/>
      <c r="N42" s="472"/>
      <c r="O42" s="572">
        <v>30</v>
      </c>
      <c r="P42" s="267"/>
      <c r="Q42" s="267"/>
      <c r="R42" s="267"/>
      <c r="S42" s="439">
        <f>+'Direc Ejc y Coor Int'!S42+'Gestión Admi y Financiera'!S42+'Plazas Agropecuarias'!S42+'Cadena de super'!S42+'capacitacion y asesoria'!S42+disponible!S42+'reconst y equip almacenes'!S42+'reconst y equip almacenes (2)'!S42+'reconst y equip almacenes (3)'!S42+'reconst y equip almacenes (4)'!S42+'rehab. y equip de laboratorios'!S42+'centro de acopio reg sur'!S42+'centro de acopio reg Este'!S42+'centro de acopio reg norte'!S42+'contrub. especiales'!S42</f>
        <v>10380000</v>
      </c>
      <c r="T42" s="439">
        <f>+'Direc Ejc y Coor Int'!T42+'Gestión Admi y Financiera'!T42+'Plazas Agropecuarias'!T42+'Cadena de super'!T42+'capacitacion y asesoria'!T42+disponible!T42+'reconst y equip almacenes'!T42+'reconst y equip almacenes (2)'!T42+'reconst y equip almacenes (3)'!T42+'reconst y equip almacenes (4)'!T42+'rehab. y equip de laboratorios'!T42+'centro de acopio reg sur'!T42+'centro de acopio reg Este'!T42+'centro de acopio reg norte'!T42+'contrub. especiales'!T42</f>
        <v>6947825.5999999996</v>
      </c>
      <c r="U42" s="497"/>
    </row>
    <row r="43" spans="1:22" s="461" customFormat="1" ht="15" customHeight="1">
      <c r="A43" s="462"/>
      <c r="B43" s="264" t="s">
        <v>63</v>
      </c>
      <c r="C43" s="701"/>
      <c r="D43" s="702"/>
      <c r="E43" s="703"/>
      <c r="F43" s="467" t="s">
        <v>64</v>
      </c>
      <c r="G43" s="464"/>
      <c r="H43" s="468"/>
      <c r="I43" s="468"/>
      <c r="J43" s="468"/>
      <c r="K43" s="468"/>
      <c r="L43" s="468"/>
      <c r="M43" s="469"/>
      <c r="N43" s="472"/>
      <c r="O43" s="572">
        <v>30</v>
      </c>
      <c r="P43" s="267"/>
      <c r="Q43" s="267"/>
      <c r="R43" s="267"/>
      <c r="S43" s="440">
        <f>SUM(S44:S47)</f>
        <v>29932272.848666675</v>
      </c>
      <c r="T43" s="440">
        <f>SUM(T44:T47)</f>
        <v>30819738</v>
      </c>
      <c r="U43" s="497"/>
    </row>
    <row r="44" spans="1:22" s="461" customFormat="1" ht="15" customHeight="1">
      <c r="A44" s="462"/>
      <c r="B44" s="264"/>
      <c r="C44" s="701" t="s">
        <v>65</v>
      </c>
      <c r="D44" s="702" t="s">
        <v>66</v>
      </c>
      <c r="E44" s="703" t="s">
        <v>66</v>
      </c>
      <c r="F44" s="463" t="s">
        <v>67</v>
      </c>
      <c r="G44" s="464"/>
      <c r="H44" s="465"/>
      <c r="I44" s="465"/>
      <c r="J44" s="465"/>
      <c r="K44" s="465"/>
      <c r="L44" s="465"/>
      <c r="M44" s="466"/>
      <c r="N44" s="472"/>
      <c r="O44" s="572">
        <v>10</v>
      </c>
      <c r="P44" s="267"/>
      <c r="Q44" s="267"/>
      <c r="R44" s="267"/>
      <c r="S44" s="439">
        <f>+'Direc Ejc y Coor Int'!S44+'Gestión Admi y Financiera'!S44+'Plazas Agropecuarias'!S44+'Cadena de super'!S44+'capacitacion y asesoria'!S44+disponible!S44+'reconst y equip almacenes'!S44+'reconst y equip almacenes (2)'!S44+'reconst y equip almacenes (3)'!S44+'reconst y equip almacenes (4)'!S44+'rehab. y equip de laboratorios'!S44+'centro de acopio reg sur'!S44+'centro de acopio reg Este'!S44+'centro de acopio reg norte'!S44+'contrub. especiales'!S44</f>
        <v>28190952.008666676</v>
      </c>
      <c r="T44" s="439">
        <f>+'Direc Ejc y Coor Int'!T44+'Gestión Admi y Financiera'!T44+'Plazas Agropecuarias'!T44+'Cadena de super'!T44+'capacitacion y asesoria'!T44+disponible!T44+'reconst y equip almacenes'!T44+'reconst y equip almacenes (2)'!T44+'reconst y equip almacenes (3)'!T44+'reconst y equip almacenes (4)'!T44+'rehab. y equip de laboratorios'!T44+'centro de acopio reg sur'!T44+'centro de acopio reg Este'!T44+'centro de acopio reg norte'!T44+'contrub. especiales'!T44</f>
        <v>29600000</v>
      </c>
      <c r="U44" s="497">
        <f>29000000/T44</f>
        <v>0.97972972972972971</v>
      </c>
      <c r="V44" s="500"/>
    </row>
    <row r="45" spans="1:22" s="461" customFormat="1" ht="15" hidden="1" customHeight="1">
      <c r="A45" s="462"/>
      <c r="B45" s="264"/>
      <c r="C45" s="701" t="s">
        <v>68</v>
      </c>
      <c r="D45" s="702" t="s">
        <v>69</v>
      </c>
      <c r="E45" s="703" t="s">
        <v>69</v>
      </c>
      <c r="F45" s="463" t="s">
        <v>70</v>
      </c>
      <c r="G45" s="464"/>
      <c r="H45" s="465"/>
      <c r="I45" s="465"/>
      <c r="J45" s="465"/>
      <c r="K45" s="465"/>
      <c r="L45" s="465"/>
      <c r="M45" s="466"/>
      <c r="N45" s="472"/>
      <c r="O45" s="572">
        <v>10</v>
      </c>
      <c r="P45" s="267"/>
      <c r="Q45" s="267"/>
      <c r="R45" s="267"/>
      <c r="S45" s="439">
        <f>+'Direc Ejc y Coor Int'!S45+'Gestión Admi y Financiera'!S45+'Plazas Agropecuarias'!S45+'Cadena de super'!S45+'capacitacion y asesoria'!S45+disponible!S45+'reconst y equip almacenes'!S45+'reconst y equip almacenes (2)'!S45+'reconst y equip almacenes (3)'!S45+'reconst y equip almacenes (4)'!S45+'rehab. y equip de laboratorios'!S45+'centro de acopio reg sur'!S45+'centro de acopio reg Este'!S45+'centro de acopio reg norte'!S45+'contrub. especiales'!S45</f>
        <v>0</v>
      </c>
      <c r="T45" s="439">
        <f>+'Direc Ejc y Coor Int'!T45+'Gestión Admi y Financiera'!T45+'Plazas Agropecuarias'!T45+'Cadena de super'!T45+'capacitacion y asesoria'!T45+disponible!T45+'reconst y equip almacenes'!T45+'reconst y equip almacenes (2)'!T45+'reconst y equip almacenes (3)'!T45+'reconst y equip almacenes (4)'!T45+'rehab. y equip de laboratorios'!T45+'centro de acopio reg sur'!T45+'centro de acopio reg Este'!T45+'centro de acopio reg norte'!T45+'contrub. especiales'!T45</f>
        <v>0</v>
      </c>
      <c r="U45" s="497"/>
    </row>
    <row r="46" spans="1:22" s="461" customFormat="1" ht="15" customHeight="1">
      <c r="A46" s="462"/>
      <c r="B46" s="264"/>
      <c r="C46" s="701" t="s">
        <v>71</v>
      </c>
      <c r="D46" s="702" t="s">
        <v>72</v>
      </c>
      <c r="E46" s="703" t="s">
        <v>72</v>
      </c>
      <c r="F46" s="463" t="s">
        <v>73</v>
      </c>
      <c r="G46" s="464"/>
      <c r="H46" s="465"/>
      <c r="I46" s="465"/>
      <c r="J46" s="465"/>
      <c r="K46" s="465"/>
      <c r="L46" s="465"/>
      <c r="M46" s="466"/>
      <c r="N46" s="472"/>
      <c r="O46" s="572">
        <v>30</v>
      </c>
      <c r="P46" s="267"/>
      <c r="Q46" s="267"/>
      <c r="R46" s="267"/>
      <c r="S46" s="439">
        <f>+'Direc Ejc y Coor Int'!S46+'Gestión Admi y Financiera'!S46+'Plazas Agropecuarias'!S46+'Cadena de super'!S46+'capacitacion y asesoria'!S46+disponible!S46+'reconst y equip almacenes'!S46+'reconst y equip almacenes (2)'!S46+'reconst y equip almacenes (3)'!S46+'reconst y equip almacenes (4)'!S46+'rehab. y equip de laboratorios'!S46+'centro de acopio reg sur'!S46+'centro de acopio reg Este'!S46+'centro de acopio reg norte'!S46+'contrub. especiales'!S46</f>
        <v>1741320.84</v>
      </c>
      <c r="T46" s="439">
        <f>+'Direc Ejc y Coor Int'!T46+'Gestión Admi y Financiera'!T46+'Plazas Agropecuarias'!T46+'Cadena de super'!T46+'capacitacion y asesoria'!T46+disponible!T46+'reconst y equip almacenes'!T46+'reconst y equip almacenes (2)'!T46+'reconst y equip almacenes (3)'!T46+'reconst y equip almacenes (4)'!T46+'rehab. y equip de laboratorios'!T46+'centro de acopio reg sur'!T46+'centro de acopio reg Este'!T46+'centro de acopio reg norte'!T46+'contrub. especiales'!T46</f>
        <v>1219738</v>
      </c>
      <c r="U46" s="497"/>
    </row>
    <row r="47" spans="1:22" s="461" customFormat="1" ht="15" hidden="1" customHeight="1">
      <c r="A47" s="462"/>
      <c r="B47" s="264"/>
      <c r="C47" s="701" t="s">
        <v>74</v>
      </c>
      <c r="D47" s="702" t="s">
        <v>75</v>
      </c>
      <c r="E47" s="703" t="s">
        <v>75</v>
      </c>
      <c r="F47" s="463" t="s">
        <v>76</v>
      </c>
      <c r="G47" s="464"/>
      <c r="H47" s="465"/>
      <c r="I47" s="465"/>
      <c r="J47" s="465"/>
      <c r="K47" s="465"/>
      <c r="L47" s="465"/>
      <c r="M47" s="466"/>
      <c r="N47" s="472"/>
      <c r="O47" s="572">
        <v>30</v>
      </c>
      <c r="P47" s="267"/>
      <c r="Q47" s="267"/>
      <c r="R47" s="267"/>
      <c r="S47" s="439">
        <f>+'Direc Ejc y Coor Int'!S47+'Gestión Admi y Financiera'!S47+'Plazas Agropecuarias'!S47+'Cadena de super'!S47+'capacitacion y asesoria'!S47+disponible!S47+'reconst y equip almacenes'!S47+'reconst y equip almacenes (2)'!S47+'reconst y equip almacenes (3)'!S47+'reconst y equip almacenes (4)'!S47+'rehab. y equip de laboratorios'!S47+'centro de acopio reg sur'!S47+'centro de acopio reg Este'!S47+'centro de acopio reg norte'!S47+'contrub. especiales'!S47</f>
        <v>0</v>
      </c>
      <c r="T47" s="439">
        <f>+'Direc Ejc y Coor Int'!T47+'Gestión Admi y Financiera'!T47+'Plazas Agropecuarias'!T47+'Cadena de super'!T47+'capacitacion y asesoria'!T47+disponible!T47+'reconst y equip almacenes'!T47+'reconst y equip almacenes (2)'!T47+'reconst y equip almacenes (3)'!T47+'reconst y equip almacenes (4)'!T47+'rehab. y equip de laboratorios'!T47+'centro de acopio reg sur'!T47+'centro de acopio reg Este'!T47+'centro de acopio reg norte'!T47+'contrub. especiales'!T47</f>
        <v>0</v>
      </c>
      <c r="U47" s="497"/>
    </row>
    <row r="48" spans="1:22" s="461" customFormat="1" ht="15" customHeight="1">
      <c r="A48" s="462"/>
      <c r="B48" s="264" t="s">
        <v>77</v>
      </c>
      <c r="C48" s="701"/>
      <c r="D48" s="702"/>
      <c r="E48" s="703"/>
      <c r="F48" s="467" t="s">
        <v>78</v>
      </c>
      <c r="G48" s="464"/>
      <c r="H48" s="468"/>
      <c r="I48" s="468"/>
      <c r="J48" s="468"/>
      <c r="K48" s="468"/>
      <c r="L48" s="468"/>
      <c r="M48" s="469"/>
      <c r="N48" s="472"/>
      <c r="O48" s="572">
        <v>10</v>
      </c>
      <c r="P48" s="267"/>
      <c r="Q48" s="267"/>
      <c r="R48" s="267"/>
      <c r="S48" s="440">
        <f>SUM(S49:S50)</f>
        <v>87300</v>
      </c>
      <c r="T48" s="440">
        <f>SUM(T49:T51)</f>
        <v>39496721</v>
      </c>
      <c r="U48" s="497"/>
    </row>
    <row r="49" spans="1:21" s="461" customFormat="1" ht="15" customHeight="1">
      <c r="A49" s="462"/>
      <c r="B49" s="264"/>
      <c r="C49" s="701" t="s">
        <v>79</v>
      </c>
      <c r="D49" s="702" t="s">
        <v>80</v>
      </c>
      <c r="E49" s="703" t="s">
        <v>80</v>
      </c>
      <c r="F49" s="463" t="s">
        <v>81</v>
      </c>
      <c r="G49" s="464"/>
      <c r="H49" s="465"/>
      <c r="I49" s="465"/>
      <c r="J49" s="465"/>
      <c r="K49" s="465"/>
      <c r="L49" s="465"/>
      <c r="M49" s="466"/>
      <c r="N49" s="472"/>
      <c r="O49" s="572">
        <v>10</v>
      </c>
      <c r="P49" s="267"/>
      <c r="Q49" s="267"/>
      <c r="R49" s="267"/>
      <c r="S49" s="439">
        <f>+'Direc Ejc y Coor Int'!S49+'Gestión Admi y Financiera'!S49+'Plazas Agropecuarias'!S49+'Cadena de super'!S49+'capacitacion y asesoria'!S49+disponible!S49+'reconst y equip almacenes'!S49+'reconst y equip almacenes (2)'!S49+'reconst y equip almacenes (3)'!S49+'reconst y equip almacenes (4)'!S49+'rehab. y equip de laboratorios'!S49+'centro de acopio reg sur'!S49+'centro de acopio reg Este'!S49+'centro de acopio reg norte'!S49+'contrub. especiales'!S49</f>
        <v>87300</v>
      </c>
      <c r="T49" s="439">
        <f>+'Direc Ejc y Coor Int'!T49+'Gestión Admi y Financiera'!T49+'Plazas Agropecuarias'!T49+'Cadena de super'!T49+'capacitacion y asesoria'!T49+disponible!T49+'reconst y equip almacenes'!T49+'reconst y equip almacenes (2)'!T49+'reconst y equip almacenes (3)'!T49+'reconst y equip almacenes (4)'!T49+'rehab. y equip de laboratorios'!T49+'centro de acopio reg sur'!T49+'centro de acopio reg Este'!T49+'centro de acopio reg norte'!T49+'contrub. especiales'!T49</f>
        <v>20336526</v>
      </c>
      <c r="U49" s="497"/>
    </row>
    <row r="50" spans="1:21" s="461" customFormat="1" ht="15" customHeight="1">
      <c r="A50" s="462"/>
      <c r="B50" s="264"/>
      <c r="C50" s="701" t="s">
        <v>82</v>
      </c>
      <c r="D50" s="702" t="s">
        <v>83</v>
      </c>
      <c r="E50" s="703" t="s">
        <v>83</v>
      </c>
      <c r="F50" s="463" t="s">
        <v>84</v>
      </c>
      <c r="G50" s="464"/>
      <c r="H50" s="465"/>
      <c r="I50" s="465"/>
      <c r="J50" s="465"/>
      <c r="K50" s="465"/>
      <c r="L50" s="465"/>
      <c r="M50" s="466"/>
      <c r="N50" s="472"/>
      <c r="O50" s="572">
        <v>10</v>
      </c>
      <c r="P50" s="267"/>
      <c r="Q50" s="267"/>
      <c r="R50" s="267"/>
      <c r="S50" s="439">
        <f>+'Direc Ejc y Coor Int'!S50+'Gestión Admi y Financiera'!S50+'Plazas Agropecuarias'!S50+'Cadena de super'!S50+'capacitacion y asesoria'!S50+disponible!S50+'reconst y equip almacenes'!S50+'reconst y equip almacenes (2)'!S50+'reconst y equip almacenes (3)'!S50+'reconst y equip almacenes (4)'!S50+'rehab. y equip de laboratorios'!S50+'centro de acopio reg sur'!S50+'centro de acopio reg Este'!S50+'centro de acopio reg norte'!S50+'contrub. especiales'!S50</f>
        <v>0</v>
      </c>
      <c r="T50" s="439">
        <f>+'Direc Ejc y Coor Int'!T50+'Gestión Admi y Financiera'!T50+'Plazas Agropecuarias'!T50+'Cadena de super'!T50+'capacitacion y asesoria'!T50+disponible!T50+'reconst y equip almacenes'!T50+'reconst y equip almacenes (2)'!T50+'reconst y equip almacenes (3)'!T50+'reconst y equip almacenes (4)'!T50+'rehab. y equip de laboratorios'!T50+'centro de acopio reg sur'!T50+'centro de acopio reg Este'!T50+'centro de acopio reg norte'!T50+'contrub. especiales'!T50</f>
        <v>19160195</v>
      </c>
      <c r="U50" s="497"/>
    </row>
    <row r="51" spans="1:21" s="461" customFormat="1" ht="15" hidden="1" customHeight="1">
      <c r="A51" s="462"/>
      <c r="B51" s="264"/>
      <c r="C51" s="564"/>
      <c r="D51" s="565" t="s">
        <v>619</v>
      </c>
      <c r="E51" s="566"/>
      <c r="F51" s="463" t="s">
        <v>620</v>
      </c>
      <c r="G51" s="464"/>
      <c r="H51" s="465"/>
      <c r="I51" s="465"/>
      <c r="J51" s="465"/>
      <c r="K51" s="465"/>
      <c r="L51" s="465"/>
      <c r="M51" s="466"/>
      <c r="N51" s="472"/>
      <c r="O51" s="572">
        <v>10</v>
      </c>
      <c r="P51" s="267"/>
      <c r="Q51" s="267"/>
      <c r="R51" s="267"/>
      <c r="S51" s="439">
        <v>0</v>
      </c>
      <c r="T51" s="439"/>
      <c r="U51" s="497"/>
    </row>
    <row r="52" spans="1:21" s="461" customFormat="1" ht="15" customHeight="1">
      <c r="A52" s="462">
        <v>2</v>
      </c>
      <c r="B52" s="462"/>
      <c r="C52" s="738"/>
      <c r="D52" s="739"/>
      <c r="E52" s="740"/>
      <c r="F52" s="473" t="s">
        <v>85</v>
      </c>
      <c r="G52" s="474"/>
      <c r="H52" s="475"/>
      <c r="I52" s="475"/>
      <c r="J52" s="475"/>
      <c r="K52" s="475"/>
      <c r="L52" s="475"/>
      <c r="M52" s="476"/>
      <c r="N52" s="472"/>
      <c r="O52" s="572">
        <v>30</v>
      </c>
      <c r="P52" s="267"/>
      <c r="Q52" s="267"/>
      <c r="R52" s="267"/>
      <c r="S52" s="442">
        <f>+S53+S59+S64+S67+S70+S75+S82+S86+S90</f>
        <v>101292089.51361868</v>
      </c>
      <c r="T52" s="442">
        <f>+T53+T59+T64+T67+T70+T75+T82+T86+T90</f>
        <v>79567377.96925889</v>
      </c>
      <c r="U52" s="497"/>
    </row>
    <row r="53" spans="1:21" s="461" customFormat="1" ht="15" customHeight="1">
      <c r="A53" s="462"/>
      <c r="B53" s="264" t="s">
        <v>86</v>
      </c>
      <c r="C53" s="701"/>
      <c r="D53" s="702"/>
      <c r="E53" s="703"/>
      <c r="F53" s="467" t="s">
        <v>87</v>
      </c>
      <c r="G53" s="464"/>
      <c r="H53" s="468"/>
      <c r="I53" s="468"/>
      <c r="J53" s="468"/>
      <c r="K53" s="468"/>
      <c r="L53" s="468"/>
      <c r="M53" s="469"/>
      <c r="N53" s="472"/>
      <c r="O53" s="572">
        <v>30</v>
      </c>
      <c r="P53" s="267"/>
      <c r="Q53" s="267"/>
      <c r="R53" s="267"/>
      <c r="S53" s="440">
        <f>SUM(S54:S58)</f>
        <v>3295443.64</v>
      </c>
      <c r="T53" s="440">
        <f>SUM(T54:T58)</f>
        <v>3309457.9759999998</v>
      </c>
      <c r="U53" s="497"/>
    </row>
    <row r="54" spans="1:21" s="461" customFormat="1" ht="15" customHeight="1">
      <c r="A54" s="462"/>
      <c r="B54" s="264"/>
      <c r="C54" s="701" t="s">
        <v>88</v>
      </c>
      <c r="D54" s="702" t="s">
        <v>89</v>
      </c>
      <c r="E54" s="703" t="s">
        <v>89</v>
      </c>
      <c r="F54" s="463" t="s">
        <v>90</v>
      </c>
      <c r="G54" s="464"/>
      <c r="H54" s="465"/>
      <c r="I54" s="465"/>
      <c r="J54" s="465"/>
      <c r="K54" s="465"/>
      <c r="L54" s="465"/>
      <c r="M54" s="466"/>
      <c r="N54" s="472"/>
      <c r="O54" s="572">
        <v>30</v>
      </c>
      <c r="P54" s="267"/>
      <c r="Q54" s="267"/>
      <c r="R54" s="267"/>
      <c r="S54" s="439">
        <f>+'Direc Ejc y Coor Int'!S53+'Gestión Admi y Financiera'!S54+'Plazas Agropecuarias'!S53+'Cadena de super'!S53+'capacitacion y asesoria'!S53+disponible!S53+'reconst y equip almacenes'!S53+'reconst y equip almacenes (2)'!S53+'reconst y equip almacenes (3)'!S53+'reconst y equip almacenes (4)'!S53+'rehab. y equip de laboratorios'!S53+'centro de acopio reg sur'!S53+'centro de acopio reg Este'!S53+'centro de acopio reg norte'!S53+'contrub. especiales'!S53</f>
        <v>0</v>
      </c>
      <c r="T54" s="439">
        <f>+'Direc Ejc y Coor Int'!T53+'Gestión Admi y Financiera'!T54+'Plazas Agropecuarias'!T53+'Cadena de super'!T53+'capacitacion y asesoria'!T53+disponible!T53+'reconst y equip almacenes'!T53+'reconst y equip almacenes (2)'!T53+'reconst y equip almacenes (3)'!T53+'reconst y equip almacenes (4)'!T53+'rehab. y equip de laboratorios'!T53+'centro de acopio reg sur'!T53+'centro de acopio reg Este'!T53+'centro de acopio reg norte'!T53+'contrub. especiales'!T53</f>
        <v>155259.35999999999</v>
      </c>
      <c r="U54" s="497"/>
    </row>
    <row r="55" spans="1:21" s="461" customFormat="1" ht="15" customHeight="1">
      <c r="A55" s="462"/>
      <c r="B55" s="264"/>
      <c r="C55" s="701" t="s">
        <v>91</v>
      </c>
      <c r="D55" s="702" t="s">
        <v>92</v>
      </c>
      <c r="E55" s="703" t="s">
        <v>92</v>
      </c>
      <c r="F55" s="463" t="s">
        <v>93</v>
      </c>
      <c r="G55" s="464"/>
      <c r="H55" s="465"/>
      <c r="I55" s="465"/>
      <c r="J55" s="465"/>
      <c r="K55" s="465"/>
      <c r="L55" s="465"/>
      <c r="M55" s="466"/>
      <c r="N55" s="472"/>
      <c r="O55" s="572">
        <v>30</v>
      </c>
      <c r="P55" s="267"/>
      <c r="Q55" s="267"/>
      <c r="R55" s="267"/>
      <c r="S55" s="439">
        <f>+'Direc Ejc y Coor Int'!S54+'Gestión Admi y Financiera'!S55+'Plazas Agropecuarias'!S54+'Cadena de super'!S54+'capacitacion y asesoria'!S54+disponible!S54+'reconst y equip almacenes'!S54+'reconst y equip almacenes (2)'!S54+'reconst y equip almacenes (3)'!S54+'reconst y equip almacenes (4)'!S54+'rehab. y equip de laboratorios'!S54+'centro de acopio reg sur'!S54+'centro de acopio reg Este'!S54+'centro de acopio reg norte'!S54+'contrub. especiales'!S54</f>
        <v>0</v>
      </c>
      <c r="T55" s="439">
        <f>+'Direc Ejc y Coor Int'!T54+'Gestión Admi y Financiera'!T55+'Plazas Agropecuarias'!T54+'Cadena de super'!T54+'capacitacion y asesoria'!T54+disponible!T54+'reconst y equip almacenes'!T54+'reconst y equip almacenes (2)'!T54+'reconst y equip almacenes (3)'!T54+'reconst y equip almacenes (4)'!T54+'rehab. y equip de laboratorios'!T54+'centro de acopio reg sur'!T54+'centro de acopio reg Este'!T54+'centro de acopio reg norte'!T54+'contrub. especiales'!T54</f>
        <v>150000</v>
      </c>
      <c r="U55" s="497"/>
    </row>
    <row r="56" spans="1:21" s="461" customFormat="1" ht="15" customHeight="1">
      <c r="A56" s="462"/>
      <c r="B56" s="264"/>
      <c r="C56" s="701" t="s">
        <v>94</v>
      </c>
      <c r="D56" s="702" t="s">
        <v>95</v>
      </c>
      <c r="E56" s="703" t="s">
        <v>95</v>
      </c>
      <c r="F56" s="463" t="s">
        <v>96</v>
      </c>
      <c r="G56" s="464"/>
      <c r="H56" s="465"/>
      <c r="I56" s="465"/>
      <c r="J56" s="465"/>
      <c r="K56" s="465"/>
      <c r="L56" s="465"/>
      <c r="M56" s="466"/>
      <c r="N56" s="472"/>
      <c r="O56" s="572">
        <v>30</v>
      </c>
      <c r="P56" s="267"/>
      <c r="Q56" s="267"/>
      <c r="R56" s="267"/>
      <c r="S56" s="439">
        <f>+'Direc Ejc y Coor Int'!S55+'Gestión Admi y Financiera'!S56+'Plazas Agropecuarias'!S55+'Cadena de super'!S55+'capacitacion y asesoria'!S55+disponible!S55+'reconst y equip almacenes'!S55+'reconst y equip almacenes (2)'!S55+'reconst y equip almacenes (3)'!S55+'reconst y equip almacenes (4)'!S55+'rehab. y equip de laboratorios'!S55+'centro de acopio reg sur'!S55+'centro de acopio reg Este'!S55+'centro de acopio reg norte'!S55+'contrub. especiales'!S55</f>
        <v>3295443.64</v>
      </c>
      <c r="T56" s="439">
        <f>+'Direc Ejc y Coor Int'!T55+'Gestión Admi y Financiera'!T56+'Plazas Agropecuarias'!T55+'Cadena de super'!T55+'capacitacion y asesoria'!T55+disponible!T55+'reconst y equip almacenes'!T55+'reconst y equip almacenes (2)'!T55+'reconst y equip almacenes (3)'!T55+'reconst y equip almacenes (4)'!T55+'rehab. y equip de laboratorios'!T55+'centro de acopio reg sur'!T55+'centro de acopio reg Este'!T55+'centro de acopio reg norte'!T55+'contrub. especiales'!T55</f>
        <v>2480485.44</v>
      </c>
      <c r="U56" s="497"/>
    </row>
    <row r="57" spans="1:21" s="461" customFormat="1" ht="15" customHeight="1">
      <c r="A57" s="462"/>
      <c r="B57" s="264"/>
      <c r="C57" s="701" t="s">
        <v>97</v>
      </c>
      <c r="D57" s="702" t="s">
        <v>98</v>
      </c>
      <c r="E57" s="703" t="s">
        <v>98</v>
      </c>
      <c r="F57" s="463" t="s">
        <v>99</v>
      </c>
      <c r="G57" s="464"/>
      <c r="H57" s="465"/>
      <c r="I57" s="465"/>
      <c r="J57" s="465"/>
      <c r="K57" s="465"/>
      <c r="L57" s="465"/>
      <c r="M57" s="466"/>
      <c r="N57" s="472"/>
      <c r="O57" s="572">
        <v>30</v>
      </c>
      <c r="P57" s="267"/>
      <c r="Q57" s="267"/>
      <c r="R57" s="267"/>
      <c r="S57" s="439">
        <f>+'Direc Ejc y Coor Int'!S56+'Gestión Admi y Financiera'!S57+'Plazas Agropecuarias'!S56+'Cadena de super'!S56+'capacitacion y asesoria'!S56+disponible!S56+'reconst y equip almacenes'!S56+'reconst y equip almacenes (2)'!S56+'reconst y equip almacenes (3)'!S56+'reconst y equip almacenes (4)'!S56+'rehab. y equip de laboratorios'!S56+'centro de acopio reg sur'!S56+'centro de acopio reg Este'!S56+'centro de acopio reg norte'!S56+'contrub. especiales'!S56</f>
        <v>0</v>
      </c>
      <c r="T57" s="439">
        <f>+'Direc Ejc y Coor Int'!T56+'Gestión Admi y Financiera'!T57+'Plazas Agropecuarias'!T56+'Cadena de super'!T56+'capacitacion y asesoria'!T56+disponible!T56+'reconst y equip almacenes'!T56+'reconst y equip almacenes (2)'!T56+'reconst y equip almacenes (3)'!T56+'reconst y equip almacenes (4)'!T56+'rehab. y equip de laboratorios'!T56+'centro de acopio reg sur'!T56+'centro de acopio reg Este'!T56+'centro de acopio reg norte'!T56+'contrub. especiales'!T56</f>
        <v>59686.695999999996</v>
      </c>
      <c r="U57" s="497"/>
    </row>
    <row r="58" spans="1:21" s="461" customFormat="1" ht="15" customHeight="1">
      <c r="A58" s="462"/>
      <c r="B58" s="264"/>
      <c r="C58" s="701" t="s">
        <v>100</v>
      </c>
      <c r="D58" s="702" t="s">
        <v>101</v>
      </c>
      <c r="E58" s="703" t="s">
        <v>101</v>
      </c>
      <c r="F58" s="463" t="s">
        <v>102</v>
      </c>
      <c r="G58" s="464"/>
      <c r="H58" s="465"/>
      <c r="I58" s="465"/>
      <c r="J58" s="465"/>
      <c r="K58" s="465"/>
      <c r="L58" s="465"/>
      <c r="M58" s="466"/>
      <c r="N58" s="472"/>
      <c r="O58" s="572">
        <v>30</v>
      </c>
      <c r="P58" s="267"/>
      <c r="Q58" s="267"/>
      <c r="R58" s="267"/>
      <c r="S58" s="439">
        <f>+'Direc Ejc y Coor Int'!S57+'Gestión Admi y Financiera'!S58+'Plazas Agropecuarias'!S57+'Cadena de super'!S57+'capacitacion y asesoria'!S57+disponible!S57+'reconst y equip almacenes'!S57+'reconst y equip almacenes (2)'!S57+'reconst y equip almacenes (3)'!S57+'reconst y equip almacenes (4)'!S57+'rehab. y equip de laboratorios'!S57+'centro de acopio reg sur'!S57+'centro de acopio reg Este'!S57+'centro de acopio reg norte'!S57+'contrub. especiales'!S57</f>
        <v>0</v>
      </c>
      <c r="T58" s="439">
        <f>+'Direc Ejc y Coor Int'!T57+'Gestión Admi y Financiera'!T58+'Plazas Agropecuarias'!T57+'Cadena de super'!T57+'capacitacion y asesoria'!T57+disponible!T57+'reconst y equip almacenes'!T57+'reconst y equip almacenes (2)'!T57+'reconst y equip almacenes (3)'!T57+'reconst y equip almacenes (4)'!T57+'rehab. y equip de laboratorios'!T57+'centro de acopio reg sur'!T57+'centro de acopio reg Este'!T57+'centro de acopio reg norte'!T57+'contrub. especiales'!T57</f>
        <v>464026.48</v>
      </c>
      <c r="U58" s="497"/>
    </row>
    <row r="59" spans="1:21" s="461" customFormat="1" ht="15" customHeight="1">
      <c r="A59" s="462"/>
      <c r="B59" s="264" t="s">
        <v>103</v>
      </c>
      <c r="C59" s="701"/>
      <c r="D59" s="702"/>
      <c r="E59" s="703"/>
      <c r="F59" s="467" t="s">
        <v>104</v>
      </c>
      <c r="G59" s="464"/>
      <c r="H59" s="468"/>
      <c r="I59" s="468"/>
      <c r="J59" s="468"/>
      <c r="K59" s="468"/>
      <c r="L59" s="468"/>
      <c r="M59" s="469"/>
      <c r="N59" s="472"/>
      <c r="O59" s="572">
        <v>30</v>
      </c>
      <c r="P59" s="267"/>
      <c r="Q59" s="267"/>
      <c r="R59" s="267"/>
      <c r="S59" s="440">
        <f>SUM(S60:S63)</f>
        <v>12140916.944796961</v>
      </c>
      <c r="T59" s="440">
        <f>SUM(T60:T63)</f>
        <v>13210656.038544662</v>
      </c>
      <c r="U59" s="497"/>
    </row>
    <row r="60" spans="1:21" s="461" customFormat="1" ht="15" customHeight="1">
      <c r="A60" s="462"/>
      <c r="B60" s="264"/>
      <c r="C60" s="701" t="s">
        <v>105</v>
      </c>
      <c r="D60" s="702" t="s">
        <v>106</v>
      </c>
      <c r="E60" s="703" t="s">
        <v>106</v>
      </c>
      <c r="F60" s="463" t="s">
        <v>107</v>
      </c>
      <c r="G60" s="464"/>
      <c r="H60" s="465"/>
      <c r="I60" s="465"/>
      <c r="J60" s="465"/>
      <c r="K60" s="465"/>
      <c r="L60" s="465"/>
      <c r="M60" s="466"/>
      <c r="N60" s="472"/>
      <c r="O60" s="572">
        <v>30</v>
      </c>
      <c r="P60" s="267"/>
      <c r="Q60" s="267"/>
      <c r="R60" s="267"/>
      <c r="S60" s="439">
        <f>+'Direc Ejc y Coor Int'!S59+'Gestión Admi y Financiera'!S60+'Plazas Agropecuarias'!S59+'Cadena de super'!S59+'capacitacion y asesoria'!S59+disponible!S59+'reconst y equip almacenes'!S59+'reconst y equip almacenes (2)'!S59+'reconst y equip almacenes (3)'!S59+'reconst y equip almacenes (4)'!S59+'rehab. y equip de laboratorios'!S59+'centro de acopio reg sur'!S59+'centro de acopio reg Este'!S59+'centro de acopio reg norte'!S59+'contrub. especiales'!S59</f>
        <v>12046639.299999999</v>
      </c>
      <c r="T60" s="439">
        <f>+'Direc Ejc y Coor Int'!T59+'Gestión Admi y Financiera'!T60+'Plazas Agropecuarias'!T59+'Cadena de super'!T59+'capacitacion y asesoria'!T59+disponible!T59+'reconst y equip almacenes'!T59+'reconst y equip almacenes (2)'!T59+'reconst y equip almacenes (3)'!T59+'reconst y equip almacenes (4)'!T59+'rehab. y equip de laboratorios'!T59+'centro de acopio reg sur'!T59+'centro de acopio reg Este'!T59+'centro de acopio reg norte'!T59+'contrub. especiales'!T59</f>
        <v>12674144</v>
      </c>
      <c r="U60" s="497"/>
    </row>
    <row r="61" spans="1:21" s="461" customFormat="1" ht="15" customHeight="1">
      <c r="A61" s="462"/>
      <c r="B61" s="264"/>
      <c r="C61" s="701" t="s">
        <v>108</v>
      </c>
      <c r="D61" s="702" t="s">
        <v>109</v>
      </c>
      <c r="E61" s="703" t="s">
        <v>109</v>
      </c>
      <c r="F61" s="463" t="s">
        <v>110</v>
      </c>
      <c r="G61" s="464"/>
      <c r="H61" s="465"/>
      <c r="I61" s="465"/>
      <c r="J61" s="465"/>
      <c r="K61" s="465"/>
      <c r="L61" s="465"/>
      <c r="M61" s="466"/>
      <c r="N61" s="472"/>
      <c r="O61" s="572">
        <v>30</v>
      </c>
      <c r="P61" s="267"/>
      <c r="Q61" s="267"/>
      <c r="R61" s="267"/>
      <c r="S61" s="439">
        <f>+'Direc Ejc y Coor Int'!S60+'Gestión Admi y Financiera'!S61+'Plazas Agropecuarias'!S60+'Cadena de super'!S60+'capacitacion y asesoria'!S60+disponible!S60+'reconst y equip almacenes'!S60+'reconst y equip almacenes (2)'!S60+'reconst y equip almacenes (3)'!S60+'reconst y equip almacenes (4)'!S60+'rehab. y equip de laboratorios'!S60+'centro de acopio reg sur'!S60+'centro de acopio reg Este'!S60+'centro de acopio reg norte'!S60+'contrub. especiales'!S60</f>
        <v>68523.644796961235</v>
      </c>
      <c r="T61" s="439">
        <f>+'Direc Ejc y Coor Int'!T60+'Gestión Admi y Financiera'!T61+'Plazas Agropecuarias'!T60+'Cadena de super'!T60+'capacitacion y asesoria'!T60+disponible!T60+'reconst y equip almacenes'!T60+'reconst y equip almacenes (2)'!T60+'reconst y equip almacenes (3)'!T60+'reconst y equip almacenes (4)'!T60+'rehab. y equip de laboratorios'!T60+'centro de acopio reg sur'!T60+'centro de acopio reg Este'!T60+'centro de acopio reg norte'!T60+'contrub. especiales'!T60</f>
        <v>86629</v>
      </c>
      <c r="U61" s="497"/>
    </row>
    <row r="62" spans="1:21" s="461" customFormat="1" ht="15" customHeight="1">
      <c r="A62" s="462"/>
      <c r="B62" s="264"/>
      <c r="C62" s="701" t="s">
        <v>111</v>
      </c>
      <c r="D62" s="702" t="s">
        <v>112</v>
      </c>
      <c r="E62" s="703" t="s">
        <v>112</v>
      </c>
      <c r="F62" s="463" t="s">
        <v>113</v>
      </c>
      <c r="G62" s="464"/>
      <c r="H62" s="465"/>
      <c r="I62" s="465"/>
      <c r="J62" s="465"/>
      <c r="K62" s="465"/>
      <c r="L62" s="465"/>
      <c r="M62" s="466"/>
      <c r="N62" s="472"/>
      <c r="O62" s="572">
        <v>30</v>
      </c>
      <c r="P62" s="267"/>
      <c r="Q62" s="267"/>
      <c r="R62" s="267"/>
      <c r="S62" s="439">
        <f>+'Direc Ejc y Coor Int'!S61+'Gestión Admi y Financiera'!S62+'Plazas Agropecuarias'!S61+'Cadena de super'!S61+'capacitacion y asesoria'!S61+disponible!S61+'reconst y equip almacenes'!S61+'reconst y equip almacenes (2)'!S61+'reconst y equip almacenes (3)'!S61+'reconst y equip almacenes (4)'!S61+'rehab. y equip de laboratorios'!S61+'centro de acopio reg sur'!S61+'centro de acopio reg Este'!S61+'centro de acopio reg norte'!S61+'contrub. especiales'!S61</f>
        <v>25754</v>
      </c>
      <c r="T62" s="439">
        <f>+'Direc Ejc y Coor Int'!T61+'Gestión Admi y Financiera'!T62+'Plazas Agropecuarias'!T61+'Cadena de super'!T61+'capacitacion y asesoria'!T61+disponible!T61+'reconst y equip almacenes'!T61+'reconst y equip almacenes (2)'!T61+'reconst y equip almacenes (3)'!T61+'reconst y equip almacenes (4)'!T61+'rehab. y equip de laboratorios'!T61+'centro de acopio reg sur'!T61+'centro de acopio reg Este'!T61+'centro de acopio reg norte'!T61+'contrub. especiales'!T61</f>
        <v>399383.03854466247</v>
      </c>
      <c r="U62" s="497"/>
    </row>
    <row r="63" spans="1:21" s="461" customFormat="1" ht="15" customHeight="1">
      <c r="A63" s="462"/>
      <c r="B63" s="264"/>
      <c r="C63" s="701" t="s">
        <v>114</v>
      </c>
      <c r="D63" s="702" t="s">
        <v>115</v>
      </c>
      <c r="E63" s="703" t="s">
        <v>115</v>
      </c>
      <c r="F63" s="463" t="s">
        <v>116</v>
      </c>
      <c r="G63" s="464"/>
      <c r="H63" s="465"/>
      <c r="I63" s="465"/>
      <c r="J63" s="465"/>
      <c r="K63" s="465"/>
      <c r="L63" s="465"/>
      <c r="M63" s="466"/>
      <c r="N63" s="472"/>
      <c r="O63" s="572">
        <v>30</v>
      </c>
      <c r="P63" s="267"/>
      <c r="Q63" s="267"/>
      <c r="R63" s="267"/>
      <c r="S63" s="439">
        <f>+'Direc Ejc y Coor Int'!S62+'Gestión Admi y Financiera'!S63+'Plazas Agropecuarias'!S62+'Cadena de super'!S62+'capacitacion y asesoria'!S62+disponible!S62+'reconst y equip almacenes'!S62+'reconst y equip almacenes (2)'!S62+'reconst y equip almacenes (3)'!S62+'reconst y equip almacenes (4)'!S62+'rehab. y equip de laboratorios'!S62+'centro de acopio reg sur'!S62+'centro de acopio reg Este'!S62+'centro de acopio reg norte'!S62+'contrub. especiales'!S62</f>
        <v>0</v>
      </c>
      <c r="T63" s="439">
        <f>+'Direc Ejc y Coor Int'!T62+'Gestión Admi y Financiera'!T63+'Plazas Agropecuarias'!T62+'Cadena de super'!T62+'capacitacion y asesoria'!T62+disponible!T62+'reconst y equip almacenes'!T62+'reconst y equip almacenes (2)'!T62+'reconst y equip almacenes (3)'!T62+'reconst y equip almacenes (4)'!T62+'rehab. y equip de laboratorios'!T62+'centro de acopio reg sur'!T62+'centro de acopio reg Este'!T62+'centro de acopio reg norte'!T62+'contrub. especiales'!T62</f>
        <v>50500</v>
      </c>
      <c r="U63" s="497"/>
    </row>
    <row r="64" spans="1:21" s="461" customFormat="1" ht="15" customHeight="1">
      <c r="A64" s="462"/>
      <c r="B64" s="264" t="s">
        <v>117</v>
      </c>
      <c r="C64" s="701"/>
      <c r="D64" s="702"/>
      <c r="E64" s="703"/>
      <c r="F64" s="467" t="s">
        <v>118</v>
      </c>
      <c r="G64" s="464"/>
      <c r="H64" s="468"/>
      <c r="I64" s="468"/>
      <c r="J64" s="468"/>
      <c r="K64" s="468"/>
      <c r="L64" s="468"/>
      <c r="M64" s="469"/>
      <c r="N64" s="472"/>
      <c r="O64" s="572">
        <v>30</v>
      </c>
      <c r="P64" s="267"/>
      <c r="Q64" s="267"/>
      <c r="R64" s="267"/>
      <c r="S64" s="440">
        <f>SUM(S65:S66)</f>
        <v>25280913.276633594</v>
      </c>
      <c r="T64" s="440">
        <f>SUM(T65:T66)</f>
        <v>20310007.218386944</v>
      </c>
      <c r="U64" s="497"/>
    </row>
    <row r="65" spans="1:21" s="461" customFormat="1" ht="15" customHeight="1">
      <c r="A65" s="462"/>
      <c r="B65" s="264"/>
      <c r="C65" s="701" t="s">
        <v>119</v>
      </c>
      <c r="D65" s="702" t="s">
        <v>120</v>
      </c>
      <c r="E65" s="703" t="s">
        <v>120</v>
      </c>
      <c r="F65" s="463" t="s">
        <v>121</v>
      </c>
      <c r="G65" s="464"/>
      <c r="H65" s="465"/>
      <c r="I65" s="465"/>
      <c r="J65" s="465"/>
      <c r="K65" s="465"/>
      <c r="L65" s="465"/>
      <c r="M65" s="466"/>
      <c r="N65" s="472"/>
      <c r="O65" s="572">
        <v>30</v>
      </c>
      <c r="P65" s="267"/>
      <c r="Q65" s="267"/>
      <c r="R65" s="267"/>
      <c r="S65" s="439">
        <f>+'Direc Ejc y Coor Int'!S64+'Gestión Admi y Financiera'!S65+'Plazas Agropecuarias'!S64+'Cadena de super'!S64+'capacitacion y asesoria'!S64+disponible!S64+'reconst y equip almacenes'!S64+'reconst y equip almacenes (2)'!S64+'reconst y equip almacenes (3)'!S64+'reconst y equip almacenes (4)'!S64+'rehab. y equip de laboratorios'!S64+'centro de acopio reg sur'!S64+'centro de acopio reg Este'!S64+'centro de acopio reg norte'!S64+'contrub. especiales'!S64</f>
        <v>25251684.360000007</v>
      </c>
      <c r="T65" s="439">
        <f>+'Direc Ejc y Coor Int'!T64+'Gestión Admi y Financiera'!T65+'Plazas Agropecuarias'!T64+'Cadena de super'!T64+'capacitacion y asesoria'!T64+disponible!T64+'reconst y equip almacenes'!T64+'reconst y equip almacenes (2)'!T64+'reconst y equip almacenes (3)'!T64+'reconst y equip almacenes (4)'!T64+'rehab. y equip de laboratorios'!T64+'centro de acopio reg sur'!T64+'centro de acopio reg Este'!T64+'centro de acopio reg norte'!T64+'contrub. especiales'!T64</f>
        <v>18783636</v>
      </c>
      <c r="U65" s="497"/>
    </row>
    <row r="66" spans="1:21" s="461" customFormat="1" ht="15" customHeight="1">
      <c r="A66" s="462"/>
      <c r="B66" s="264"/>
      <c r="C66" s="701" t="s">
        <v>122</v>
      </c>
      <c r="D66" s="702" t="s">
        <v>123</v>
      </c>
      <c r="E66" s="703" t="s">
        <v>123</v>
      </c>
      <c r="F66" s="463" t="s">
        <v>124</v>
      </c>
      <c r="G66" s="464"/>
      <c r="H66" s="465"/>
      <c r="I66" s="465"/>
      <c r="J66" s="465"/>
      <c r="K66" s="465"/>
      <c r="L66" s="465"/>
      <c r="M66" s="466"/>
      <c r="N66" s="472"/>
      <c r="O66" s="572">
        <v>30</v>
      </c>
      <c r="P66" s="267"/>
      <c r="Q66" s="267"/>
      <c r="R66" s="267"/>
      <c r="S66" s="439">
        <f>+'Direc Ejc y Coor Int'!S65+'Gestión Admi y Financiera'!S66+'Plazas Agropecuarias'!S65+'Cadena de super'!S65+'capacitacion y asesoria'!S65+disponible!S65+'reconst y equip almacenes'!S65+'reconst y equip almacenes (2)'!S65+'reconst y equip almacenes (3)'!S65+'reconst y equip almacenes (4)'!S65+'rehab. y equip de laboratorios'!S65+'centro de acopio reg sur'!S65+'centro de acopio reg Este'!S65+'centro de acopio reg norte'!S65+'contrub. especiales'!S65</f>
        <v>29228.916633585817</v>
      </c>
      <c r="T66" s="439">
        <f>+'Direc Ejc y Coor Int'!T65+'Gestión Admi y Financiera'!T66+'Plazas Agropecuarias'!T65+'Cadena de super'!T65+'capacitacion y asesoria'!T65+disponible!T65+'reconst y equip almacenes'!T65+'reconst y equip almacenes (2)'!T65+'reconst y equip almacenes (3)'!T65+'reconst y equip almacenes (4)'!T65+'rehab. y equip de laboratorios'!T65+'centro de acopio reg sur'!T65+'centro de acopio reg Este'!T65+'centro de acopio reg norte'!T65+'contrub. especiales'!T65</f>
        <v>1526371.2183869439</v>
      </c>
      <c r="U66" s="497"/>
    </row>
    <row r="67" spans="1:21" s="461" customFormat="1" ht="15" customHeight="1">
      <c r="A67" s="462"/>
      <c r="B67" s="264" t="s">
        <v>125</v>
      </c>
      <c r="C67" s="701"/>
      <c r="D67" s="702"/>
      <c r="E67" s="703"/>
      <c r="F67" s="467" t="s">
        <v>126</v>
      </c>
      <c r="G67" s="464"/>
      <c r="H67" s="468"/>
      <c r="I67" s="468"/>
      <c r="J67" s="468"/>
      <c r="K67" s="468"/>
      <c r="L67" s="468"/>
      <c r="M67" s="469"/>
      <c r="N67" s="472"/>
      <c r="O67" s="572">
        <v>30</v>
      </c>
      <c r="P67" s="267"/>
      <c r="Q67" s="267"/>
      <c r="R67" s="267"/>
      <c r="S67" s="440">
        <f>SUM(S68:S69)</f>
        <v>659608.22538305586</v>
      </c>
      <c r="T67" s="440">
        <f>SUM(T68:T69)</f>
        <v>5242596.2799999993</v>
      </c>
      <c r="U67" s="497"/>
    </row>
    <row r="68" spans="1:21" s="461" customFormat="1" ht="15" customHeight="1">
      <c r="A68" s="462"/>
      <c r="B68" s="264"/>
      <c r="C68" s="701" t="s">
        <v>127</v>
      </c>
      <c r="D68" s="702" t="s">
        <v>128</v>
      </c>
      <c r="E68" s="703" t="s">
        <v>128</v>
      </c>
      <c r="F68" s="463" t="s">
        <v>129</v>
      </c>
      <c r="G68" s="464"/>
      <c r="H68" s="465"/>
      <c r="I68" s="465"/>
      <c r="J68" s="465"/>
      <c r="K68" s="465"/>
      <c r="L68" s="465"/>
      <c r="M68" s="466"/>
      <c r="N68" s="472"/>
      <c r="O68" s="572">
        <v>30</v>
      </c>
      <c r="P68" s="267"/>
      <c r="Q68" s="267"/>
      <c r="R68" s="267"/>
      <c r="S68" s="439">
        <f>+'Direc Ejc y Coor Int'!S67+'Gestión Admi y Financiera'!S68+'Plazas Agropecuarias'!S67+'Cadena de super'!S67+'capacitacion y asesoria'!S67+disponible!S67+'reconst y equip almacenes'!S67+'reconst y equip almacenes (2)'!S67+'reconst y equip almacenes (3)'!S67+'reconst y equip almacenes (4)'!S67+'rehab. y equip de laboratorios'!S67+'centro de acopio reg sur'!S67+'centro de acopio reg Este'!S67+'centro de acopio reg norte'!S67+'contrub. especiales'!S67</f>
        <v>659608.22538305586</v>
      </c>
      <c r="T68" s="439">
        <f>+'Direc Ejc y Coor Int'!T67+'Gestión Admi y Financiera'!T68+'Plazas Agropecuarias'!T67+'Cadena de super'!T67+'capacitacion y asesoria'!T67+disponible!T67+'reconst y equip almacenes'!T67+'reconst y equip almacenes (2)'!T67+'reconst y equip almacenes (3)'!T67+'reconst y equip almacenes (4)'!T67+'rehab. y equip de laboratorios'!T67+'centro de acopio reg sur'!T67+'centro de acopio reg Este'!T67+'centro de acopio reg norte'!T67+'contrub. especiales'!T67</f>
        <v>4773502.8</v>
      </c>
      <c r="U68" s="497"/>
    </row>
    <row r="69" spans="1:21" s="461" customFormat="1" ht="15" customHeight="1">
      <c r="A69" s="462"/>
      <c r="B69" s="264"/>
      <c r="C69" s="701" t="s">
        <v>130</v>
      </c>
      <c r="D69" s="702" t="s">
        <v>131</v>
      </c>
      <c r="E69" s="703" t="s">
        <v>131</v>
      </c>
      <c r="F69" s="463" t="s">
        <v>132</v>
      </c>
      <c r="G69" s="464"/>
      <c r="H69" s="465"/>
      <c r="I69" s="465"/>
      <c r="J69" s="465"/>
      <c r="K69" s="465"/>
      <c r="L69" s="465"/>
      <c r="M69" s="466"/>
      <c r="N69" s="472"/>
      <c r="O69" s="572">
        <v>30</v>
      </c>
      <c r="P69" s="267"/>
      <c r="Q69" s="267"/>
      <c r="R69" s="267"/>
      <c r="S69" s="439">
        <f>+'Direc Ejc y Coor Int'!S68+'Gestión Admi y Financiera'!S69+'Plazas Agropecuarias'!S68+'Cadena de super'!S68+'capacitacion y asesoria'!S68+disponible!S68+'reconst y equip almacenes'!S68+'reconst y equip almacenes (2)'!S68+'reconst y equip almacenes (3)'!S68+'reconst y equip almacenes (4)'!S68+'rehab. y equip de laboratorios'!S68+'centro de acopio reg sur'!S68+'centro de acopio reg Este'!S68+'centro de acopio reg norte'!S68+'contrub. especiales'!S68</f>
        <v>0</v>
      </c>
      <c r="T69" s="439">
        <f>+'Direc Ejc y Coor Int'!T68+'Gestión Admi y Financiera'!T69+'Plazas Agropecuarias'!T68+'Cadena de super'!T68+'capacitacion y asesoria'!T68+disponible!T68+'reconst y equip almacenes'!T68+'reconst y equip almacenes (2)'!T68+'reconst y equip almacenes (3)'!T68+'reconst y equip almacenes (4)'!T68+'rehab. y equip de laboratorios'!T68+'centro de acopio reg sur'!T68+'centro de acopio reg Este'!T68+'centro de acopio reg norte'!T68+'contrub. especiales'!T68</f>
        <v>469093.48</v>
      </c>
      <c r="U69" s="497"/>
    </row>
    <row r="70" spans="1:21" s="461" customFormat="1" ht="15" customHeight="1">
      <c r="A70" s="462"/>
      <c r="B70" s="264" t="s">
        <v>133</v>
      </c>
      <c r="C70" s="701"/>
      <c r="D70" s="702"/>
      <c r="E70" s="703"/>
      <c r="F70" s="467" t="s">
        <v>134</v>
      </c>
      <c r="G70" s="464"/>
      <c r="H70" s="468"/>
      <c r="I70" s="468"/>
      <c r="J70" s="468"/>
      <c r="K70" s="468"/>
      <c r="L70" s="468"/>
      <c r="M70" s="469"/>
      <c r="N70" s="472"/>
      <c r="O70" s="572">
        <v>30</v>
      </c>
      <c r="P70" s="267"/>
      <c r="Q70" s="267"/>
      <c r="R70" s="267"/>
      <c r="S70" s="440">
        <f>SUM(S71:S74)</f>
        <v>1680234.2060745838</v>
      </c>
      <c r="T70" s="440">
        <f>SUM(T71:T74)</f>
        <v>2524646.5740537946</v>
      </c>
      <c r="U70" s="497"/>
    </row>
    <row r="71" spans="1:21" s="461" customFormat="1" ht="15" customHeight="1">
      <c r="A71" s="462"/>
      <c r="B71" s="264"/>
      <c r="C71" s="701" t="s">
        <v>135</v>
      </c>
      <c r="D71" s="702" t="s">
        <v>136</v>
      </c>
      <c r="E71" s="703" t="s">
        <v>136</v>
      </c>
      <c r="F71" s="463" t="s">
        <v>137</v>
      </c>
      <c r="G71" s="464"/>
      <c r="H71" s="465"/>
      <c r="I71" s="465"/>
      <c r="J71" s="465"/>
      <c r="K71" s="465"/>
      <c r="L71" s="465"/>
      <c r="M71" s="466"/>
      <c r="N71" s="472"/>
      <c r="O71" s="572">
        <v>30</v>
      </c>
      <c r="P71" s="267"/>
      <c r="Q71" s="267"/>
      <c r="R71" s="267"/>
      <c r="S71" s="439">
        <f>+'Direc Ejc y Coor Int'!S70+'Gestión Admi y Financiera'!S71+'Plazas Agropecuarias'!S70+'Cadena de super'!S70+'capacitacion y asesoria'!S70+disponible!S70+'reconst y equip almacenes'!S70+'reconst y equip almacenes (2)'!S70+'reconst y equip almacenes (3)'!S70+'reconst y equip almacenes (4)'!S70+'rehab. y equip de laboratorios'!S70+'centro de acopio reg sur'!S70+'centro de acopio reg Este'!S70+'centro de acopio reg norte'!S70+'contrub. especiales'!S70</f>
        <v>990081.66607458377</v>
      </c>
      <c r="T71" s="439">
        <f>+'Direc Ejc y Coor Int'!T70+'Gestión Admi y Financiera'!T71+'Plazas Agropecuarias'!T70+'Cadena de super'!T70+'capacitacion y asesoria'!T70+disponible!T70+'reconst y equip almacenes'!T70+'reconst y equip almacenes (2)'!T70+'reconst y equip almacenes (3)'!T70+'reconst y equip almacenes (4)'!T70+'rehab. y equip de laboratorios'!T70+'centro de acopio reg sur'!T70+'centro de acopio reg Este'!T70+'centro de acopio reg norte'!T70+'contrub. especiales'!T70</f>
        <v>1131923.28</v>
      </c>
      <c r="U71" s="497"/>
    </row>
    <row r="72" spans="1:21" s="461" customFormat="1" ht="15" customHeight="1">
      <c r="A72" s="462"/>
      <c r="B72" s="264"/>
      <c r="C72" s="701" t="s">
        <v>138</v>
      </c>
      <c r="D72" s="702" t="s">
        <v>139</v>
      </c>
      <c r="E72" s="703" t="s">
        <v>139</v>
      </c>
      <c r="F72" s="463" t="s">
        <v>140</v>
      </c>
      <c r="G72" s="464"/>
      <c r="H72" s="465"/>
      <c r="I72" s="465"/>
      <c r="J72" s="465"/>
      <c r="K72" s="465"/>
      <c r="L72" s="465"/>
      <c r="M72" s="466"/>
      <c r="N72" s="472"/>
      <c r="O72" s="572">
        <v>30</v>
      </c>
      <c r="P72" s="267"/>
      <c r="Q72" s="267"/>
      <c r="R72" s="267"/>
      <c r="S72" s="439">
        <f>+'Direc Ejc y Coor Int'!S71+'Gestión Admi y Financiera'!S72+'Plazas Agropecuarias'!S71+'Cadena de super'!S71+'capacitacion y asesoria'!S71+disponible!S71+'reconst y equip almacenes'!S71+'reconst y equip almacenes (2)'!S71+'reconst y equip almacenes (3)'!S71+'reconst y equip almacenes (4)'!S71+'rehab. y equip de laboratorios'!S71+'centro de acopio reg sur'!S71+'centro de acopio reg Este'!S71+'centro de acopio reg norte'!S71+'contrub. especiales'!S71</f>
        <v>16792.48</v>
      </c>
      <c r="T72" s="439">
        <f>+'Direc Ejc y Coor Int'!T71+'Gestión Admi y Financiera'!T72+'Plazas Agropecuarias'!T71+'Cadena de super'!T71+'capacitacion y asesoria'!T71+disponible!T71+'reconst y equip almacenes'!T71+'reconst y equip almacenes (2)'!T71+'reconst y equip almacenes (3)'!T71+'reconst y equip almacenes (4)'!T71+'rehab. y equip de laboratorios'!T71+'centro de acopio reg sur'!T71+'centro de acopio reg Este'!T71+'centro de acopio reg norte'!T71+'contrub. especiales'!T71</f>
        <v>599350.15408998402</v>
      </c>
      <c r="U72" s="497"/>
    </row>
    <row r="73" spans="1:21" s="461" customFormat="1" ht="15" customHeight="1">
      <c r="A73" s="462"/>
      <c r="B73" s="264"/>
      <c r="C73" s="701" t="s">
        <v>141</v>
      </c>
      <c r="D73" s="702" t="s">
        <v>142</v>
      </c>
      <c r="E73" s="703" t="s">
        <v>142</v>
      </c>
      <c r="F73" s="463" t="s">
        <v>143</v>
      </c>
      <c r="G73" s="464"/>
      <c r="H73" s="465"/>
      <c r="I73" s="465"/>
      <c r="J73" s="465"/>
      <c r="K73" s="465"/>
      <c r="L73" s="465"/>
      <c r="M73" s="466"/>
      <c r="N73" s="472"/>
      <c r="O73" s="572">
        <v>30</v>
      </c>
      <c r="P73" s="267"/>
      <c r="Q73" s="267"/>
      <c r="R73" s="267"/>
      <c r="S73" s="439">
        <f>+'Direc Ejc y Coor Int'!S72+'Gestión Admi y Financiera'!S73+'Plazas Agropecuarias'!S72+'Cadena de super'!S72+'capacitacion y asesoria'!S72+disponible!S72+'reconst y equip almacenes'!S72+'reconst y equip almacenes (2)'!S72+'reconst y equip almacenes (3)'!S72+'reconst y equip almacenes (4)'!S72+'rehab. y equip de laboratorios'!S72+'centro de acopio reg sur'!S72+'centro de acopio reg Este'!S72+'centro de acopio reg norte'!S72+'contrub. especiales'!S72</f>
        <v>657444.06000000006</v>
      </c>
      <c r="T73" s="439">
        <f>+'Direc Ejc y Coor Int'!T72+'Gestión Admi y Financiera'!T73+'Plazas Agropecuarias'!T72+'Cadena de super'!T72+'capacitacion y asesoria'!T72+disponible!T72+'reconst y equip almacenes'!T72+'reconst y equip almacenes (2)'!T72+'reconst y equip almacenes (3)'!T72+'reconst y equip almacenes (4)'!T72+'rehab. y equip de laboratorios'!T72+'centro de acopio reg sur'!T72+'centro de acopio reg Este'!T72+'centro de acopio reg norte'!T72+'contrub. especiales'!T72</f>
        <v>715646</v>
      </c>
      <c r="U73" s="497"/>
    </row>
    <row r="74" spans="1:21" s="461" customFormat="1" ht="15" customHeight="1">
      <c r="A74" s="462"/>
      <c r="B74" s="264"/>
      <c r="C74" s="701" t="s">
        <v>144</v>
      </c>
      <c r="D74" s="702" t="s">
        <v>145</v>
      </c>
      <c r="E74" s="703" t="s">
        <v>145</v>
      </c>
      <c r="F74" s="463" t="s">
        <v>146</v>
      </c>
      <c r="G74" s="464"/>
      <c r="H74" s="465"/>
      <c r="I74" s="465"/>
      <c r="J74" s="465"/>
      <c r="K74" s="465"/>
      <c r="L74" s="465"/>
      <c r="M74" s="466"/>
      <c r="N74" s="472"/>
      <c r="O74" s="572">
        <v>30</v>
      </c>
      <c r="P74" s="267"/>
      <c r="Q74" s="267"/>
      <c r="R74" s="267"/>
      <c r="S74" s="439">
        <f>+'Direc Ejc y Coor Int'!S73+'Gestión Admi y Financiera'!S74+'Plazas Agropecuarias'!S73+'Cadena de super'!S73+'capacitacion y asesoria'!S73+disponible!S73+'reconst y equip almacenes'!S73+'reconst y equip almacenes (2)'!S73+'reconst y equip almacenes (3)'!S73+'reconst y equip almacenes (4)'!S73+'rehab. y equip de laboratorios'!S73+'centro de acopio reg sur'!S73+'centro de acopio reg Este'!S73+'centro de acopio reg norte'!S73+'contrub. especiales'!S73</f>
        <v>15916.000000000004</v>
      </c>
      <c r="T74" s="439">
        <f>+'Direc Ejc y Coor Int'!T73+'Gestión Admi y Financiera'!T74+'Plazas Agropecuarias'!T73+'Cadena de super'!T73+'capacitacion y asesoria'!T73+disponible!T73+'reconst y equip almacenes'!T73+'reconst y equip almacenes (2)'!T73+'reconst y equip almacenes (3)'!T73+'reconst y equip almacenes (4)'!T73+'rehab. y equip de laboratorios'!T73+'centro de acopio reg sur'!T73+'centro de acopio reg Este'!T73+'centro de acopio reg norte'!T73+'contrub. especiales'!T73</f>
        <v>77727.139963810798</v>
      </c>
      <c r="U74" s="497"/>
    </row>
    <row r="75" spans="1:21" s="461" customFormat="1" ht="15" customHeight="1">
      <c r="A75" s="462"/>
      <c r="B75" s="264" t="s">
        <v>147</v>
      </c>
      <c r="C75" s="701"/>
      <c r="D75" s="702"/>
      <c r="E75" s="703"/>
      <c r="F75" s="467" t="s">
        <v>148</v>
      </c>
      <c r="G75" s="464"/>
      <c r="H75" s="468"/>
      <c r="I75" s="468"/>
      <c r="J75" s="468"/>
      <c r="K75" s="468"/>
      <c r="L75" s="468"/>
      <c r="M75" s="469"/>
      <c r="N75" s="472"/>
      <c r="O75" s="572">
        <v>30</v>
      </c>
      <c r="P75" s="267"/>
      <c r="Q75" s="267"/>
      <c r="R75" s="267"/>
      <c r="S75" s="440">
        <f>SUM(S76:S81)</f>
        <v>42359609.260000005</v>
      </c>
      <c r="T75" s="440">
        <f>SUM(T76:T81)</f>
        <v>14902206.748193048</v>
      </c>
      <c r="U75" s="497"/>
    </row>
    <row r="76" spans="1:21" s="461" customFormat="1" ht="15" customHeight="1">
      <c r="A76" s="462"/>
      <c r="B76" s="264"/>
      <c r="C76" s="701" t="s">
        <v>149</v>
      </c>
      <c r="D76" s="702" t="s">
        <v>150</v>
      </c>
      <c r="E76" s="703" t="s">
        <v>150</v>
      </c>
      <c r="F76" s="463" t="s">
        <v>151</v>
      </c>
      <c r="G76" s="464"/>
      <c r="H76" s="465"/>
      <c r="I76" s="465"/>
      <c r="J76" s="465"/>
      <c r="K76" s="465"/>
      <c r="L76" s="465"/>
      <c r="M76" s="466"/>
      <c r="N76" s="472"/>
      <c r="O76" s="572">
        <v>30</v>
      </c>
      <c r="P76" s="267"/>
      <c r="Q76" s="267"/>
      <c r="R76" s="267"/>
      <c r="S76" s="439">
        <f>+'Direc Ejc y Coor Int'!S75+'Gestión Admi y Financiera'!S76+'Plazas Agropecuarias'!S75+'Cadena de super'!S75+'capacitacion y asesoria'!S75+disponible!S75+'reconst y equip almacenes'!S75+'reconst y equip almacenes (2)'!S75+'reconst y equip almacenes (3)'!S75+'reconst y equip almacenes (4)'!S75+'rehab. y equip de laboratorios'!S75+'centro de acopio reg sur'!S75+'centro de acopio reg Este'!S75+'centro de acopio reg norte'!S75+'contrub. especiales'!S75</f>
        <v>788226.99999999988</v>
      </c>
      <c r="T76" s="439">
        <f>+'Direc Ejc y Coor Int'!T75+'Gestión Admi y Financiera'!T76+'Plazas Agropecuarias'!T75+'Cadena de super'!T75+'capacitacion y asesoria'!T75+disponible!T75+'reconst y equip almacenes'!T75+'reconst y equip almacenes (2)'!T75+'reconst y equip almacenes (3)'!T75+'reconst y equip almacenes (4)'!T75+'rehab. y equip de laboratorios'!T75+'centro de acopio reg sur'!T75+'centro de acopio reg Este'!T75+'centro de acopio reg norte'!T75+'contrub. especiales'!T75</f>
        <v>3779216.94</v>
      </c>
      <c r="U76" s="497"/>
    </row>
    <row r="77" spans="1:21" s="461" customFormat="1" ht="15" customHeight="1">
      <c r="A77" s="462"/>
      <c r="B77" s="264"/>
      <c r="C77" s="701" t="s">
        <v>152</v>
      </c>
      <c r="D77" s="702" t="s">
        <v>153</v>
      </c>
      <c r="E77" s="703" t="s">
        <v>153</v>
      </c>
      <c r="F77" s="463" t="s">
        <v>154</v>
      </c>
      <c r="G77" s="464"/>
      <c r="H77" s="465"/>
      <c r="I77" s="465"/>
      <c r="J77" s="465"/>
      <c r="K77" s="465"/>
      <c r="L77" s="465"/>
      <c r="M77" s="466"/>
      <c r="N77" s="472"/>
      <c r="O77" s="572">
        <v>30</v>
      </c>
      <c r="P77" s="267"/>
      <c r="Q77" s="267"/>
      <c r="R77" s="267"/>
      <c r="S77" s="439">
        <f>+'Direc Ejc y Coor Int'!S76+'Gestión Admi y Financiera'!S77+'Plazas Agropecuarias'!S76+'Cadena de super'!S76+'capacitacion y asesoria'!S76+disponible!S76+'reconst y equip almacenes'!S76+'reconst y equip almacenes (2)'!S76+'reconst y equip almacenes (3)'!S76+'reconst y equip almacenes (4)'!S76+'rehab. y equip de laboratorios'!S76+'centro de acopio reg sur'!S76+'centro de acopio reg Este'!S76+'centro de acopio reg norte'!S76+'contrub. especiales'!S76</f>
        <v>0</v>
      </c>
      <c r="T77" s="439">
        <f>+'Direc Ejc y Coor Int'!T76+'Gestión Admi y Financiera'!T77+'Plazas Agropecuarias'!T76+'Cadena de super'!T76+'capacitacion y asesoria'!T76+disponible!T76+'reconst y equip almacenes'!T76+'reconst y equip almacenes (2)'!T76+'reconst y equip almacenes (3)'!T76+'reconst y equip almacenes (4)'!T76+'rehab. y equip de laboratorios'!T76+'centro de acopio reg sur'!T76+'centro de acopio reg Este'!T76+'centro de acopio reg norte'!T76+'contrub. especiales'!T76</f>
        <v>9051.84</v>
      </c>
      <c r="U77" s="497"/>
    </row>
    <row r="78" spans="1:21" s="461" customFormat="1" ht="15" customHeight="1">
      <c r="A78" s="462"/>
      <c r="B78" s="264"/>
      <c r="C78" s="701" t="s">
        <v>155</v>
      </c>
      <c r="D78" s="702" t="s">
        <v>156</v>
      </c>
      <c r="E78" s="703" t="s">
        <v>156</v>
      </c>
      <c r="F78" s="463" t="s">
        <v>157</v>
      </c>
      <c r="G78" s="464"/>
      <c r="H78" s="465"/>
      <c r="I78" s="465"/>
      <c r="J78" s="465"/>
      <c r="K78" s="465"/>
      <c r="L78" s="465"/>
      <c r="M78" s="466"/>
      <c r="N78" s="472"/>
      <c r="O78" s="572">
        <v>30</v>
      </c>
      <c r="P78" s="267"/>
      <c r="Q78" s="267"/>
      <c r="R78" s="267"/>
      <c r="S78" s="439">
        <f>+'Direc Ejc y Coor Int'!S77+'Gestión Admi y Financiera'!S78+'Plazas Agropecuarias'!S77+'Cadena de super'!S77+'capacitacion y asesoria'!S77+disponible!S77+'reconst y equip almacenes'!S77+'reconst y equip almacenes (2)'!S77+'reconst y equip almacenes (3)'!S77+'reconst y equip almacenes (4)'!S77+'rehab. y equip de laboratorios'!S77+'centro de acopio reg sur'!S77+'centro de acopio reg Este'!S77+'centro de acopio reg norte'!S77+'contrub. especiales'!S77</f>
        <v>1696865.7399999998</v>
      </c>
      <c r="T78" s="439">
        <f>+'Direc Ejc y Coor Int'!T77+'Gestión Admi y Financiera'!T78+'Plazas Agropecuarias'!T77+'Cadena de super'!T77+'capacitacion y asesoria'!T77+disponible!T77+'reconst y equip almacenes'!T77+'reconst y equip almacenes (2)'!T77+'reconst y equip almacenes (3)'!T77+'reconst y equip almacenes (4)'!T77+'rehab. y equip de laboratorios'!T77+'centro de acopio reg sur'!T77+'centro de acopio reg Este'!T77+'centro de acopio reg norte'!T77+'contrub. especiales'!T77</f>
        <v>1795561.9592807768</v>
      </c>
      <c r="U78" s="497"/>
    </row>
    <row r="79" spans="1:21" s="461" customFormat="1" ht="15" customHeight="1">
      <c r="A79" s="462"/>
      <c r="B79" s="264"/>
      <c r="C79" s="701" t="s">
        <v>158</v>
      </c>
      <c r="D79" s="702" t="s">
        <v>159</v>
      </c>
      <c r="E79" s="703" t="s">
        <v>159</v>
      </c>
      <c r="F79" s="463" t="s">
        <v>160</v>
      </c>
      <c r="G79" s="464"/>
      <c r="H79" s="465"/>
      <c r="I79" s="465"/>
      <c r="J79" s="465"/>
      <c r="K79" s="465"/>
      <c r="L79" s="465"/>
      <c r="M79" s="466"/>
      <c r="N79" s="472"/>
      <c r="O79" s="572">
        <v>30</v>
      </c>
      <c r="P79" s="267"/>
      <c r="Q79" s="267"/>
      <c r="R79" s="267"/>
      <c r="S79" s="439">
        <f>+'Direc Ejc y Coor Int'!S78+'Gestión Admi y Financiera'!S79+'Plazas Agropecuarias'!S78+'Cadena de super'!S78+'capacitacion y asesoria'!S78+disponible!S78+'reconst y equip almacenes'!S78+'reconst y equip almacenes (2)'!S78+'reconst y equip almacenes (3)'!S78+'reconst y equip almacenes (4)'!S78+'rehab. y equip de laboratorios'!S78+'centro de acopio reg sur'!S78+'centro de acopio reg Este'!S78+'centro de acopio reg norte'!S78+'contrub. especiales'!S78</f>
        <v>39855132.520000003</v>
      </c>
      <c r="T79" s="439">
        <f>+'Direc Ejc y Coor Int'!T78+'Gestión Admi y Financiera'!T79+'Plazas Agropecuarias'!T78+'Cadena de super'!T78+'capacitacion y asesoria'!T78+disponible!T78+'reconst y equip almacenes'!T78+'reconst y equip almacenes (2)'!T78+'reconst y equip almacenes (3)'!T78+'reconst y equip almacenes (4)'!T78+'rehab. y equip de laboratorios'!T78+'centro de acopio reg sur'!T78+'centro de acopio reg Este'!T78+'centro de acopio reg norte'!T78+'contrub. especiales'!T78</f>
        <v>3820968.582421382</v>
      </c>
      <c r="U79" s="497"/>
    </row>
    <row r="80" spans="1:21" s="461" customFormat="1" ht="15" customHeight="1">
      <c r="A80" s="462"/>
      <c r="B80" s="264"/>
      <c r="C80" s="701" t="s">
        <v>161</v>
      </c>
      <c r="D80" s="702" t="s">
        <v>162</v>
      </c>
      <c r="E80" s="703" t="s">
        <v>162</v>
      </c>
      <c r="F80" s="463" t="s">
        <v>163</v>
      </c>
      <c r="G80" s="464"/>
      <c r="H80" s="465"/>
      <c r="I80" s="465"/>
      <c r="J80" s="465"/>
      <c r="K80" s="465"/>
      <c r="L80" s="465"/>
      <c r="M80" s="466"/>
      <c r="N80" s="472"/>
      <c r="O80" s="572">
        <v>30</v>
      </c>
      <c r="P80" s="267"/>
      <c r="Q80" s="267"/>
      <c r="R80" s="267"/>
      <c r="S80" s="439">
        <f>+'Direc Ejc y Coor Int'!S79+'Gestión Admi y Financiera'!S80+'Plazas Agropecuarias'!S79+'Cadena de super'!S79+'capacitacion y asesoria'!S79+disponible!S79+'reconst y equip almacenes'!S79+'reconst y equip almacenes (2)'!S79+'reconst y equip almacenes (3)'!S79+'reconst y equip almacenes (4)'!S79+'rehab. y equip de laboratorios'!S79+'centro de acopio reg sur'!S79+'centro de acopio reg Este'!S79+'centro de acopio reg norte'!S79+'contrub. especiales'!S79</f>
        <v>0</v>
      </c>
      <c r="T80" s="439">
        <f>+'Direc Ejc y Coor Int'!T79+'Gestión Admi y Financiera'!T80+'Plazas Agropecuarias'!T79+'Cadena de super'!T79+'capacitacion y asesoria'!T79+disponible!T79+'reconst y equip almacenes'!T79+'reconst y equip almacenes (2)'!T79+'reconst y equip almacenes (3)'!T79+'reconst y equip almacenes (4)'!T79+'rehab. y equip de laboratorios'!T79+'centro de acopio reg sur'!T79+'centro de acopio reg Este'!T79+'centro de acopio reg norte'!T79+'contrub. especiales'!T79</f>
        <v>3894306.7464908874</v>
      </c>
      <c r="U80" s="497"/>
    </row>
    <row r="81" spans="1:21" s="461" customFormat="1" ht="15" customHeight="1">
      <c r="A81" s="462"/>
      <c r="B81" s="264"/>
      <c r="C81" s="701" t="s">
        <v>164</v>
      </c>
      <c r="D81" s="702" t="s">
        <v>165</v>
      </c>
      <c r="E81" s="703" t="s">
        <v>165</v>
      </c>
      <c r="F81" s="463" t="s">
        <v>166</v>
      </c>
      <c r="G81" s="464"/>
      <c r="H81" s="465"/>
      <c r="I81" s="465"/>
      <c r="J81" s="465"/>
      <c r="K81" s="465"/>
      <c r="L81" s="465"/>
      <c r="M81" s="466"/>
      <c r="N81" s="472"/>
      <c r="O81" s="572">
        <v>30</v>
      </c>
      <c r="P81" s="267"/>
      <c r="Q81" s="267"/>
      <c r="R81" s="267"/>
      <c r="S81" s="439">
        <f>+'Direc Ejc y Coor Int'!S80+'Gestión Admi y Financiera'!S81+'Plazas Agropecuarias'!S80+'Cadena de super'!S80+'capacitacion y asesoria'!S80+disponible!S80+'reconst y equip almacenes'!S80+'reconst y equip almacenes (2)'!S80+'reconst y equip almacenes (3)'!S80+'reconst y equip almacenes (4)'!S80+'rehab. y equip de laboratorios'!S80+'centro de acopio reg sur'!S80+'centro de acopio reg Este'!S80+'centro de acopio reg norte'!S80+'contrub. especiales'!S80</f>
        <v>19383.999999999996</v>
      </c>
      <c r="T81" s="439">
        <f>+'Direc Ejc y Coor Int'!T80+'Gestión Admi y Financiera'!T81+'Plazas Agropecuarias'!T80+'Cadena de super'!T80+'capacitacion y asesoria'!T80+disponible!T80+'reconst y equip almacenes'!T80+'reconst y equip almacenes (2)'!T80+'reconst y equip almacenes (3)'!T80+'reconst y equip almacenes (4)'!T80+'rehab. y equip de laboratorios'!T80+'centro de acopio reg sur'!T80+'centro de acopio reg Este'!T80+'centro de acopio reg norte'!T80+'contrub. especiales'!T80</f>
        <v>1603100.68</v>
      </c>
      <c r="U81" s="497"/>
    </row>
    <row r="82" spans="1:21" s="461" customFormat="1" ht="15" customHeight="1">
      <c r="A82" s="462"/>
      <c r="B82" s="264" t="s">
        <v>167</v>
      </c>
      <c r="C82" s="701"/>
      <c r="D82" s="702"/>
      <c r="E82" s="703"/>
      <c r="F82" s="467" t="s">
        <v>168</v>
      </c>
      <c r="G82" s="464"/>
      <c r="H82" s="468"/>
      <c r="I82" s="468"/>
      <c r="J82" s="468"/>
      <c r="K82" s="468"/>
      <c r="L82" s="468"/>
      <c r="M82" s="469"/>
      <c r="N82" s="472"/>
      <c r="O82" s="572">
        <v>30</v>
      </c>
      <c r="P82" s="267"/>
      <c r="Q82" s="267"/>
      <c r="R82" s="267"/>
      <c r="S82" s="440">
        <f>SUM(S83:S85)</f>
        <v>1909893.9799999997</v>
      </c>
      <c r="T82" s="440">
        <f>SUM(T83:T85)</f>
        <v>2976657.06</v>
      </c>
      <c r="U82" s="497"/>
    </row>
    <row r="83" spans="1:21" s="461" customFormat="1" ht="15" customHeight="1">
      <c r="A83" s="462"/>
      <c r="B83" s="264"/>
      <c r="C83" s="701" t="s">
        <v>169</v>
      </c>
      <c r="D83" s="702" t="s">
        <v>170</v>
      </c>
      <c r="E83" s="703" t="s">
        <v>170</v>
      </c>
      <c r="F83" s="463" t="s">
        <v>171</v>
      </c>
      <c r="G83" s="464"/>
      <c r="H83" s="465"/>
      <c r="I83" s="465"/>
      <c r="J83" s="465"/>
      <c r="K83" s="465"/>
      <c r="L83" s="465"/>
      <c r="M83" s="466"/>
      <c r="N83" s="472"/>
      <c r="O83" s="572">
        <v>30</v>
      </c>
      <c r="P83" s="267"/>
      <c r="Q83" s="267"/>
      <c r="R83" s="267"/>
      <c r="S83" s="439">
        <f>+'Direc Ejc y Coor Int'!S82+'Gestión Admi y Financiera'!S83+'Plazas Agropecuarias'!S82+'Cadena de super'!S82+'capacitacion y asesoria'!S82+disponible!S82+'reconst y equip almacenes'!S82+'reconst y equip almacenes (2)'!S82+'reconst y equip almacenes (3)'!S82+'reconst y equip almacenes (4)'!S82+'rehab. y equip de laboratorios'!S82+'centro de acopio reg sur'!S82+'centro de acopio reg Este'!S82+'centro de acopio reg norte'!S82+'contrub. especiales'!S82</f>
        <v>0</v>
      </c>
      <c r="T83" s="439">
        <f>+'Direc Ejc y Coor Int'!T82+'Gestión Admi y Financiera'!T83+'Plazas Agropecuarias'!T82+'Cadena de super'!T82+'capacitacion y asesoria'!T82+disponible!T82+'reconst y equip almacenes'!T82+'reconst y equip almacenes (2)'!T82+'reconst y equip almacenes (3)'!T82+'reconst y equip almacenes (4)'!T82+'rehab. y equip de laboratorios'!T82+'centro de acopio reg sur'!T82+'centro de acopio reg Este'!T82+'centro de acopio reg norte'!T82+'contrub. especiales'!T82</f>
        <v>1200000</v>
      </c>
      <c r="U83" s="497"/>
    </row>
    <row r="84" spans="1:21" s="461" customFormat="1" ht="15" customHeight="1">
      <c r="A84" s="462"/>
      <c r="B84" s="264"/>
      <c r="C84" s="701" t="s">
        <v>172</v>
      </c>
      <c r="D84" s="702" t="s">
        <v>173</v>
      </c>
      <c r="E84" s="703" t="s">
        <v>173</v>
      </c>
      <c r="F84" s="463" t="s">
        <v>174</v>
      </c>
      <c r="G84" s="464"/>
      <c r="H84" s="465"/>
      <c r="I84" s="465"/>
      <c r="J84" s="465"/>
      <c r="K84" s="465"/>
      <c r="L84" s="465"/>
      <c r="M84" s="466"/>
      <c r="N84" s="472"/>
      <c r="O84" s="572">
        <v>30</v>
      </c>
      <c r="P84" s="267"/>
      <c r="Q84" s="267"/>
      <c r="R84" s="267"/>
      <c r="S84" s="439">
        <f>+'Direc Ejc y Coor Int'!S83+'Gestión Admi y Financiera'!S84+'Plazas Agropecuarias'!S83+'Cadena de super'!S83+'capacitacion y asesoria'!S83+disponible!S83+'reconst y equip almacenes'!S83+'reconst y equip almacenes (2)'!S83+'reconst y equip almacenes (3)'!S83+'reconst y equip almacenes (4)'!S83+'rehab. y equip de laboratorios'!S83+'centro de acopio reg sur'!S83+'centro de acopio reg Este'!S83+'centro de acopio reg norte'!S83+'contrub. especiales'!S83</f>
        <v>9221.1999999999989</v>
      </c>
      <c r="T84" s="439">
        <f>+'Direc Ejc y Coor Int'!T83+'Gestión Admi y Financiera'!T84+'Plazas Agropecuarias'!T83+'Cadena de super'!T83+'capacitacion y asesoria'!T83+disponible!T83+'reconst y equip almacenes'!T83+'reconst y equip almacenes (2)'!T83+'reconst y equip almacenes (3)'!T83+'reconst y equip almacenes (4)'!T83+'rehab. y equip de laboratorios'!T83+'centro de acopio reg sur'!T83+'centro de acopio reg Este'!T83+'centro de acopio reg norte'!T83+'contrub. especiales'!T83</f>
        <v>1626657.06</v>
      </c>
      <c r="U84" s="497"/>
    </row>
    <row r="85" spans="1:21" s="461" customFormat="1" ht="15" customHeight="1">
      <c r="A85" s="462"/>
      <c r="B85" s="264"/>
      <c r="C85" s="701" t="s">
        <v>175</v>
      </c>
      <c r="D85" s="702" t="s">
        <v>176</v>
      </c>
      <c r="E85" s="703" t="s">
        <v>176</v>
      </c>
      <c r="F85" s="463" t="s">
        <v>177</v>
      </c>
      <c r="G85" s="464"/>
      <c r="H85" s="465"/>
      <c r="I85" s="465"/>
      <c r="J85" s="465"/>
      <c r="K85" s="465"/>
      <c r="L85" s="465"/>
      <c r="M85" s="466"/>
      <c r="N85" s="472"/>
      <c r="O85" s="572">
        <v>30</v>
      </c>
      <c r="P85" s="267"/>
      <c r="Q85" s="267"/>
      <c r="R85" s="267"/>
      <c r="S85" s="439">
        <f>+'Direc Ejc y Coor Int'!S84+'Gestión Admi y Financiera'!S85+'Plazas Agropecuarias'!S84+'Cadena de super'!S84+'capacitacion y asesoria'!S84+disponible!S84+'reconst y equip almacenes'!S84+'reconst y equip almacenes (2)'!S84+'reconst y equip almacenes (3)'!S84+'reconst y equip almacenes (4)'!S84+'rehab. y equip de laboratorios'!S84+'centro de acopio reg sur'!S84+'centro de acopio reg Este'!S84+'centro de acopio reg norte'!S84+'contrub. especiales'!S84</f>
        <v>1900672.7799999998</v>
      </c>
      <c r="T85" s="439">
        <f>+'Direc Ejc y Coor Int'!T84+'Gestión Admi y Financiera'!T85+'Plazas Agropecuarias'!T84+'Cadena de super'!T84+'capacitacion y asesoria'!T84+disponible!T84+'reconst y equip almacenes'!T84+'reconst y equip almacenes (2)'!T84+'reconst y equip almacenes (3)'!T84+'reconst y equip almacenes (4)'!T84+'rehab. y equip de laboratorios'!T84+'centro de acopio reg sur'!T84+'centro de acopio reg Este'!T84+'centro de acopio reg norte'!T84+'contrub. especiales'!T84</f>
        <v>150000</v>
      </c>
      <c r="U85" s="497"/>
    </row>
    <row r="86" spans="1:21" s="461" customFormat="1" ht="15" customHeight="1">
      <c r="A86" s="462"/>
      <c r="B86" s="264" t="s">
        <v>178</v>
      </c>
      <c r="C86" s="701"/>
      <c r="D86" s="702"/>
      <c r="E86" s="703"/>
      <c r="F86" s="467" t="s">
        <v>179</v>
      </c>
      <c r="G86" s="464"/>
      <c r="H86" s="468"/>
      <c r="I86" s="468"/>
      <c r="J86" s="468"/>
      <c r="K86" s="468"/>
      <c r="L86" s="468"/>
      <c r="M86" s="469"/>
      <c r="N86" s="472"/>
      <c r="O86" s="572">
        <v>30</v>
      </c>
      <c r="P86" s="267"/>
      <c r="Q86" s="267"/>
      <c r="R86" s="267"/>
      <c r="S86" s="440">
        <f>SUM(S87:S89)</f>
        <v>675036.22199383017</v>
      </c>
      <c r="T86" s="440">
        <f>SUM(T87:T89)</f>
        <v>12119537.434080441</v>
      </c>
      <c r="U86" s="497"/>
    </row>
    <row r="87" spans="1:21" s="461" customFormat="1" ht="15" customHeight="1">
      <c r="A87" s="462"/>
      <c r="B87" s="264"/>
      <c r="C87" s="701" t="s">
        <v>180</v>
      </c>
      <c r="D87" s="702" t="s">
        <v>181</v>
      </c>
      <c r="E87" s="703" t="s">
        <v>181</v>
      </c>
      <c r="F87" s="463" t="s">
        <v>182</v>
      </c>
      <c r="G87" s="464"/>
      <c r="H87" s="465"/>
      <c r="I87" s="465"/>
      <c r="J87" s="465"/>
      <c r="K87" s="465"/>
      <c r="L87" s="465"/>
      <c r="M87" s="466"/>
      <c r="N87" s="472"/>
      <c r="O87" s="572">
        <v>30</v>
      </c>
      <c r="P87" s="267"/>
      <c r="Q87" s="267"/>
      <c r="R87" s="267"/>
      <c r="S87" s="439">
        <f>+'Direc Ejc y Coor Int'!S86+'Gestión Admi y Financiera'!S87+'Plazas Agropecuarias'!S86+'Cadena de super'!S86+'capacitacion y asesoria'!S86+disponible!S86+'reconst y equip almacenes'!S86+'reconst y equip almacenes (2)'!S86+'reconst y equip almacenes (3)'!S86+'reconst y equip almacenes (4)'!S86+'rehab. y equip de laboratorios'!S86+'centro de acopio reg sur'!S86+'centro de acopio reg Este'!S86+'centro de acopio reg norte'!S86+'contrub. especiales'!S86</f>
        <v>362303.2</v>
      </c>
      <c r="T87" s="439">
        <f>+'Direc Ejc y Coor Int'!T86+'Gestión Admi y Financiera'!T87+'Plazas Agropecuarias'!T86+'Cadena de super'!T86+'capacitacion y asesoria'!T86+disponible!T86+'reconst y equip almacenes'!T86+'reconst y equip almacenes (2)'!T86+'reconst y equip almacenes (3)'!T86+'reconst y equip almacenes (4)'!T86+'rehab. y equip de laboratorios'!T86+'centro de acopio reg sur'!T86+'centro de acopio reg Este'!T86+'centro de acopio reg norte'!T86+'contrub. especiales'!T86</f>
        <v>2758477.7740804423</v>
      </c>
      <c r="U87" s="497"/>
    </row>
    <row r="88" spans="1:21" s="461" customFormat="1" ht="15" customHeight="1">
      <c r="A88" s="462"/>
      <c r="B88" s="264"/>
      <c r="C88" s="701" t="s">
        <v>183</v>
      </c>
      <c r="D88" s="702" t="s">
        <v>184</v>
      </c>
      <c r="E88" s="703" t="s">
        <v>184</v>
      </c>
      <c r="F88" s="463" t="s">
        <v>185</v>
      </c>
      <c r="G88" s="464"/>
      <c r="H88" s="465"/>
      <c r="I88" s="465"/>
      <c r="J88" s="465"/>
      <c r="K88" s="465"/>
      <c r="L88" s="465"/>
      <c r="M88" s="466"/>
      <c r="N88" s="472"/>
      <c r="O88" s="572">
        <v>30</v>
      </c>
      <c r="P88" s="267"/>
      <c r="Q88" s="267"/>
      <c r="R88" s="267"/>
      <c r="S88" s="439">
        <f>+'Direc Ejc y Coor Int'!S87+'Gestión Admi y Financiera'!S88+'Plazas Agropecuarias'!S87+'Cadena de super'!S87+'capacitacion y asesoria'!S87+disponible!S87+'reconst y equip almacenes'!S87+'reconst y equip almacenes (2)'!S87+'reconst y equip almacenes (3)'!S87+'reconst y equip almacenes (4)'!S87+'rehab. y equip de laboratorios'!S87+'centro de acopio reg sur'!S87+'centro de acopio reg Este'!S87+'centro de acopio reg norte'!S87+'contrub. especiales'!S87</f>
        <v>312733.02199383016</v>
      </c>
      <c r="T88" s="439">
        <f>+'Direc Ejc y Coor Int'!T87+'Gestión Admi y Financiera'!T88+'Plazas Agropecuarias'!T87+'Cadena de super'!T87+'capacitacion y asesoria'!T87+disponible!T87+'reconst y equip almacenes'!T87+'reconst y equip almacenes (2)'!T87+'reconst y equip almacenes (3)'!T87+'reconst y equip almacenes (4)'!T87+'rehab. y equip de laboratorios'!T87+'centro de acopio reg sur'!T87+'centro de acopio reg Este'!T87+'centro de acopio reg norte'!T87+'contrub. especiales'!T87</f>
        <v>9361059.6599999983</v>
      </c>
      <c r="U88" s="497"/>
    </row>
    <row r="89" spans="1:21" s="461" customFormat="1" ht="15" hidden="1" customHeight="1">
      <c r="A89" s="462"/>
      <c r="B89" s="264"/>
      <c r="C89" s="701" t="s">
        <v>186</v>
      </c>
      <c r="D89" s="702" t="s">
        <v>187</v>
      </c>
      <c r="E89" s="703" t="s">
        <v>187</v>
      </c>
      <c r="F89" s="463" t="s">
        <v>188</v>
      </c>
      <c r="G89" s="464"/>
      <c r="H89" s="465"/>
      <c r="I89" s="465"/>
      <c r="J89" s="465"/>
      <c r="K89" s="465"/>
      <c r="L89" s="465"/>
      <c r="M89" s="466"/>
      <c r="N89" s="472"/>
      <c r="O89" s="572">
        <v>30</v>
      </c>
      <c r="P89" s="267"/>
      <c r="Q89" s="267"/>
      <c r="R89" s="267"/>
      <c r="S89" s="439">
        <f>+'Direc Ejc y Coor Int'!S88+'Gestión Admi y Financiera'!S89+'Plazas Agropecuarias'!S88+'Cadena de super'!S88+'capacitacion y asesoria'!S88+disponible!S88+'reconst y equip almacenes'!S88+'reconst y equip almacenes (2)'!S88+'reconst y equip almacenes (3)'!S88+'reconst y equip almacenes (4)'!S88+'rehab. y equip de laboratorios'!S88+'centro de acopio reg sur'!S88+'centro de acopio reg Este'!S88+'centro de acopio reg norte'!S88+'contrub. especiales'!S88</f>
        <v>0</v>
      </c>
      <c r="T89" s="439">
        <f>+'Direc Ejc y Coor Int'!T88+'Gestión Admi y Financiera'!T89+'Plazas Agropecuarias'!T88+'Cadena de super'!T88+'capacitacion y asesoria'!T88+disponible!T88+'reconst y equip almacenes'!T88+'reconst y equip almacenes (2)'!T88+'reconst y equip almacenes (3)'!T88+'reconst y equip almacenes (4)'!T88+'rehab. y equip de laboratorios'!T88+'centro de acopio reg sur'!T88+'centro de acopio reg Este'!T88+'centro de acopio reg norte'!T88+'contrub. especiales'!T88</f>
        <v>0</v>
      </c>
      <c r="U89" s="497"/>
    </row>
    <row r="90" spans="1:21" s="461" customFormat="1" ht="15" customHeight="1">
      <c r="A90" s="462"/>
      <c r="B90" s="264" t="s">
        <v>189</v>
      </c>
      <c r="C90" s="701"/>
      <c r="D90" s="702"/>
      <c r="E90" s="703"/>
      <c r="F90" s="467" t="s">
        <v>190</v>
      </c>
      <c r="G90" s="464"/>
      <c r="H90" s="468"/>
      <c r="I90" s="468"/>
      <c r="J90" s="468"/>
      <c r="K90" s="468"/>
      <c r="L90" s="468"/>
      <c r="M90" s="469"/>
      <c r="N90" s="472"/>
      <c r="O90" s="572">
        <v>30</v>
      </c>
      <c r="P90" s="267"/>
      <c r="Q90" s="267"/>
      <c r="R90" s="267"/>
      <c r="S90" s="440">
        <f>SUM(S91:S99)</f>
        <v>13290433.758736648</v>
      </c>
      <c r="T90" s="440">
        <f>SUM(T91:T99)</f>
        <v>4971612.6400000006</v>
      </c>
      <c r="U90" s="497"/>
    </row>
    <row r="91" spans="1:21" s="461" customFormat="1" ht="15" customHeight="1">
      <c r="A91" s="462"/>
      <c r="B91" s="264"/>
      <c r="C91" s="701" t="s">
        <v>191</v>
      </c>
      <c r="D91" s="702" t="s">
        <v>192</v>
      </c>
      <c r="E91" s="703" t="s">
        <v>192</v>
      </c>
      <c r="F91" s="463" t="s">
        <v>193</v>
      </c>
      <c r="G91" s="464"/>
      <c r="H91" s="465"/>
      <c r="I91" s="465"/>
      <c r="J91" s="465"/>
      <c r="K91" s="465"/>
      <c r="L91" s="465"/>
      <c r="M91" s="466"/>
      <c r="N91" s="472"/>
      <c r="O91" s="572">
        <v>30</v>
      </c>
      <c r="P91" s="267"/>
      <c r="Q91" s="267"/>
      <c r="R91" s="267"/>
      <c r="S91" s="439">
        <f>+'Direc Ejc y Coor Int'!S90+'Gestión Admi y Financiera'!S91+'Plazas Agropecuarias'!S90+'Cadena de super'!S90+'capacitacion y asesoria'!S90+disponible!S90+'reconst y equip almacenes'!S90+'reconst y equip almacenes (2)'!S90+'reconst y equip almacenes (3)'!S90+'reconst y equip almacenes (4)'!S90+'rehab. y equip de laboratorios'!S90+'centro de acopio reg sur'!S90+'centro de acopio reg Este'!S90+'centro de acopio reg norte'!S90+'contrub. especiales'!S90</f>
        <v>159820</v>
      </c>
      <c r="T91" s="439">
        <f>+'Direc Ejc y Coor Int'!T90+'Gestión Admi y Financiera'!T91+'Plazas Agropecuarias'!T90+'Cadena de super'!T90+'capacitacion y asesoria'!T90+disponible!T90+'reconst y equip almacenes'!T90+'reconst y equip almacenes (2)'!T90+'reconst y equip almacenes (3)'!T90+'reconst y equip almacenes (4)'!T90+'rehab. y equip de laboratorios'!T90+'centro de acopio reg sur'!T90+'centro de acopio reg Este'!T90+'centro de acopio reg norte'!T90+'contrub. especiales'!T90</f>
        <v>935156.04</v>
      </c>
      <c r="U91" s="497"/>
    </row>
    <row r="92" spans="1:21" s="461" customFormat="1" ht="15" customHeight="1">
      <c r="A92" s="462"/>
      <c r="B92" s="264"/>
      <c r="C92" s="701" t="s">
        <v>194</v>
      </c>
      <c r="D92" s="702" t="s">
        <v>195</v>
      </c>
      <c r="E92" s="703" t="s">
        <v>195</v>
      </c>
      <c r="F92" s="463" t="s">
        <v>196</v>
      </c>
      <c r="G92" s="464"/>
      <c r="H92" s="465"/>
      <c r="I92" s="465"/>
      <c r="J92" s="465"/>
      <c r="K92" s="465"/>
      <c r="L92" s="465"/>
      <c r="M92" s="466"/>
      <c r="N92" s="472"/>
      <c r="O92" s="572">
        <v>30</v>
      </c>
      <c r="P92" s="267"/>
      <c r="Q92" s="267"/>
      <c r="R92" s="267"/>
      <c r="S92" s="439">
        <f>+'Direc Ejc y Coor Int'!S91+'Gestión Admi y Financiera'!S92+'Plazas Agropecuarias'!S91+'Cadena de super'!S91+'capacitacion y asesoria'!S91+disponible!S91+'reconst y equip almacenes'!S91+'reconst y equip almacenes (2)'!S91+'reconst y equip almacenes (3)'!S91+'reconst y equip almacenes (4)'!S91+'rehab. y equip de laboratorios'!S91+'centro de acopio reg sur'!S91+'centro de acopio reg Este'!S91+'centro de acopio reg norte'!S91+'contrub. especiales'!S91</f>
        <v>425105.54000000004</v>
      </c>
      <c r="T92" s="439">
        <f>+'Direc Ejc y Coor Int'!T91+'Gestión Admi y Financiera'!T92+'Plazas Agropecuarias'!T91+'Cadena de super'!T91+'capacitacion y asesoria'!T91+disponible!T91+'reconst y equip almacenes'!T91+'reconst y equip almacenes (2)'!T91+'reconst y equip almacenes (3)'!T91+'reconst y equip almacenes (4)'!T91+'rehab. y equip de laboratorios'!T91+'centro de acopio reg sur'!T91+'centro de acopio reg Este'!T91+'centro de acopio reg norte'!T91+'contrub. especiales'!T91</f>
        <v>855100.72</v>
      </c>
      <c r="U92" s="497"/>
    </row>
    <row r="93" spans="1:21" s="461" customFormat="1" ht="15" hidden="1" customHeight="1">
      <c r="A93" s="462"/>
      <c r="B93" s="264"/>
      <c r="C93" s="701" t="s">
        <v>197</v>
      </c>
      <c r="D93" s="702" t="s">
        <v>198</v>
      </c>
      <c r="E93" s="703" t="s">
        <v>198</v>
      </c>
      <c r="F93" s="463" t="s">
        <v>199</v>
      </c>
      <c r="G93" s="464"/>
      <c r="H93" s="465"/>
      <c r="I93" s="465"/>
      <c r="J93" s="465"/>
      <c r="K93" s="465"/>
      <c r="L93" s="465"/>
      <c r="M93" s="466"/>
      <c r="N93" s="472"/>
      <c r="O93" s="572">
        <v>30</v>
      </c>
      <c r="P93" s="267"/>
      <c r="Q93" s="267"/>
      <c r="R93" s="267"/>
      <c r="S93" s="439">
        <f>+'Direc Ejc y Coor Int'!S92+'Gestión Admi y Financiera'!S93+'Plazas Agropecuarias'!S92+'Cadena de super'!S92+'capacitacion y asesoria'!S92+disponible!S92+'reconst y equip almacenes'!S92+'reconst y equip almacenes (2)'!S92+'reconst y equip almacenes (3)'!S92+'reconst y equip almacenes (4)'!S92+'rehab. y equip de laboratorios'!S92+'centro de acopio reg sur'!S92+'centro de acopio reg Este'!S92+'centro de acopio reg norte'!S92+'contrub. especiales'!S92</f>
        <v>0</v>
      </c>
      <c r="T93" s="439">
        <f>+'Direc Ejc y Coor Int'!T92+'Gestión Admi y Financiera'!T93+'Plazas Agropecuarias'!T92+'Cadena de super'!T92+'capacitacion y asesoria'!T92+disponible!T92+'reconst y equip almacenes'!T92+'reconst y equip almacenes (2)'!T92+'reconst y equip almacenes (3)'!T92+'reconst y equip almacenes (4)'!T92+'rehab. y equip de laboratorios'!T92+'centro de acopio reg sur'!T92+'centro de acopio reg Este'!T92+'centro de acopio reg norte'!T92+'contrub. especiales'!T92</f>
        <v>0</v>
      </c>
      <c r="U93" s="497"/>
    </row>
    <row r="94" spans="1:21" s="461" customFormat="1" ht="15" hidden="1" customHeight="1">
      <c r="A94" s="462"/>
      <c r="B94" s="264"/>
      <c r="C94" s="701" t="s">
        <v>200</v>
      </c>
      <c r="D94" s="702" t="s">
        <v>201</v>
      </c>
      <c r="E94" s="703" t="s">
        <v>201</v>
      </c>
      <c r="F94" s="463" t="s">
        <v>202</v>
      </c>
      <c r="G94" s="464"/>
      <c r="H94" s="465"/>
      <c r="I94" s="465"/>
      <c r="J94" s="465"/>
      <c r="K94" s="465"/>
      <c r="L94" s="465"/>
      <c r="M94" s="466"/>
      <c r="N94" s="472"/>
      <c r="O94" s="572">
        <v>30</v>
      </c>
      <c r="P94" s="267"/>
      <c r="Q94" s="267"/>
      <c r="R94" s="267"/>
      <c r="S94" s="439">
        <f>+'Direc Ejc y Coor Int'!S93+'Gestión Admi y Financiera'!S94+'Plazas Agropecuarias'!S93+'Cadena de super'!S93+'capacitacion y asesoria'!S93+disponible!S93+'reconst y equip almacenes'!S93+'reconst y equip almacenes (2)'!S93+'reconst y equip almacenes (3)'!S93+'reconst y equip almacenes (4)'!S93+'rehab. y equip de laboratorios'!S93+'centro de acopio reg sur'!S93+'centro de acopio reg Este'!S93+'centro de acopio reg norte'!S93+'contrub. especiales'!S93</f>
        <v>0</v>
      </c>
      <c r="T94" s="439">
        <f>+'Direc Ejc y Coor Int'!T93+'Gestión Admi y Financiera'!T94+'Plazas Agropecuarias'!T93+'Cadena de super'!T93+'capacitacion y asesoria'!T93+disponible!T93+'reconst y equip almacenes'!T93+'reconst y equip almacenes (2)'!T93+'reconst y equip almacenes (3)'!T93+'reconst y equip almacenes (4)'!T93+'rehab. y equip de laboratorios'!T93+'centro de acopio reg sur'!T93+'centro de acopio reg Este'!T93+'centro de acopio reg norte'!T93+'contrub. especiales'!T93</f>
        <v>0</v>
      </c>
      <c r="U94" s="497"/>
    </row>
    <row r="95" spans="1:21" s="461" customFormat="1" ht="15" hidden="1" customHeight="1">
      <c r="A95" s="462"/>
      <c r="B95" s="264"/>
      <c r="C95" s="701" t="s">
        <v>203</v>
      </c>
      <c r="D95" s="702" t="s">
        <v>204</v>
      </c>
      <c r="E95" s="703" t="s">
        <v>204</v>
      </c>
      <c r="F95" s="463" t="s">
        <v>205</v>
      </c>
      <c r="G95" s="464"/>
      <c r="H95" s="465"/>
      <c r="I95" s="465"/>
      <c r="J95" s="465"/>
      <c r="K95" s="465"/>
      <c r="L95" s="465"/>
      <c r="M95" s="466"/>
      <c r="N95" s="472"/>
      <c r="O95" s="572">
        <v>30</v>
      </c>
      <c r="P95" s="267"/>
      <c r="Q95" s="267"/>
      <c r="R95" s="267"/>
      <c r="S95" s="439">
        <f>+'Direc Ejc y Coor Int'!S94+'Gestión Admi y Financiera'!S95+'Plazas Agropecuarias'!S94+'Cadena de super'!S94+'capacitacion y asesoria'!S94+disponible!S94+'reconst y equip almacenes'!S94+'reconst y equip almacenes (2)'!S94+'reconst y equip almacenes (3)'!S94+'reconst y equip almacenes (4)'!S94+'rehab. y equip de laboratorios'!S94+'centro de acopio reg sur'!S94+'centro de acopio reg Este'!S94+'centro de acopio reg norte'!S94+'contrub. especiales'!S94</f>
        <v>0</v>
      </c>
      <c r="T95" s="439">
        <f>+'Direc Ejc y Coor Int'!T94+'Gestión Admi y Financiera'!T95+'Plazas Agropecuarias'!T94+'Cadena de super'!T94+'capacitacion y asesoria'!T94+disponible!T94+'reconst y equip almacenes'!T94+'reconst y equip almacenes (2)'!T94+'reconst y equip almacenes (3)'!T94+'reconst y equip almacenes (4)'!T94+'rehab. y equip de laboratorios'!T94+'centro de acopio reg sur'!T94+'centro de acopio reg Este'!T94+'centro de acopio reg norte'!T94+'contrub. especiales'!T94</f>
        <v>0</v>
      </c>
      <c r="U95" s="497"/>
    </row>
    <row r="96" spans="1:21" s="461" customFormat="1" ht="15" customHeight="1">
      <c r="A96" s="462"/>
      <c r="B96" s="264"/>
      <c r="C96" s="701" t="s">
        <v>206</v>
      </c>
      <c r="D96" s="702" t="s">
        <v>207</v>
      </c>
      <c r="E96" s="703" t="s">
        <v>207</v>
      </c>
      <c r="F96" s="463" t="s">
        <v>208</v>
      </c>
      <c r="G96" s="464"/>
      <c r="H96" s="465"/>
      <c r="I96" s="465"/>
      <c r="J96" s="465"/>
      <c r="K96" s="465"/>
      <c r="L96" s="465"/>
      <c r="M96" s="466"/>
      <c r="N96" s="472"/>
      <c r="O96" s="572">
        <v>30</v>
      </c>
      <c r="P96" s="267"/>
      <c r="Q96" s="267"/>
      <c r="R96" s="267"/>
      <c r="S96" s="439">
        <f>+'Direc Ejc y Coor Int'!S95+'Gestión Admi y Financiera'!S96+'Plazas Agropecuarias'!S95+'Cadena de super'!S95+'capacitacion y asesoria'!S95+disponible!S95+'reconst y equip almacenes'!S95+'reconst y equip almacenes (2)'!S95+'reconst y equip almacenes (3)'!S95+'reconst y equip almacenes (4)'!S95+'rehab. y equip de laboratorios'!S95+'centro de acopio reg sur'!S95+'centro de acopio reg Este'!S95+'centro de acopio reg norte'!S95+'contrub. especiales'!S95</f>
        <v>160360</v>
      </c>
      <c r="T96" s="439">
        <f>+'Direc Ejc y Coor Int'!T95+'Gestión Admi y Financiera'!T96+'Plazas Agropecuarias'!T95+'Cadena de super'!T95+'capacitacion y asesoria'!T95+disponible!T95+'reconst y equip almacenes'!T95+'reconst y equip almacenes (2)'!T95+'reconst y equip almacenes (3)'!T95+'reconst y equip almacenes (4)'!T95+'rehab. y equip de laboratorios'!T95+'centro de acopio reg sur'!T95+'centro de acopio reg Este'!T95+'centro de acopio reg norte'!T95+'contrub. especiales'!T95</f>
        <v>639525.84000000008</v>
      </c>
      <c r="U96" s="497"/>
    </row>
    <row r="97" spans="1:22" s="461" customFormat="1" ht="15" customHeight="1">
      <c r="A97" s="462"/>
      <c r="B97" s="264"/>
      <c r="C97" s="701" t="s">
        <v>209</v>
      </c>
      <c r="D97" s="702" t="s">
        <v>210</v>
      </c>
      <c r="E97" s="703" t="s">
        <v>210</v>
      </c>
      <c r="F97" s="463" t="s">
        <v>211</v>
      </c>
      <c r="G97" s="464"/>
      <c r="H97" s="465"/>
      <c r="I97" s="465"/>
      <c r="J97" s="465"/>
      <c r="K97" s="465"/>
      <c r="L97" s="465"/>
      <c r="M97" s="466"/>
      <c r="N97" s="472"/>
      <c r="O97" s="572">
        <v>30</v>
      </c>
      <c r="P97" s="267"/>
      <c r="Q97" s="267"/>
      <c r="R97" s="267"/>
      <c r="S97" s="439">
        <f>+'Direc Ejc y Coor Int'!S96+'Gestión Admi y Financiera'!S97+'Plazas Agropecuarias'!S96+'Cadena de super'!S96+'capacitacion y asesoria'!S96+disponible!S96+'reconst y equip almacenes'!S96+'reconst y equip almacenes (2)'!S96+'reconst y equip almacenes (3)'!S96+'reconst y equip almacenes (4)'!S96+'rehab. y equip de laboratorios'!S96+'centro de acopio reg sur'!S96+'centro de acopio reg Este'!S96+'centro de acopio reg norte'!S96+'contrub. especiales'!S96</f>
        <v>0</v>
      </c>
      <c r="T97" s="439">
        <f>+'Direc Ejc y Coor Int'!T96+'Gestión Admi y Financiera'!T97+'Plazas Agropecuarias'!T96+'Cadena de super'!T96+'capacitacion y asesoria'!T96+disponible!T96+'reconst y equip almacenes'!T96+'reconst y equip almacenes (2)'!T96+'reconst y equip almacenes (3)'!T96+'reconst y equip almacenes (4)'!T96+'rehab. y equip de laboratorios'!T96+'centro de acopio reg sur'!T96+'centro de acopio reg Este'!T96+'centro de acopio reg norte'!T96+'contrub. especiales'!T96</f>
        <v>577513.76</v>
      </c>
      <c r="U97" s="497"/>
    </row>
    <row r="98" spans="1:22" s="461" customFormat="1" ht="15" hidden="1" customHeight="1">
      <c r="A98" s="462"/>
      <c r="B98" s="264"/>
      <c r="C98" s="701" t="s">
        <v>212</v>
      </c>
      <c r="D98" s="702" t="s">
        <v>213</v>
      </c>
      <c r="E98" s="703" t="s">
        <v>213</v>
      </c>
      <c r="F98" s="463" t="s">
        <v>214</v>
      </c>
      <c r="G98" s="464"/>
      <c r="H98" s="465"/>
      <c r="I98" s="465"/>
      <c r="J98" s="465"/>
      <c r="K98" s="465"/>
      <c r="L98" s="465"/>
      <c r="M98" s="466"/>
      <c r="N98" s="472"/>
      <c r="O98" s="572">
        <v>30</v>
      </c>
      <c r="P98" s="267"/>
      <c r="Q98" s="267"/>
      <c r="R98" s="267"/>
      <c r="S98" s="439">
        <f>+'Direc Ejc y Coor Int'!S97+'Gestión Admi y Financiera'!S98+'Plazas Agropecuarias'!S97+'Cadena de super'!S97+'capacitacion y asesoria'!S97+disponible!S97+'reconst y equip almacenes'!S97+'reconst y equip almacenes (2)'!S97+'reconst y equip almacenes (3)'!S97+'reconst y equip almacenes (4)'!S97+'rehab. y equip de laboratorios'!S97+'centro de acopio reg sur'!S97+'centro de acopio reg Este'!S97+'centro de acopio reg norte'!S97+'contrub. especiales'!S97</f>
        <v>0</v>
      </c>
      <c r="T98" s="439">
        <f>+'Direc Ejc y Coor Int'!T97+'Gestión Admi y Financiera'!T98+'Plazas Agropecuarias'!T97+'Cadena de super'!T97+'capacitacion y asesoria'!T97+disponible!T97+'reconst y equip almacenes'!T97+'reconst y equip almacenes (2)'!T97+'reconst y equip almacenes (3)'!T97+'reconst y equip almacenes (4)'!T97+'rehab. y equip de laboratorios'!T97+'centro de acopio reg sur'!T97+'centro de acopio reg Este'!T97+'centro de acopio reg norte'!T97+'contrub. especiales'!T97</f>
        <v>0</v>
      </c>
      <c r="U98" s="497"/>
    </row>
    <row r="99" spans="1:22" s="461" customFormat="1" ht="15" customHeight="1">
      <c r="A99" s="462"/>
      <c r="B99" s="264"/>
      <c r="C99" s="701" t="s">
        <v>215</v>
      </c>
      <c r="D99" s="702" t="s">
        <v>213</v>
      </c>
      <c r="E99" s="703" t="s">
        <v>213</v>
      </c>
      <c r="F99" s="463" t="s">
        <v>216</v>
      </c>
      <c r="G99" s="464"/>
      <c r="H99" s="465"/>
      <c r="I99" s="465"/>
      <c r="J99" s="465"/>
      <c r="K99" s="465"/>
      <c r="L99" s="465"/>
      <c r="M99" s="466"/>
      <c r="N99" s="472"/>
      <c r="O99" s="572">
        <v>30</v>
      </c>
      <c r="P99" s="267"/>
      <c r="Q99" s="267"/>
      <c r="R99" s="267"/>
      <c r="S99" s="439">
        <f>+'Direc Ejc y Coor Int'!S98+'Gestión Admi y Financiera'!S99+'Plazas Agropecuarias'!S98+'Cadena de super'!S98+'capacitacion y asesoria'!S98+disponible!S98+'reconst y equip almacenes'!S98+'reconst y equip almacenes (2)'!S98+'reconst y equip almacenes (3)'!S98+'reconst y equip almacenes (4)'!S98+'rehab. y equip de laboratorios'!S98+'centro de acopio reg sur'!S98+'centro de acopio reg Este'!S98+'centro de acopio reg norte'!S98+'contrub. especiales'!S98</f>
        <v>12545148.218736647</v>
      </c>
      <c r="T99" s="439">
        <f>+'Direc Ejc y Coor Int'!T98+'Gestión Admi y Financiera'!T99+'Plazas Agropecuarias'!T98+'Cadena de super'!T98+'capacitacion y asesoria'!T98+disponible!T98+'reconst y equip almacenes'!T98+'reconst y equip almacenes (2)'!T98+'reconst y equip almacenes (3)'!T98+'reconst y equip almacenes (4)'!T98+'rehab. y equip de laboratorios'!T98+'centro de acopio reg sur'!T98+'centro de acopio reg Este'!T98+'centro de acopio reg norte'!T98+'contrub. especiales'!T98</f>
        <v>1964316.28</v>
      </c>
      <c r="U99" s="497"/>
    </row>
    <row r="100" spans="1:22" s="461" customFormat="1" ht="15" customHeight="1">
      <c r="A100" s="462" t="s">
        <v>217</v>
      </c>
      <c r="B100" s="462"/>
      <c r="C100" s="738"/>
      <c r="D100" s="739"/>
      <c r="E100" s="740"/>
      <c r="F100" s="473" t="s">
        <v>218</v>
      </c>
      <c r="G100" s="474"/>
      <c r="H100" s="475"/>
      <c r="I100" s="475"/>
      <c r="J100" s="475"/>
      <c r="K100" s="475"/>
      <c r="L100" s="475"/>
      <c r="M100" s="476"/>
      <c r="N100" s="472"/>
      <c r="O100" s="572">
        <v>30</v>
      </c>
      <c r="P100" s="267"/>
      <c r="Q100" s="267"/>
      <c r="R100" s="267"/>
      <c r="S100" s="442">
        <f>+S101+S105+S110+S117+S134+S127+S121</f>
        <v>247985771.09438133</v>
      </c>
      <c r="T100" s="442">
        <f>+T101+T105+T110+T117+T134+T127+T121</f>
        <v>262704699.54856965</v>
      </c>
      <c r="U100" s="497" t="e">
        <f>+U101-#REF!</f>
        <v>#REF!</v>
      </c>
      <c r="V100" s="488" t="e">
        <f>+U100/U101</f>
        <v>#REF!</v>
      </c>
    </row>
    <row r="101" spans="1:22" s="461" customFormat="1" ht="15" customHeight="1">
      <c r="A101" s="462"/>
      <c r="B101" s="264" t="s">
        <v>219</v>
      </c>
      <c r="C101" s="701"/>
      <c r="D101" s="702"/>
      <c r="E101" s="703"/>
      <c r="F101" s="467" t="s">
        <v>220</v>
      </c>
      <c r="G101" s="464"/>
      <c r="H101" s="468"/>
      <c r="I101" s="468"/>
      <c r="J101" s="468"/>
      <c r="K101" s="468"/>
      <c r="L101" s="468"/>
      <c r="M101" s="469"/>
      <c r="N101" s="472"/>
      <c r="O101" s="572">
        <v>30</v>
      </c>
      <c r="P101" s="267"/>
      <c r="Q101" s="267"/>
      <c r="R101" s="267"/>
      <c r="S101" s="440">
        <f>SUM(S102:S104)</f>
        <v>236371073.96231866</v>
      </c>
      <c r="T101" s="440">
        <f>SUM(T102:T104)</f>
        <v>226710099.31999999</v>
      </c>
      <c r="U101" s="506">
        <f>+U102+U104</f>
        <v>219146487</v>
      </c>
    </row>
    <row r="102" spans="1:22" s="461" customFormat="1" ht="15" customHeight="1">
      <c r="A102" s="462"/>
      <c r="B102" s="264"/>
      <c r="C102" s="701" t="s">
        <v>221</v>
      </c>
      <c r="D102" s="702" t="s">
        <v>222</v>
      </c>
      <c r="E102" s="703" t="s">
        <v>222</v>
      </c>
      <c r="F102" s="463" t="s">
        <v>223</v>
      </c>
      <c r="G102" s="464"/>
      <c r="H102" s="465"/>
      <c r="I102" s="465"/>
      <c r="J102" s="465"/>
      <c r="K102" s="465"/>
      <c r="L102" s="465"/>
      <c r="M102" s="466"/>
      <c r="N102" s="472"/>
      <c r="O102" s="572">
        <v>30</v>
      </c>
      <c r="P102" s="267"/>
      <c r="Q102" s="267"/>
      <c r="R102" s="267"/>
      <c r="S102" s="439">
        <f>+'Direc Ejc y Coor Int'!S101+'Gestión Admi y Financiera'!S102+'Plazas Agropecuarias'!S101+'Cadena de super'!S101+'capacitacion y asesoria'!S101+disponible!S101+'reconst y equip almacenes'!S101+'reconst y equip almacenes (2)'!S101+'reconst y equip almacenes (3)'!S101+'reconst y equip almacenes (4)'!S101+'rehab. y equip de laboratorios'!S101+'centro de acopio reg sur'!S101+'centro de acopio reg Este'!S101+'centro de acopio reg norte'!S101+'contrub. especiales'!S101</f>
        <v>236323548.24231866</v>
      </c>
      <c r="T102" s="439">
        <f>+'Direc Ejc y Coor Int'!T101+'Gestión Admi y Financiera'!T102+'Plazas Agropecuarias'!T101+'Cadena de super'!T101+'capacitacion y asesoria'!T101+disponible!T101+'reconst y equip almacenes'!T101+'reconst y equip almacenes (2)'!T101+'reconst y equip almacenes (3)'!T101+'reconst y equip almacenes (4)'!T101+'rehab. y equip de laboratorios'!T101+'centro de acopio reg sur'!T101+'centro de acopio reg Este'!T101+'centro de acopio reg norte'!T101+'contrub. especiales'!T101</f>
        <v>226595626.31999999</v>
      </c>
      <c r="U102" s="497">
        <f>+'Plazas Agropecuarias'!T101</f>
        <v>174518882</v>
      </c>
      <c r="V102" s="500">
        <f>-T102+'Ingresos II Definitivo'!P33</f>
        <v>170088135.68000001</v>
      </c>
    </row>
    <row r="103" spans="1:22" s="461" customFormat="1" ht="15" customHeight="1">
      <c r="A103" s="462"/>
      <c r="B103" s="264"/>
      <c r="C103" s="701" t="s">
        <v>224</v>
      </c>
      <c r="D103" s="702" t="s">
        <v>225</v>
      </c>
      <c r="E103" s="703" t="s">
        <v>225</v>
      </c>
      <c r="F103" s="463" t="s">
        <v>226</v>
      </c>
      <c r="G103" s="464"/>
      <c r="H103" s="465"/>
      <c r="I103" s="465"/>
      <c r="J103" s="465"/>
      <c r="K103" s="465"/>
      <c r="L103" s="465"/>
      <c r="M103" s="466"/>
      <c r="N103" s="472"/>
      <c r="O103" s="572">
        <v>30</v>
      </c>
      <c r="P103" s="267"/>
      <c r="Q103" s="267"/>
      <c r="R103" s="267"/>
      <c r="S103" s="439">
        <f>+'Direc Ejc y Coor Int'!S102+'Gestión Admi y Financiera'!S103+'Plazas Agropecuarias'!S102+'Cadena de super'!S102+'capacitacion y asesoria'!S102+disponible!S102+'reconst y equip almacenes'!S102+'reconst y equip almacenes (2)'!S102+'reconst y equip almacenes (3)'!S102+'reconst y equip almacenes (4)'!S102+'rehab. y equip de laboratorios'!S102+'centro de acopio reg sur'!S102+'centro de acopio reg Este'!S102+'centro de acopio reg norte'!S102+'contrub. especiales'!S102</f>
        <v>2061.9999999999995</v>
      </c>
      <c r="T103" s="439">
        <f>+'Direc Ejc y Coor Int'!T102+'Gestión Admi y Financiera'!T103+'Plazas Agropecuarias'!T102+'Cadena de super'!T102+'capacitacion y asesoria'!T102+disponible!T102+'reconst y equip almacenes'!T102+'reconst y equip almacenes (2)'!T102+'reconst y equip almacenes (3)'!T102+'reconst y equip almacenes (4)'!T102+'rehab. y equip de laboratorios'!T102+'centro de acopio reg sur'!T102+'centro de acopio reg Este'!T102+'centro de acopio reg norte'!T102+'contrub. especiales'!T102</f>
        <v>0</v>
      </c>
      <c r="U103" s="497"/>
      <c r="V103" s="529">
        <f>+V102-+U20</f>
        <v>239184856.68000001</v>
      </c>
    </row>
    <row r="104" spans="1:22" s="461" customFormat="1" ht="15" customHeight="1">
      <c r="A104" s="462"/>
      <c r="B104" s="264"/>
      <c r="C104" s="701" t="s">
        <v>227</v>
      </c>
      <c r="D104" s="702" t="s">
        <v>228</v>
      </c>
      <c r="E104" s="703" t="s">
        <v>228</v>
      </c>
      <c r="F104" s="463" t="s">
        <v>229</v>
      </c>
      <c r="G104" s="464"/>
      <c r="H104" s="465"/>
      <c r="I104" s="465"/>
      <c r="J104" s="465"/>
      <c r="K104" s="465"/>
      <c r="L104" s="465"/>
      <c r="M104" s="466"/>
      <c r="N104" s="472"/>
      <c r="O104" s="572">
        <v>30</v>
      </c>
      <c r="P104" s="267"/>
      <c r="Q104" s="267"/>
      <c r="R104" s="267"/>
      <c r="S104" s="439">
        <f>+'Direc Ejc y Coor Int'!S103+'Gestión Admi y Financiera'!S104+'Plazas Agropecuarias'!S103+'Cadena de super'!S103+'capacitacion y asesoria'!S103+disponible!S103+'reconst y equip almacenes'!S103+'reconst y equip almacenes (2)'!S103+'reconst y equip almacenes (3)'!S103+'reconst y equip almacenes (4)'!S103+'rehab. y equip de laboratorios'!S103+'centro de acopio reg sur'!S103+'centro de acopio reg Este'!S103+'centro de acopio reg norte'!S103+'contrub. especiales'!S103</f>
        <v>45463.72</v>
      </c>
      <c r="T104" s="439">
        <f>+'Direc Ejc y Coor Int'!T103+'Gestión Admi y Financiera'!T104+'Plazas Agropecuarias'!T103+'Cadena de super'!T103+'capacitacion y asesoria'!T103+disponible!T103+'reconst y equip almacenes'!T103+'reconst y equip almacenes (2)'!T103+'reconst y equip almacenes (3)'!T103+'reconst y equip almacenes (4)'!T103+'rehab. y equip de laboratorios'!T103+'centro de acopio reg sur'!T103+'centro de acopio reg Este'!T103+'centro de acopio reg norte'!T103+'contrub. especiales'!T103</f>
        <v>114473</v>
      </c>
      <c r="U104" s="497">
        <f>+'Cadena de super'!T101</f>
        <v>44627605</v>
      </c>
      <c r="V104" s="461" t="s">
        <v>563</v>
      </c>
    </row>
    <row r="105" spans="1:22" s="461" customFormat="1" ht="15" customHeight="1">
      <c r="A105" s="462"/>
      <c r="B105" s="264" t="s">
        <v>230</v>
      </c>
      <c r="C105" s="701"/>
      <c r="D105" s="702"/>
      <c r="E105" s="703"/>
      <c r="F105" s="467" t="s">
        <v>231</v>
      </c>
      <c r="G105" s="464"/>
      <c r="H105" s="468"/>
      <c r="I105" s="468"/>
      <c r="J105" s="468"/>
      <c r="K105" s="468"/>
      <c r="L105" s="468"/>
      <c r="M105" s="469"/>
      <c r="N105" s="472"/>
      <c r="O105" s="572">
        <v>30</v>
      </c>
      <c r="P105" s="267"/>
      <c r="Q105" s="267"/>
      <c r="R105" s="267"/>
      <c r="S105" s="440">
        <f>SUM(S106:S109)</f>
        <v>249904.80000000005</v>
      </c>
      <c r="T105" s="440">
        <f>SUM(T106:T109)</f>
        <v>11523977.089888088</v>
      </c>
      <c r="U105" s="497">
        <f>+T102*0.8</f>
        <v>181276501.05599999</v>
      </c>
    </row>
    <row r="106" spans="1:22" s="461" customFormat="1" ht="15" customHeight="1">
      <c r="A106" s="462"/>
      <c r="B106" s="264"/>
      <c r="C106" s="701" t="s">
        <v>232</v>
      </c>
      <c r="D106" s="702" t="s">
        <v>233</v>
      </c>
      <c r="E106" s="703" t="s">
        <v>233</v>
      </c>
      <c r="F106" s="463" t="s">
        <v>234</v>
      </c>
      <c r="G106" s="464"/>
      <c r="H106" s="465"/>
      <c r="I106" s="465"/>
      <c r="J106" s="465"/>
      <c r="K106" s="465"/>
      <c r="L106" s="465"/>
      <c r="M106" s="466"/>
      <c r="N106" s="472"/>
      <c r="O106" s="572">
        <v>30</v>
      </c>
      <c r="P106" s="267"/>
      <c r="Q106" s="267"/>
      <c r="R106" s="267"/>
      <c r="S106" s="439">
        <f>+'Direc Ejc y Coor Int'!S105+'Gestión Admi y Financiera'!S106+'Plazas Agropecuarias'!S105+'Cadena de super'!S105+'Capac y Afiliacion Productores'!S110+'reconst y equip almacenes'!S105+'Rehabilitacion y Equipamientos '!S110+'contrub. especiales'!S105</f>
        <v>186624.80000000002</v>
      </c>
      <c r="T106" s="439">
        <f>+'Direc Ejc y Coor Int'!T105+'Gestión Admi y Financiera'!T106+'Plazas Agropecuarias'!T105+'Cadena de super'!T105+'Capac y Afiliacion Productores'!T110+'reconst y equip almacenes'!T105+'Rehabilitacion y Equipamientos '!T110+'contrub. especiales'!T105</f>
        <v>500350</v>
      </c>
      <c r="U106" s="497"/>
    </row>
    <row r="107" spans="1:22" s="461" customFormat="1" ht="15" customHeight="1">
      <c r="A107" s="462"/>
      <c r="B107" s="264"/>
      <c r="C107" s="701" t="s">
        <v>235</v>
      </c>
      <c r="D107" s="702" t="s">
        <v>233</v>
      </c>
      <c r="E107" s="703" t="s">
        <v>233</v>
      </c>
      <c r="F107" s="463" t="s">
        <v>236</v>
      </c>
      <c r="G107" s="464"/>
      <c r="H107" s="465"/>
      <c r="I107" s="465"/>
      <c r="J107" s="465"/>
      <c r="K107" s="465"/>
      <c r="L107" s="465"/>
      <c r="M107" s="466"/>
      <c r="N107" s="472"/>
      <c r="O107" s="572">
        <v>30</v>
      </c>
      <c r="P107" s="267"/>
      <c r="Q107" s="267"/>
      <c r="R107" s="267"/>
      <c r="S107" s="439">
        <f>+'Direc Ejc y Coor Int'!S106+'Gestión Admi y Financiera'!S107+'Plazas Agropecuarias'!S106+'Cadena de super'!S106+'capacitacion y asesoria'!S106+disponible!S106+'reconst y equip almacenes'!S106+'reconst y equip almacenes (2)'!S106+'reconst y equip almacenes (3)'!S106+'reconst y equip almacenes (4)'!S106+'rehab. y equip de laboratorios'!S106+'centro de acopio reg sur'!S106+'centro de acopio reg Este'!S106+'centro de acopio reg norte'!S106+'contrub. especiales'!S106</f>
        <v>63280.000000000015</v>
      </c>
      <c r="T107" s="439">
        <f>+'Direc Ejc y Coor Int'!T106+'Gestión Admi y Financiera'!T107+'Plazas Agropecuarias'!T106+'Cadena de super'!T106+'capacitacion y asesoria'!T106+disponible!T106+'reconst y equip almacenes'!T106+'reconst y equip almacenes (2)'!T106+'reconst y equip almacenes (3)'!T106+'reconst y equip almacenes (4)'!T106+'rehab. y equip de laboratorios'!T106+'centro de acopio reg sur'!T106+'centro de acopio reg Este'!T106+'centro de acopio reg norte'!T106+'contrub. especiales'!T106</f>
        <v>2550293.489888086</v>
      </c>
      <c r="U107" s="497"/>
    </row>
    <row r="108" spans="1:22" s="461" customFormat="1" ht="15" customHeight="1">
      <c r="A108" s="462"/>
      <c r="B108" s="264"/>
      <c r="C108" s="701" t="s">
        <v>237</v>
      </c>
      <c r="D108" s="702" t="s">
        <v>233</v>
      </c>
      <c r="E108" s="703" t="s">
        <v>233</v>
      </c>
      <c r="F108" s="463" t="s">
        <v>238</v>
      </c>
      <c r="G108" s="464"/>
      <c r="H108" s="465"/>
      <c r="I108" s="465"/>
      <c r="J108" s="465"/>
      <c r="K108" s="465"/>
      <c r="L108" s="465"/>
      <c r="M108" s="466"/>
      <c r="N108" s="472"/>
      <c r="O108" s="572">
        <v>30</v>
      </c>
      <c r="P108" s="267"/>
      <c r="Q108" s="267"/>
      <c r="R108" s="267"/>
      <c r="S108" s="439">
        <f>+'Direc Ejc y Coor Int'!S107+'Gestión Admi y Financiera'!S108+'Plazas Agropecuarias'!S107+'Cadena de super'!S107+'capacitacion y asesoria'!S107+disponible!S107+'reconst y equip almacenes'!S107+'reconst y equip almacenes (2)'!S107+'reconst y equip almacenes (3)'!S107+'reconst y equip almacenes (4)'!S107+'rehab. y equip de laboratorios'!S107+'centro de acopio reg sur'!S107+'centro de acopio reg Este'!S107+'centro de acopio reg norte'!S107+'contrub. especiales'!S107</f>
        <v>0</v>
      </c>
      <c r="T108" s="439">
        <f>+'Direc Ejc y Coor Int'!T107+'Gestión Admi y Financiera'!T108+'Plazas Agropecuarias'!T107+'Cadena de super'!T107+'capacitacion y asesoria'!T107+disponible!T107+'reconst y equip almacenes'!T107+'reconst y equip almacenes (2)'!T107+'reconst y equip almacenes (3)'!T107+'reconst y equip almacenes (4)'!T107+'rehab. y equip de laboratorios'!T107+'centro de acopio reg sur'!T107+'centro de acopio reg Este'!T107+'centro de acopio reg norte'!T107+'contrub. especiales'!T107</f>
        <v>8473333.6000000015</v>
      </c>
      <c r="U108" s="497"/>
    </row>
    <row r="109" spans="1:22" s="461" customFormat="1" ht="15" hidden="1" customHeight="1">
      <c r="A109" s="462"/>
      <c r="B109" s="264"/>
      <c r="C109" s="701" t="s">
        <v>239</v>
      </c>
      <c r="D109" s="702" t="s">
        <v>233</v>
      </c>
      <c r="E109" s="703" t="s">
        <v>233</v>
      </c>
      <c r="F109" s="463" t="s">
        <v>240</v>
      </c>
      <c r="G109" s="464"/>
      <c r="H109" s="465"/>
      <c r="I109" s="465"/>
      <c r="J109" s="465"/>
      <c r="K109" s="465"/>
      <c r="L109" s="465"/>
      <c r="M109" s="466"/>
      <c r="N109" s="472"/>
      <c r="O109" s="572">
        <v>30</v>
      </c>
      <c r="P109" s="267"/>
      <c r="Q109" s="267"/>
      <c r="R109" s="267"/>
      <c r="S109" s="439">
        <f>+'Direc Ejc y Coor Int'!S108+'Gestión Admi y Financiera'!S109+'Plazas Agropecuarias'!S108+'Cadena de super'!S108+'capacitacion y asesoria'!S108+disponible!S108+'reconst y equip almacenes'!S108+'reconst y equip almacenes (2)'!S108+'reconst y equip almacenes (3)'!S108+'reconst y equip almacenes (4)'!S108+'rehab. y equip de laboratorios'!S108+'centro de acopio reg sur'!S108+'centro de acopio reg Este'!S108+'centro de acopio reg norte'!S108+'contrub. especiales'!S108</f>
        <v>0</v>
      </c>
      <c r="T109" s="439">
        <f>+'Direc Ejc y Coor Int'!T108+'Gestión Admi y Financiera'!T109+'Plazas Agropecuarias'!T108+'Cadena de super'!T108+'capacitacion y asesoria'!T108+disponible!T108+'reconst y equip almacenes'!T108+'reconst y equip almacenes (2)'!T108+'reconst y equip almacenes (3)'!T108+'reconst y equip almacenes (4)'!T108+'rehab. y equip de laboratorios'!T108+'centro de acopio reg sur'!T108+'centro de acopio reg Este'!T108+'centro de acopio reg norte'!T108+'contrub. especiales'!T108</f>
        <v>0</v>
      </c>
      <c r="U109" s="497"/>
    </row>
    <row r="110" spans="1:22" s="461" customFormat="1" ht="15" customHeight="1">
      <c r="A110" s="462"/>
      <c r="B110" s="264">
        <v>33</v>
      </c>
      <c r="C110" s="701"/>
      <c r="D110" s="702"/>
      <c r="E110" s="703"/>
      <c r="F110" s="467" t="s">
        <v>241</v>
      </c>
      <c r="G110" s="464"/>
      <c r="H110" s="468"/>
      <c r="I110" s="468"/>
      <c r="J110" s="468"/>
      <c r="K110" s="468"/>
      <c r="L110" s="468"/>
      <c r="M110" s="469"/>
      <c r="N110" s="472"/>
      <c r="O110" s="572">
        <v>30</v>
      </c>
      <c r="P110" s="267"/>
      <c r="Q110" s="267"/>
      <c r="R110" s="267"/>
      <c r="S110" s="440">
        <f>SUM(S111:S116)</f>
        <v>1033061.6444622588</v>
      </c>
      <c r="T110" s="440">
        <f>SUM(T111:T116)</f>
        <v>4173123.3000000003</v>
      </c>
      <c r="U110" s="497"/>
    </row>
    <row r="111" spans="1:22" s="461" customFormat="1" ht="15" customHeight="1">
      <c r="A111" s="462"/>
      <c r="B111" s="264"/>
      <c r="C111" s="701" t="s">
        <v>242</v>
      </c>
      <c r="D111" s="702" t="s">
        <v>243</v>
      </c>
      <c r="E111" s="703" t="s">
        <v>243</v>
      </c>
      <c r="F111" s="463" t="s">
        <v>244</v>
      </c>
      <c r="G111" s="464"/>
      <c r="H111" s="465"/>
      <c r="I111" s="465"/>
      <c r="J111" s="465"/>
      <c r="K111" s="465"/>
      <c r="L111" s="465"/>
      <c r="M111" s="466"/>
      <c r="N111" s="472"/>
      <c r="O111" s="572">
        <v>30</v>
      </c>
      <c r="P111" s="267"/>
      <c r="Q111" s="267"/>
      <c r="R111" s="267"/>
      <c r="S111" s="439">
        <f>+'Direc Ejc y Coor Int'!S110+'Gestión Admi y Financiera'!S111+'Plazas Agropecuarias'!S110+'Cadena de super'!S110+'capacitacion y asesoria'!S110+disponible!S110+'reconst y equip almacenes'!S110+'reconst y equip almacenes (2)'!S110+'reconst y equip almacenes (3)'!S110+'reconst y equip almacenes (4)'!S110+'rehab. y equip de laboratorios'!S110+'centro de acopio reg sur'!S110+'centro de acopio reg Este'!S110+'centro de acopio reg norte'!S110+'contrub. especiales'!S110</f>
        <v>844222.0199999999</v>
      </c>
      <c r="T111" s="439">
        <f>+'Direc Ejc y Coor Int'!T110+'Gestión Admi y Financiera'!T111+'Plazas Agropecuarias'!T110+'Cadena de super'!T110+'capacitacion y asesoria'!T110+disponible!T110+'reconst y equip almacenes'!T110+'reconst y equip almacenes (2)'!T110+'reconst y equip almacenes (3)'!T110+'reconst y equip almacenes (4)'!T110+'rehab. y equip de laboratorios'!T110+'centro de acopio reg sur'!T110+'centro de acopio reg Este'!T110+'centro de acopio reg norte'!T110+'contrub. especiales'!T110</f>
        <v>1804766.28</v>
      </c>
      <c r="U111" s="497"/>
    </row>
    <row r="112" spans="1:22" s="461" customFormat="1" ht="15" customHeight="1">
      <c r="A112" s="462"/>
      <c r="B112" s="264"/>
      <c r="C112" s="701" t="s">
        <v>245</v>
      </c>
      <c r="D112" s="702" t="s">
        <v>246</v>
      </c>
      <c r="E112" s="703" t="s">
        <v>246</v>
      </c>
      <c r="F112" s="463" t="s">
        <v>247</v>
      </c>
      <c r="G112" s="464"/>
      <c r="H112" s="465"/>
      <c r="I112" s="465"/>
      <c r="J112" s="465"/>
      <c r="K112" s="465"/>
      <c r="L112" s="465"/>
      <c r="M112" s="466"/>
      <c r="N112" s="472"/>
      <c r="O112" s="572">
        <v>30</v>
      </c>
      <c r="P112" s="267"/>
      <c r="Q112" s="267"/>
      <c r="R112" s="267"/>
      <c r="S112" s="439">
        <f>+'Direc Ejc y Coor Int'!S111+'Gestión Admi y Financiera'!S112+'Plazas Agropecuarias'!S111+'Cadena de super'!S111+'capacitacion y asesoria'!S111+disponible!S111+'reconst y equip almacenes'!S111+'reconst y equip almacenes (2)'!S111+'reconst y equip almacenes (3)'!S111+'reconst y equip almacenes (4)'!S111+'rehab. y equip de laboratorios'!S111+'centro de acopio reg sur'!S111+'centro de acopio reg Este'!S111+'centro de acopio reg norte'!S111+'contrub. especiales'!S111</f>
        <v>72439.624462258915</v>
      </c>
      <c r="T112" s="439">
        <f>+'Direc Ejc y Coor Int'!T111+'Gestión Admi y Financiera'!T112+'Plazas Agropecuarias'!T111+'Cadena de super'!T111+'capacitacion y asesoria'!T111+disponible!T111+'reconst y equip almacenes'!T111+'reconst y equip almacenes (2)'!T111+'reconst y equip almacenes (3)'!T111+'reconst y equip almacenes (4)'!T111+'rehab. y equip de laboratorios'!T111+'centro de acopio reg sur'!T111+'centro de acopio reg Este'!T111+'centro de acopio reg norte'!T111+'contrub. especiales'!T111</f>
        <v>785592.7</v>
      </c>
      <c r="U112" s="497"/>
    </row>
    <row r="113" spans="1:21" s="461" customFormat="1" ht="15" customHeight="1">
      <c r="A113" s="462"/>
      <c r="B113" s="264"/>
      <c r="C113" s="701" t="s">
        <v>248</v>
      </c>
      <c r="D113" s="702" t="s">
        <v>249</v>
      </c>
      <c r="E113" s="703" t="s">
        <v>249</v>
      </c>
      <c r="F113" s="463" t="s">
        <v>250</v>
      </c>
      <c r="G113" s="464"/>
      <c r="H113" s="465"/>
      <c r="I113" s="465"/>
      <c r="J113" s="465"/>
      <c r="K113" s="465"/>
      <c r="L113" s="465"/>
      <c r="M113" s="466"/>
      <c r="N113" s="472"/>
      <c r="O113" s="572">
        <v>30</v>
      </c>
      <c r="P113" s="267"/>
      <c r="Q113" s="267"/>
      <c r="R113" s="267"/>
      <c r="S113" s="439">
        <f>+'Direc Ejc y Coor Int'!S112+'Gestión Admi y Financiera'!S113+'Plazas Agropecuarias'!S112+'Cadena de super'!S112+'capacitacion y asesoria'!S112+disponible!S112+'reconst y equip almacenes'!S112+'reconst y equip almacenes (2)'!S112+'reconst y equip almacenes (3)'!S112+'reconst y equip almacenes (4)'!S112+'rehab. y equip de laboratorios'!S112+'centro de acopio reg sur'!S112+'centro de acopio reg Este'!S112+'centro de acopio reg norte'!S112+'contrub. especiales'!S112</f>
        <v>0</v>
      </c>
      <c r="T113" s="439">
        <f>+'Direc Ejc y Coor Int'!T112+'Gestión Admi y Financiera'!T113+'Plazas Agropecuarias'!T112+'Cadena de super'!T112+'capacitacion y asesoria'!T112+disponible!T112+'reconst y equip almacenes'!T112+'reconst y equip almacenes (2)'!T112+'reconst y equip almacenes (3)'!T112+'reconst y equip almacenes (4)'!T112+'rehab. y equip de laboratorios'!T112+'centro de acopio reg sur'!T112+'centro de acopio reg Este'!T112+'centro de acopio reg norte'!T112+'contrub. especiales'!T112</f>
        <v>1340990.48</v>
      </c>
      <c r="U113" s="497"/>
    </row>
    <row r="114" spans="1:21" s="461" customFormat="1" ht="15" customHeight="1">
      <c r="A114" s="462"/>
      <c r="B114" s="264"/>
      <c r="C114" s="701" t="s">
        <v>251</v>
      </c>
      <c r="D114" s="702" t="s">
        <v>252</v>
      </c>
      <c r="E114" s="703" t="s">
        <v>252</v>
      </c>
      <c r="F114" s="463" t="s">
        <v>253</v>
      </c>
      <c r="G114" s="464"/>
      <c r="H114" s="465"/>
      <c r="I114" s="465"/>
      <c r="J114" s="465"/>
      <c r="K114" s="465"/>
      <c r="L114" s="465"/>
      <c r="M114" s="466"/>
      <c r="N114" s="472"/>
      <c r="O114" s="572">
        <v>30</v>
      </c>
      <c r="P114" s="267"/>
      <c r="Q114" s="267"/>
      <c r="R114" s="267"/>
      <c r="S114" s="439">
        <f>+'Direc Ejc y Coor Int'!S113+'Gestión Admi y Financiera'!S114+'Plazas Agropecuarias'!S113+'Cadena de super'!S113+'capacitacion y asesoria'!S113+disponible!S113+'reconst y equip almacenes'!S113+'reconst y equip almacenes (2)'!S113+'reconst y equip almacenes (3)'!S113+'reconst y equip almacenes (4)'!S113+'rehab. y equip de laboratorios'!S113+'centro de acopio reg sur'!S113+'centro de acopio reg Este'!S113+'centro de acopio reg norte'!S113+'contrub. especiales'!S113</f>
        <v>116400</v>
      </c>
      <c r="T114" s="439">
        <f>+'Direc Ejc y Coor Int'!T113+'Gestión Admi y Financiera'!T114+'Plazas Agropecuarias'!T113+'Cadena de super'!T113+'capacitacion y asesoria'!T113+disponible!T113+'reconst y equip almacenes'!T113+'reconst y equip almacenes (2)'!T113+'reconst y equip almacenes (3)'!T113+'reconst y equip almacenes (4)'!T113+'rehab. y equip de laboratorios'!T113+'centro de acopio reg sur'!T113+'centro de acopio reg Este'!T113+'centro de acopio reg norte'!T113+'contrub. especiales'!T113</f>
        <v>177282.6</v>
      </c>
      <c r="U114" s="497"/>
    </row>
    <row r="115" spans="1:21" s="461" customFormat="1" ht="15" hidden="1" customHeight="1">
      <c r="A115" s="462"/>
      <c r="B115" s="264"/>
      <c r="C115" s="701">
        <v>335</v>
      </c>
      <c r="D115" s="702" t="s">
        <v>254</v>
      </c>
      <c r="E115" s="703" t="s">
        <v>254</v>
      </c>
      <c r="F115" s="463" t="s">
        <v>255</v>
      </c>
      <c r="G115" s="464"/>
      <c r="H115" s="465"/>
      <c r="I115" s="465"/>
      <c r="J115" s="465"/>
      <c r="K115" s="465"/>
      <c r="L115" s="465"/>
      <c r="M115" s="466"/>
      <c r="N115" s="472"/>
      <c r="O115" s="572">
        <v>30</v>
      </c>
      <c r="P115" s="267"/>
      <c r="Q115" s="267"/>
      <c r="R115" s="267"/>
      <c r="S115" s="439">
        <f>+'Direc Ejc y Coor Int'!S114+'Gestión Admi y Financiera'!S115+'Plazas Agropecuarias'!S114+'Cadena de super'!S114+'capacitacion y asesoria'!S114+disponible!S114+'reconst y equip almacenes'!S114+'reconst y equip almacenes (2)'!S114+'reconst y equip almacenes (3)'!S114+'reconst y equip almacenes (4)'!S114+'rehab. y equip de laboratorios'!S114+'centro de acopio reg sur'!S114+'centro de acopio reg Este'!S114+'centro de acopio reg norte'!S114+'contrub. especiales'!S114</f>
        <v>0</v>
      </c>
      <c r="T115" s="439">
        <f>+'Direc Ejc y Coor Int'!T114+'Gestión Admi y Financiera'!T115+'Plazas Agropecuarias'!T114+'Cadena de super'!T114+'capacitacion y asesoria'!T114+disponible!T114+'reconst y equip almacenes'!T114+'reconst y equip almacenes (2)'!T114+'reconst y equip almacenes (3)'!T114+'reconst y equip almacenes (4)'!T114+'rehab. y equip de laboratorios'!T114+'centro de acopio reg sur'!T114+'centro de acopio reg Este'!T114+'centro de acopio reg norte'!T114+'contrub. especiales'!T114</f>
        <v>0</v>
      </c>
      <c r="U115" s="497"/>
    </row>
    <row r="116" spans="1:21" s="461" customFormat="1" ht="15" customHeight="1">
      <c r="A116" s="462"/>
      <c r="B116" s="264"/>
      <c r="C116" s="701">
        <v>336</v>
      </c>
      <c r="D116" s="702" t="s">
        <v>256</v>
      </c>
      <c r="E116" s="703" t="s">
        <v>256</v>
      </c>
      <c r="F116" s="463" t="s">
        <v>257</v>
      </c>
      <c r="G116" s="464"/>
      <c r="H116" s="465"/>
      <c r="I116" s="465"/>
      <c r="J116" s="465"/>
      <c r="K116" s="465"/>
      <c r="L116" s="465"/>
      <c r="M116" s="466"/>
      <c r="N116" s="472"/>
      <c r="O116" s="572">
        <v>30</v>
      </c>
      <c r="P116" s="267"/>
      <c r="Q116" s="267"/>
      <c r="R116" s="267"/>
      <c r="S116" s="439">
        <f>+'Direc Ejc y Coor Int'!S115+'Gestión Admi y Financiera'!S116+'Plazas Agropecuarias'!S115+'Cadena de super'!S115+'capacitacion y asesoria'!S115+disponible!S115+'reconst y equip almacenes'!S115+'reconst y equip almacenes (2)'!S115+'reconst y equip almacenes (3)'!S115+'reconst y equip almacenes (4)'!S115+'rehab. y equip de laboratorios'!S115+'centro de acopio reg sur'!S115+'centro de acopio reg Este'!S115+'centro de acopio reg norte'!S115+'contrub. especiales'!S115</f>
        <v>0</v>
      </c>
      <c r="T116" s="439">
        <f>+'Direc Ejc y Coor Int'!T115+'Gestión Admi y Financiera'!T116+'Plazas Agropecuarias'!T115+'Cadena de super'!T115+'capacitacion y asesoria'!T115+disponible!T115+'reconst y equip almacenes'!T115+'reconst y equip almacenes (2)'!T115+'reconst y equip almacenes (3)'!T115+'reconst y equip almacenes (4)'!T115+'rehab. y equip de laboratorios'!T115+'centro de acopio reg sur'!T115+'centro de acopio reg Este'!T115+'centro de acopio reg norte'!T115+'contrub. especiales'!T115</f>
        <v>64491.240000000005</v>
      </c>
      <c r="U116" s="497"/>
    </row>
    <row r="117" spans="1:21" s="461" customFormat="1" ht="15" customHeight="1">
      <c r="A117" s="462"/>
      <c r="B117" s="264" t="s">
        <v>258</v>
      </c>
      <c r="C117" s="701"/>
      <c r="D117" s="702"/>
      <c r="E117" s="703"/>
      <c r="F117" s="467" t="s">
        <v>259</v>
      </c>
      <c r="G117" s="464"/>
      <c r="H117" s="468"/>
      <c r="I117" s="468"/>
      <c r="J117" s="468"/>
      <c r="K117" s="468"/>
      <c r="L117" s="468"/>
      <c r="M117" s="469"/>
      <c r="N117" s="472"/>
      <c r="O117" s="572">
        <v>30</v>
      </c>
      <c r="P117" s="267"/>
      <c r="Q117" s="267"/>
      <c r="R117" s="267"/>
      <c r="S117" s="440">
        <f>SUM(S118:S120)</f>
        <v>4809223.9537771698</v>
      </c>
      <c r="T117" s="440">
        <f>SUM(T118:T120)</f>
        <v>10044869.207859201</v>
      </c>
      <c r="U117" s="497"/>
    </row>
    <row r="118" spans="1:21" s="461" customFormat="1" ht="15" customHeight="1">
      <c r="A118" s="462"/>
      <c r="B118" s="264"/>
      <c r="C118" s="701" t="s">
        <v>260</v>
      </c>
      <c r="D118" s="702" t="s">
        <v>261</v>
      </c>
      <c r="E118" s="703" t="s">
        <v>261</v>
      </c>
      <c r="F118" s="463" t="s">
        <v>262</v>
      </c>
      <c r="G118" s="464"/>
      <c r="H118" s="465"/>
      <c r="I118" s="465"/>
      <c r="J118" s="465"/>
      <c r="K118" s="465"/>
      <c r="L118" s="465"/>
      <c r="M118" s="466"/>
      <c r="N118" s="472"/>
      <c r="O118" s="572">
        <v>30</v>
      </c>
      <c r="P118" s="267"/>
      <c r="Q118" s="267"/>
      <c r="R118" s="267"/>
      <c r="S118" s="439">
        <f>+'Direc Ejc y Coor Int'!S117+'Gestión Admi y Financiera'!S118+'Plazas Agropecuarias'!S117+'Cadena de super'!S117+'capacitacion y asesoria'!S117+disponible!S117+'reconst y equip almacenes'!S117+'reconst y equip almacenes (2)'!S117+'reconst y equip almacenes (3)'!S117+'reconst y equip almacenes (4)'!S117+'rehab. y equip de laboratorios'!S117+'centro de acopio reg sur'!S117+'centro de acopio reg Este'!S117+'centro de acopio reg norte'!S117+'contrub. especiales'!S117</f>
        <v>3576830.65377717</v>
      </c>
      <c r="T118" s="439">
        <f>+'Direc Ejc y Coor Int'!T117+'Gestión Admi y Financiera'!T118+'Plazas Agropecuarias'!T117+'Cadena de super'!T117+'capacitacion y asesoria'!T117+disponible!T117+'reconst y equip almacenes'!T117+'reconst y equip almacenes (2)'!T117+'reconst y equip almacenes (3)'!T117+'reconst y equip almacenes (4)'!T117+'rehab. y equip de laboratorios'!T117+'centro de acopio reg sur'!T117+'centro de acopio reg Este'!T117+'centro de acopio reg norte'!T117+'contrub. especiales'!T117</f>
        <v>7347429.1200000001</v>
      </c>
      <c r="U118" s="497"/>
    </row>
    <row r="119" spans="1:21" s="461" customFormat="1" ht="15" customHeight="1">
      <c r="A119" s="462"/>
      <c r="B119" s="264"/>
      <c r="C119" s="701" t="s">
        <v>263</v>
      </c>
      <c r="D119" s="702" t="s">
        <v>264</v>
      </c>
      <c r="E119" s="703" t="s">
        <v>264</v>
      </c>
      <c r="F119" s="463" t="s">
        <v>265</v>
      </c>
      <c r="G119" s="464"/>
      <c r="H119" s="465"/>
      <c r="I119" s="465"/>
      <c r="J119" s="465"/>
      <c r="K119" s="465"/>
      <c r="L119" s="465"/>
      <c r="M119" s="466"/>
      <c r="N119" s="472"/>
      <c r="O119" s="572">
        <v>30</v>
      </c>
      <c r="P119" s="267"/>
      <c r="Q119" s="267"/>
      <c r="R119" s="267"/>
      <c r="S119" s="439">
        <f>+'Direc Ejc y Coor Int'!S118+'Gestión Admi y Financiera'!S119+'Plazas Agropecuarias'!S118+'Cadena de super'!S118+'capacitacion y asesoria'!S118+disponible!S118+'reconst y equip almacenes'!S118+'reconst y equip almacenes (2)'!S118+'reconst y equip almacenes (3)'!S118+'reconst y equip almacenes (4)'!S118+'rehab. y equip de laboratorios'!S118+'centro de acopio reg sur'!S118+'centro de acopio reg Este'!S118+'centro de acopio reg norte'!S118+'contrub. especiales'!S118</f>
        <v>1232393.3000000003</v>
      </c>
      <c r="T119" s="439">
        <f>+'Direc Ejc y Coor Int'!T118+'Gestión Admi y Financiera'!T119+'Plazas Agropecuarias'!T118+'Cadena de super'!T118+'capacitacion y asesoria'!T118+disponible!T118+'reconst y equip almacenes'!T118+'reconst y equip almacenes (2)'!T118+'reconst y equip almacenes (3)'!T118+'reconst y equip almacenes (4)'!T118+'rehab. y equip de laboratorios'!T118+'centro de acopio reg sur'!T118+'centro de acopio reg Este'!T118+'centro de acopio reg norte'!T118+'contrub. especiales'!T118</f>
        <v>2271499.6800000002</v>
      </c>
      <c r="U119" s="497"/>
    </row>
    <row r="120" spans="1:21" s="461" customFormat="1" ht="15" customHeight="1">
      <c r="A120" s="462"/>
      <c r="B120" s="264"/>
      <c r="C120" s="701" t="s">
        <v>266</v>
      </c>
      <c r="D120" s="702" t="s">
        <v>264</v>
      </c>
      <c r="E120" s="703" t="s">
        <v>264</v>
      </c>
      <c r="F120" s="463" t="s">
        <v>267</v>
      </c>
      <c r="G120" s="464"/>
      <c r="H120" s="465"/>
      <c r="I120" s="465"/>
      <c r="J120" s="465"/>
      <c r="K120" s="465"/>
      <c r="L120" s="465"/>
      <c r="M120" s="466"/>
      <c r="N120" s="472"/>
      <c r="O120" s="572">
        <v>30</v>
      </c>
      <c r="P120" s="267"/>
      <c r="Q120" s="267"/>
      <c r="R120" s="267"/>
      <c r="S120" s="439">
        <f>+'Direc Ejc y Coor Int'!S119+'Gestión Admi y Financiera'!S120+'Plazas Agropecuarias'!S119+'Cadena de super'!S119+'capacitacion y asesoria'!S119+disponible!S119+'reconst y equip almacenes'!S119+'reconst y equip almacenes (2)'!S119+'reconst y equip almacenes (3)'!S119+'reconst y equip almacenes (4)'!S119+'rehab. y equip de laboratorios'!S119+'centro de acopio reg sur'!S119+'centro de acopio reg Este'!S119+'centro de acopio reg norte'!S119+'contrub. especiales'!S119</f>
        <v>0</v>
      </c>
      <c r="T120" s="439">
        <f>+'Direc Ejc y Coor Int'!T119+'Gestión Admi y Financiera'!T120+'Plazas Agropecuarias'!T119+'Cadena de super'!T119+'capacitacion y asesoria'!T119+disponible!T119+'reconst y equip almacenes'!T119+'reconst y equip almacenes (2)'!T119+'reconst y equip almacenes (3)'!T119+'reconst y equip almacenes (4)'!T119+'rehab. y equip de laboratorios'!T119+'centro de acopio reg sur'!T119+'centro de acopio reg Este'!T119+'centro de acopio reg norte'!T119+'contrub. especiales'!T119</f>
        <v>425940.40785920003</v>
      </c>
      <c r="U120" s="497"/>
    </row>
    <row r="121" spans="1:21" s="461" customFormat="1" ht="15" customHeight="1">
      <c r="A121" s="462"/>
      <c r="B121" s="264" t="s">
        <v>268</v>
      </c>
      <c r="C121" s="701"/>
      <c r="D121" s="702"/>
      <c r="E121" s="703"/>
      <c r="F121" s="467" t="s">
        <v>477</v>
      </c>
      <c r="G121" s="464"/>
      <c r="H121" s="468"/>
      <c r="I121" s="468"/>
      <c r="J121" s="468"/>
      <c r="K121" s="468"/>
      <c r="L121" s="468"/>
      <c r="M121" s="469"/>
      <c r="N121" s="472"/>
      <c r="O121" s="572">
        <v>30</v>
      </c>
      <c r="P121" s="267"/>
      <c r="Q121" s="267"/>
      <c r="R121" s="267"/>
      <c r="S121" s="442">
        <f>SUM(S122:S126)</f>
        <v>4614886.879999998</v>
      </c>
      <c r="T121" s="442">
        <f>SUM(T122:T126)</f>
        <v>2934723.24</v>
      </c>
      <c r="U121" s="497"/>
    </row>
    <row r="122" spans="1:21" s="461" customFormat="1" ht="15" hidden="1" customHeight="1">
      <c r="A122" s="462"/>
      <c r="B122" s="264"/>
      <c r="C122" s="701" t="s">
        <v>270</v>
      </c>
      <c r="D122" s="702" t="s">
        <v>271</v>
      </c>
      <c r="E122" s="703" t="s">
        <v>271</v>
      </c>
      <c r="F122" s="463" t="s">
        <v>272</v>
      </c>
      <c r="G122" s="464"/>
      <c r="H122" s="465"/>
      <c r="I122" s="465"/>
      <c r="J122" s="465"/>
      <c r="K122" s="465"/>
      <c r="L122" s="465"/>
      <c r="M122" s="466"/>
      <c r="N122" s="472"/>
      <c r="O122" s="572">
        <v>30</v>
      </c>
      <c r="P122" s="267"/>
      <c r="Q122" s="267"/>
      <c r="R122" s="267"/>
      <c r="S122" s="439">
        <f>+'Direc Ejc y Coor Int'!S121+'Gestión Admi y Financiera'!S122+'Plazas Agropecuarias'!S121+'Cadena de super'!S121+'capacitacion y asesoria'!S121+disponible!S121+'reconst y equip almacenes'!S121+'reconst y equip almacenes (2)'!S121+'reconst y equip almacenes (3)'!S121+'reconst y equip almacenes (4)'!S121+'rehab. y equip de laboratorios'!S121+'centro de acopio reg sur'!S121+'centro de acopio reg Este'!S121+'centro de acopio reg norte'!S121+'contrub. especiales'!S121</f>
        <v>0</v>
      </c>
      <c r="T122" s="439">
        <f>+'Direc Ejc y Coor Int'!T121+'Gestión Admi y Financiera'!T122+'Plazas Agropecuarias'!T121+'Cadena de super'!T121+'capacitacion y asesoria'!T121+disponible!T121+'reconst y equip almacenes'!T121+'reconst y equip almacenes (2)'!T121+'reconst y equip almacenes (3)'!T121+'reconst y equip almacenes (4)'!T121+'rehab. y equip de laboratorios'!T121+'centro de acopio reg sur'!T121+'centro de acopio reg Este'!T121+'centro de acopio reg norte'!T121+'contrub. especiales'!T121</f>
        <v>0</v>
      </c>
      <c r="U122" s="497"/>
    </row>
    <row r="123" spans="1:21" s="461" customFormat="1" ht="15" customHeight="1">
      <c r="A123" s="462"/>
      <c r="B123" s="264"/>
      <c r="C123" s="701" t="s">
        <v>273</v>
      </c>
      <c r="D123" s="702" t="s">
        <v>271</v>
      </c>
      <c r="E123" s="703" t="s">
        <v>271</v>
      </c>
      <c r="F123" s="463" t="s">
        <v>274</v>
      </c>
      <c r="G123" s="464"/>
      <c r="H123" s="465"/>
      <c r="I123" s="465"/>
      <c r="J123" s="465"/>
      <c r="K123" s="465"/>
      <c r="L123" s="465"/>
      <c r="M123" s="466"/>
      <c r="N123" s="472"/>
      <c r="O123" s="572">
        <v>30</v>
      </c>
      <c r="P123" s="267"/>
      <c r="Q123" s="267"/>
      <c r="R123" s="267"/>
      <c r="S123" s="439">
        <f>+'Direc Ejc y Coor Int'!S122+'Gestión Admi y Financiera'!S123+'Plazas Agropecuarias'!S122+'Cadena de super'!S122+'capacitacion y asesoria'!S122+disponible!S122+'reconst y equip almacenes'!S122+'reconst y equip almacenes (2)'!S122+'reconst y equip almacenes (3)'!S122+'reconst y equip almacenes (4)'!S122+'rehab. y equip de laboratorios'!S122+'centro de acopio reg sur'!S122+'centro de acopio reg Este'!S122+'centro de acopio reg norte'!S122+'contrub. especiales'!S122</f>
        <v>1599.9999999999998</v>
      </c>
      <c r="T123" s="439">
        <f>+'Direc Ejc y Coor Int'!T122+'Gestión Admi y Financiera'!T123+'Plazas Agropecuarias'!T122+'Cadena de super'!T122+'capacitacion y asesoria'!T122+disponible!T122+'reconst y equip almacenes'!T122+'reconst y equip almacenes (2)'!T122+'reconst y equip almacenes (3)'!T122+'reconst y equip almacenes (4)'!T122+'rehab. y equip de laboratorios'!T122+'centro de acopio reg sur'!T122+'centro de acopio reg Este'!T122+'centro de acopio reg norte'!T122+'contrub. especiales'!T122</f>
        <v>0</v>
      </c>
      <c r="U123" s="497"/>
    </row>
    <row r="124" spans="1:21" s="461" customFormat="1" ht="15" customHeight="1">
      <c r="A124" s="462"/>
      <c r="B124" s="264"/>
      <c r="C124" s="701" t="s">
        <v>275</v>
      </c>
      <c r="D124" s="702" t="s">
        <v>276</v>
      </c>
      <c r="E124" s="703" t="s">
        <v>276</v>
      </c>
      <c r="F124" s="463" t="s">
        <v>277</v>
      </c>
      <c r="G124" s="464"/>
      <c r="H124" s="465"/>
      <c r="I124" s="465"/>
      <c r="J124" s="465"/>
      <c r="K124" s="465"/>
      <c r="L124" s="465"/>
      <c r="M124" s="466"/>
      <c r="N124" s="472"/>
      <c r="O124" s="572">
        <v>30</v>
      </c>
      <c r="P124" s="267"/>
      <c r="Q124" s="267"/>
      <c r="R124" s="267"/>
      <c r="S124" s="439">
        <f>+'Direc Ejc y Coor Int'!S123+'Gestión Admi y Financiera'!S124+'Plazas Agropecuarias'!S123+'Cadena de super'!S123+'capacitacion y asesoria'!S123+disponible!S123+'reconst y equip almacenes'!S123+'reconst y equip almacenes (2)'!S123+'reconst y equip almacenes (3)'!S123+'reconst y equip almacenes (4)'!S123+'rehab. y equip de laboratorios'!S123+'centro de acopio reg sur'!S123+'centro de acopio reg Este'!S123+'centro de acopio reg norte'!S123+'contrub. especiales'!S123</f>
        <v>254169.43999999992</v>
      </c>
      <c r="T124" s="439">
        <f>+'Direc Ejc y Coor Int'!T123+'Gestión Admi y Financiera'!T124+'Plazas Agropecuarias'!T123+'Cadena de super'!T123+'capacitacion y asesoria'!T123+disponible!T123+'reconst y equip almacenes'!T123+'reconst y equip almacenes (2)'!T123+'reconst y equip almacenes (3)'!T123+'reconst y equip almacenes (4)'!T123+'rehab. y equip de laboratorios'!T123+'centro de acopio reg sur'!T123+'centro de acopio reg Este'!T123+'centro de acopio reg norte'!T123+'contrub. especiales'!T123</f>
        <v>789788.67999999993</v>
      </c>
      <c r="U124" s="497"/>
    </row>
    <row r="125" spans="1:21" s="461" customFormat="1" ht="15" customHeight="1">
      <c r="A125" s="462"/>
      <c r="B125" s="264"/>
      <c r="C125" s="701" t="s">
        <v>278</v>
      </c>
      <c r="D125" s="702" t="s">
        <v>279</v>
      </c>
      <c r="E125" s="703" t="s">
        <v>279</v>
      </c>
      <c r="F125" s="463" t="s">
        <v>280</v>
      </c>
      <c r="G125" s="464"/>
      <c r="H125" s="465"/>
      <c r="I125" s="465"/>
      <c r="J125" s="465"/>
      <c r="K125" s="465"/>
      <c r="L125" s="465"/>
      <c r="M125" s="466"/>
      <c r="N125" s="472"/>
      <c r="O125" s="572">
        <v>30</v>
      </c>
      <c r="P125" s="267"/>
      <c r="Q125" s="267"/>
      <c r="R125" s="267"/>
      <c r="S125" s="439">
        <f>+'Direc Ejc y Coor Int'!S124+'Gestión Admi y Financiera'!S125+'Plazas Agropecuarias'!S124+'Cadena de super'!S124+'capacitacion y asesoria'!S124+disponible!S124+'reconst y equip almacenes'!S124+'reconst y equip almacenes (2)'!S124+'reconst y equip almacenes (3)'!S124+'reconst y equip almacenes (4)'!S124+'rehab. y equip de laboratorios'!S124+'centro de acopio reg sur'!S124+'centro de acopio reg Este'!S124+'centro de acopio reg norte'!S124+'contrub. especiales'!S124</f>
        <v>400</v>
      </c>
      <c r="T125" s="439">
        <f>+'Direc Ejc y Coor Int'!T124+'Gestión Admi y Financiera'!T125+'Plazas Agropecuarias'!T124+'Cadena de super'!T124+'capacitacion y asesoria'!T124+disponible!T124+'reconst y equip almacenes'!T124+'reconst y equip almacenes (2)'!T124+'reconst y equip almacenes (3)'!T124+'reconst y equip almacenes (4)'!T124+'rehab. y equip de laboratorios'!T124+'centro de acopio reg sur'!T124+'centro de acopio reg Este'!T124+'centro de acopio reg norte'!T124+'contrub. especiales'!T124</f>
        <v>2500</v>
      </c>
      <c r="U125" s="497"/>
    </row>
    <row r="126" spans="1:21" s="461" customFormat="1" ht="15" customHeight="1">
      <c r="A126" s="462"/>
      <c r="B126" s="264"/>
      <c r="C126" s="701" t="s">
        <v>281</v>
      </c>
      <c r="D126" s="702" t="s">
        <v>282</v>
      </c>
      <c r="E126" s="703" t="s">
        <v>282</v>
      </c>
      <c r="F126" s="463" t="s">
        <v>283</v>
      </c>
      <c r="G126" s="464"/>
      <c r="H126" s="465"/>
      <c r="I126" s="465"/>
      <c r="J126" s="465"/>
      <c r="K126" s="465"/>
      <c r="L126" s="465"/>
      <c r="M126" s="466"/>
      <c r="N126" s="472"/>
      <c r="O126" s="572">
        <v>30</v>
      </c>
      <c r="P126" s="267"/>
      <c r="Q126" s="267"/>
      <c r="R126" s="267"/>
      <c r="S126" s="439">
        <f>+'Direc Ejc y Coor Int'!S125+'Gestión Admi y Financiera'!S126+'Plazas Agropecuarias'!S125+'Cadena de super'!S125+'capacitacion y asesoria'!S125+disponible!S125+'reconst y equip almacenes'!S125+'reconst y equip almacenes (2)'!S125+'reconst y equip almacenes (3)'!S125+'reconst y equip almacenes (4)'!S125+'rehab. y equip de laboratorios'!S125+'centro de acopio reg sur'!S125+'centro de acopio reg Este'!S125+'centro de acopio reg norte'!S125+'contrub. especiales'!S125</f>
        <v>4358717.4399999985</v>
      </c>
      <c r="T126" s="439">
        <f>+'Direc Ejc y Coor Int'!T125+'Gestión Admi y Financiera'!T126+'Plazas Agropecuarias'!T125+'Cadena de super'!T125+'capacitacion y asesoria'!T125+disponible!T125+'reconst y equip almacenes'!T125+'reconst y equip almacenes (2)'!T125+'reconst y equip almacenes (3)'!T125+'reconst y equip almacenes (4)'!T125+'rehab. y equip de laboratorios'!T125+'centro de acopio reg sur'!T125+'centro de acopio reg Este'!T125+'centro de acopio reg norte'!T125+'contrub. especiales'!T125</f>
        <v>2142434.56</v>
      </c>
      <c r="U126" s="497"/>
    </row>
    <row r="127" spans="1:21" s="461" customFormat="1" ht="15" customHeight="1">
      <c r="A127" s="462"/>
      <c r="B127" s="264" t="s">
        <v>284</v>
      </c>
      <c r="C127" s="265"/>
      <c r="D127" s="470"/>
      <c r="E127" s="471"/>
      <c r="F127" s="467" t="s">
        <v>478</v>
      </c>
      <c r="G127" s="464"/>
      <c r="H127" s="465"/>
      <c r="I127" s="465"/>
      <c r="J127" s="465"/>
      <c r="K127" s="465"/>
      <c r="L127" s="465"/>
      <c r="M127" s="466"/>
      <c r="N127" s="472"/>
      <c r="O127" s="572">
        <v>30</v>
      </c>
      <c r="P127" s="267"/>
      <c r="Q127" s="267"/>
      <c r="R127" s="267"/>
      <c r="S127" s="442">
        <f>SUM(S128:S133)</f>
        <v>0</v>
      </c>
      <c r="T127" s="442">
        <f>SUM(T128:T133)</f>
        <v>367508.2019617348</v>
      </c>
      <c r="U127" s="497"/>
    </row>
    <row r="128" spans="1:21" s="461" customFormat="1" ht="15" customHeight="1">
      <c r="A128" s="462"/>
      <c r="B128" s="264"/>
      <c r="C128" s="701" t="s">
        <v>286</v>
      </c>
      <c r="D128" s="702" t="s">
        <v>271</v>
      </c>
      <c r="E128" s="703" t="s">
        <v>271</v>
      </c>
      <c r="F128" s="463" t="s">
        <v>287</v>
      </c>
      <c r="G128" s="464"/>
      <c r="H128" s="465"/>
      <c r="I128" s="465"/>
      <c r="J128" s="465"/>
      <c r="K128" s="465"/>
      <c r="L128" s="465"/>
      <c r="M128" s="466"/>
      <c r="N128" s="472"/>
      <c r="O128" s="572">
        <v>30</v>
      </c>
      <c r="P128" s="267"/>
      <c r="Q128" s="267"/>
      <c r="R128" s="267"/>
      <c r="S128" s="439">
        <f>+'Direc Ejc y Coor Int'!S127+'Gestión Admi y Financiera'!S128+'Plazas Agropecuarias'!S127+'Cadena de super'!S127+'capacitacion y asesoria'!S127+disponible!S127+'reconst y equip almacenes'!S127+'reconst y equip almacenes (2)'!S127+'reconst y equip almacenes (3)'!S127+'reconst y equip almacenes (4)'!S127+'rehab. y equip de laboratorios'!S127+'centro de acopio reg sur'!S127+'centro de acopio reg Este'!S127+'centro de acopio reg norte'!S127+'contrub. especiales'!S127</f>
        <v>0</v>
      </c>
      <c r="T128" s="439">
        <f>+'Direc Ejc y Coor Int'!T127+'Gestión Admi y Financiera'!T128+'Plazas Agropecuarias'!T127+'Cadena de super'!T127+'capacitacion y asesoria'!T127+disponible!T127+'reconst y equip almacenes'!T127+'reconst y equip almacenes (2)'!T127+'reconst y equip almacenes (3)'!T127+'reconst y equip almacenes (4)'!T127+'rehab. y equip de laboratorios'!T127+'centro de acopio reg sur'!T127+'centro de acopio reg Este'!T127+'centro de acopio reg norte'!T127+'contrub. especiales'!T127</f>
        <v>12740.357652479997</v>
      </c>
      <c r="U128" s="497"/>
    </row>
    <row r="129" spans="1:21" s="461" customFormat="1" ht="15" hidden="1" customHeight="1">
      <c r="A129" s="462"/>
      <c r="B129" s="264"/>
      <c r="C129" s="701" t="s">
        <v>288</v>
      </c>
      <c r="D129" s="702" t="s">
        <v>271</v>
      </c>
      <c r="E129" s="703" t="s">
        <v>271</v>
      </c>
      <c r="F129" s="463" t="s">
        <v>289</v>
      </c>
      <c r="G129" s="464"/>
      <c r="H129" s="465"/>
      <c r="I129" s="465"/>
      <c r="J129" s="465"/>
      <c r="K129" s="465"/>
      <c r="L129" s="465"/>
      <c r="M129" s="466"/>
      <c r="N129" s="472"/>
      <c r="O129" s="572">
        <v>30</v>
      </c>
      <c r="P129" s="267"/>
      <c r="Q129" s="267"/>
      <c r="R129" s="267"/>
      <c r="S129" s="439">
        <f>+'Direc Ejc y Coor Int'!S128+'Gestión Admi y Financiera'!S129+'Plazas Agropecuarias'!S128+'Cadena de super'!S128+'capacitacion y asesoria'!S128+disponible!S128+'reconst y equip almacenes'!S128+'reconst y equip almacenes (2)'!S128+'reconst y equip almacenes (3)'!S128+'reconst y equip almacenes (4)'!S128+'rehab. y equip de laboratorios'!S128+'centro de acopio reg sur'!S128+'centro de acopio reg Este'!S128+'centro de acopio reg norte'!S128+'contrub. especiales'!S128</f>
        <v>0</v>
      </c>
      <c r="T129" s="439">
        <f>+'Direc Ejc y Coor Int'!T128+'Gestión Admi y Financiera'!T129+'Plazas Agropecuarias'!T128+'Cadena de super'!T128+'capacitacion y asesoria'!T128+disponible!T128+'reconst y equip almacenes'!T128+'reconst y equip almacenes (2)'!T128+'reconst y equip almacenes (3)'!T128+'reconst y equip almacenes (4)'!T128+'rehab. y equip de laboratorios'!T128+'centro de acopio reg sur'!T128+'centro de acopio reg Este'!T128+'centro de acopio reg norte'!T128+'contrub. especiales'!T128</f>
        <v>0</v>
      </c>
      <c r="U129" s="497"/>
    </row>
    <row r="130" spans="1:21" s="461" customFormat="1" ht="15" customHeight="1">
      <c r="A130" s="462"/>
      <c r="B130" s="264"/>
      <c r="C130" s="701" t="s">
        <v>290</v>
      </c>
      <c r="D130" s="702" t="s">
        <v>276</v>
      </c>
      <c r="E130" s="703" t="s">
        <v>276</v>
      </c>
      <c r="F130" s="463" t="s">
        <v>291</v>
      </c>
      <c r="G130" s="464"/>
      <c r="H130" s="465"/>
      <c r="I130" s="465"/>
      <c r="J130" s="465"/>
      <c r="K130" s="465"/>
      <c r="L130" s="465"/>
      <c r="M130" s="466"/>
      <c r="N130" s="472"/>
      <c r="O130" s="572">
        <v>30</v>
      </c>
      <c r="P130" s="267"/>
      <c r="Q130" s="267"/>
      <c r="R130" s="267"/>
      <c r="S130" s="439">
        <f>+'Direc Ejc y Coor Int'!S129+'Gestión Admi y Financiera'!S130+'Plazas Agropecuarias'!S129+'Cadena de super'!S129+'capacitacion y asesoria'!S129+disponible!S129+'reconst y equip almacenes'!S129+'reconst y equip almacenes (2)'!S129+'reconst y equip almacenes (3)'!S129+'reconst y equip almacenes (4)'!S129+'rehab. y equip de laboratorios'!S129+'centro de acopio reg sur'!S129+'centro de acopio reg Este'!S129+'centro de acopio reg norte'!S129+'contrub. especiales'!S129</f>
        <v>0</v>
      </c>
      <c r="T130" s="439">
        <f>+'Direc Ejc y Coor Int'!T129+'Gestión Admi y Financiera'!T130+'Plazas Agropecuarias'!T129+'Cadena de super'!T129+'capacitacion y asesoria'!T129+disponible!T129+'reconst y equip almacenes'!T129+'reconst y equip almacenes (2)'!T129+'reconst y equip almacenes (3)'!T129+'reconst y equip almacenes (4)'!T129+'rehab. y equip de laboratorios'!T129+'centro de acopio reg sur'!T129+'centro de acopio reg Este'!T129+'centro de acopio reg norte'!T129+'contrub. especiales'!T129</f>
        <v>13789.28430925479</v>
      </c>
      <c r="U130" s="497"/>
    </row>
    <row r="131" spans="1:21" s="461" customFormat="1" ht="15" customHeight="1">
      <c r="A131" s="462"/>
      <c r="B131" s="264"/>
      <c r="C131" s="701" t="s">
        <v>292</v>
      </c>
      <c r="D131" s="702" t="s">
        <v>279</v>
      </c>
      <c r="E131" s="703" t="s">
        <v>279</v>
      </c>
      <c r="F131" s="463" t="s">
        <v>293</v>
      </c>
      <c r="G131" s="464"/>
      <c r="H131" s="465"/>
      <c r="I131" s="465"/>
      <c r="J131" s="465"/>
      <c r="K131" s="465"/>
      <c r="L131" s="465"/>
      <c r="M131" s="466"/>
      <c r="N131" s="472"/>
      <c r="O131" s="572">
        <v>30</v>
      </c>
      <c r="P131" s="267"/>
      <c r="Q131" s="267"/>
      <c r="R131" s="267"/>
      <c r="S131" s="439">
        <f>+'Direc Ejc y Coor Int'!S130+'Gestión Admi y Financiera'!S131+'Plazas Agropecuarias'!S130+'Cadena de super'!S130+'capacitacion y asesoria'!S130+disponible!S130+'reconst y equip almacenes'!S130+'reconst y equip almacenes (2)'!S130+'reconst y equip almacenes (3)'!S130+'reconst y equip almacenes (4)'!S130+'rehab. y equip de laboratorios'!S130+'centro de acopio reg sur'!S130+'centro de acopio reg Este'!S130+'centro de acopio reg norte'!S130+'contrub. especiales'!S130</f>
        <v>0</v>
      </c>
      <c r="T131" s="439">
        <f>+'Direc Ejc y Coor Int'!T130+'Gestión Admi y Financiera'!T131+'Plazas Agropecuarias'!T130+'Cadena de super'!T130+'capacitacion y asesoria'!T130+disponible!T130+'reconst y equip almacenes'!T130+'reconst y equip almacenes (2)'!T130+'reconst y equip almacenes (3)'!T130+'reconst y equip almacenes (4)'!T130+'rehab. y equip de laboratorios'!T130+'centro de acopio reg sur'!T130+'centro de acopio reg Este'!T130+'centro de acopio reg norte'!T130+'contrub. especiales'!T130</f>
        <v>22217.759999999998</v>
      </c>
      <c r="U131" s="497"/>
    </row>
    <row r="132" spans="1:21" s="461" customFormat="1" ht="15" customHeight="1">
      <c r="A132" s="462"/>
      <c r="B132" s="264"/>
      <c r="C132" s="701" t="s">
        <v>294</v>
      </c>
      <c r="D132" s="702" t="s">
        <v>282</v>
      </c>
      <c r="E132" s="703" t="s">
        <v>282</v>
      </c>
      <c r="F132" s="463" t="s">
        <v>295</v>
      </c>
      <c r="G132" s="464"/>
      <c r="H132" s="465"/>
      <c r="I132" s="465"/>
      <c r="J132" s="465"/>
      <c r="K132" s="465"/>
      <c r="L132" s="465"/>
      <c r="M132" s="466"/>
      <c r="N132" s="472"/>
      <c r="O132" s="572">
        <v>30</v>
      </c>
      <c r="P132" s="267"/>
      <c r="Q132" s="267"/>
      <c r="R132" s="267"/>
      <c r="S132" s="439">
        <f>+'Direc Ejc y Coor Int'!S131+'Gestión Admi y Financiera'!S132+'Plazas Agropecuarias'!S131+'Cadena de super'!S131+'capacitacion y asesoria'!S131+disponible!S131+'reconst y equip almacenes'!S131+'reconst y equip almacenes (2)'!S131+'reconst y equip almacenes (3)'!S131+'reconst y equip almacenes (4)'!S131+'rehab. y equip de laboratorios'!S131+'centro de acopio reg sur'!S131+'centro de acopio reg Este'!S131+'centro de acopio reg norte'!S131+'contrub. especiales'!S131</f>
        <v>0</v>
      </c>
      <c r="T132" s="439">
        <f>+'Direc Ejc y Coor Int'!T131+'Gestión Admi y Financiera'!T132+'Plazas Agropecuarias'!T131+'Cadena de super'!T131+'capacitacion y asesoria'!T131+disponible!T131+'reconst y equip almacenes'!T131+'reconst y equip almacenes (2)'!T131+'reconst y equip almacenes (3)'!T131+'reconst y equip almacenes (4)'!T131+'rehab. y equip de laboratorios'!T131+'centro de acopio reg sur'!T131+'centro de acopio reg Este'!T131+'centro de acopio reg norte'!T131+'contrub. especiales'!T131</f>
        <v>318760.8</v>
      </c>
      <c r="U132" s="497"/>
    </row>
    <row r="133" spans="1:21" s="461" customFormat="1" ht="15" hidden="1" customHeight="1">
      <c r="A133" s="462"/>
      <c r="B133" s="264"/>
      <c r="C133" s="701" t="s">
        <v>296</v>
      </c>
      <c r="D133" s="702" t="s">
        <v>282</v>
      </c>
      <c r="E133" s="703" t="s">
        <v>282</v>
      </c>
      <c r="F133" s="463" t="s">
        <v>297</v>
      </c>
      <c r="G133" s="464"/>
      <c r="H133" s="465"/>
      <c r="I133" s="465"/>
      <c r="J133" s="465"/>
      <c r="K133" s="465"/>
      <c r="L133" s="465"/>
      <c r="M133" s="466"/>
      <c r="N133" s="472"/>
      <c r="O133" s="572">
        <v>30</v>
      </c>
      <c r="P133" s="267"/>
      <c r="Q133" s="267"/>
      <c r="R133" s="267"/>
      <c r="S133" s="439">
        <f>+'Direc Ejc y Coor Int'!S132+'Gestión Admi y Financiera'!S133+'Plazas Agropecuarias'!S132+'Cadena de super'!S132+'capacitacion y asesoria'!S132+disponible!S132+'reconst y equip almacenes'!S132+'reconst y equip almacenes (2)'!S132+'reconst y equip almacenes (3)'!S132+'reconst y equip almacenes (4)'!S132+'rehab. y equip de laboratorios'!S132+'centro de acopio reg sur'!S132+'centro de acopio reg Este'!S132+'centro de acopio reg norte'!S132+'contrub. especiales'!S132</f>
        <v>0</v>
      </c>
      <c r="T133" s="439">
        <f>+'Direc Ejc y Coor Int'!T132+'Gestión Admi y Financiera'!T133+'Plazas Agropecuarias'!T132+'Cadena de super'!T132+'capacitacion y asesoria'!T132+disponible!T132+'reconst y equip almacenes'!T132+'reconst y equip almacenes (2)'!T132+'reconst y equip almacenes (3)'!T132+'reconst y equip almacenes (4)'!T132+'rehab. y equip de laboratorios'!T132+'centro de acopio reg sur'!T132+'centro de acopio reg Este'!T132+'centro de acopio reg norte'!T132+'contrub. especiales'!T132</f>
        <v>0</v>
      </c>
      <c r="U133" s="497"/>
    </row>
    <row r="134" spans="1:21" s="461" customFormat="1" ht="15" customHeight="1">
      <c r="A134" s="462"/>
      <c r="B134" s="264" t="s">
        <v>298</v>
      </c>
      <c r="C134" s="701"/>
      <c r="D134" s="702"/>
      <c r="E134" s="703"/>
      <c r="F134" s="467" t="s">
        <v>299</v>
      </c>
      <c r="G134" s="464"/>
      <c r="H134" s="468"/>
      <c r="I134" s="468"/>
      <c r="J134" s="468"/>
      <c r="K134" s="468"/>
      <c r="L134" s="468"/>
      <c r="M134" s="469"/>
      <c r="N134" s="472"/>
      <c r="O134" s="572">
        <v>30</v>
      </c>
      <c r="P134" s="267"/>
      <c r="Q134" s="267"/>
      <c r="R134" s="267"/>
      <c r="S134" s="440">
        <f>SUM(S135:S143)</f>
        <v>907619.85382323235</v>
      </c>
      <c r="T134" s="440">
        <f>SUM(T135:T143)</f>
        <v>6950399.1888606157</v>
      </c>
      <c r="U134" s="497"/>
    </row>
    <row r="135" spans="1:21" s="461" customFormat="1" ht="15" customHeight="1">
      <c r="A135" s="462"/>
      <c r="B135" s="264"/>
      <c r="C135" s="701" t="s">
        <v>300</v>
      </c>
      <c r="D135" s="702" t="s">
        <v>301</v>
      </c>
      <c r="E135" s="703" t="s">
        <v>301</v>
      </c>
      <c r="F135" s="463" t="s">
        <v>302</v>
      </c>
      <c r="G135" s="464"/>
      <c r="H135" s="465"/>
      <c r="I135" s="465"/>
      <c r="J135" s="465"/>
      <c r="K135" s="465"/>
      <c r="L135" s="465"/>
      <c r="M135" s="466"/>
      <c r="N135" s="472"/>
      <c r="O135" s="572">
        <v>30</v>
      </c>
      <c r="P135" s="267"/>
      <c r="Q135" s="267"/>
      <c r="R135" s="267"/>
      <c r="S135" s="439">
        <f>+'Direc Ejc y Coor Int'!S134+'Gestión Admi y Financiera'!S135+'Plazas Agropecuarias'!S134+'Cadena de super'!S134+'capacitacion y asesoria'!S134+disponible!S134+'reconst y equip almacenes'!S134+'reconst y equip almacenes (2)'!S134+'reconst y equip almacenes (3)'!S134+'reconst y equip almacenes (4)'!S134+'rehab. y equip de laboratorios'!S134+'centro de acopio reg sur'!S134+'centro de acopio reg Este'!S134+'centro de acopio reg norte'!S134+'contrub. especiales'!S134</f>
        <v>270222.42</v>
      </c>
      <c r="T135" s="439">
        <f>+'Direc Ejc y Coor Int'!T134+'Gestión Admi y Financiera'!T135+'Plazas Agropecuarias'!T134+'Cadena de super'!T134+'capacitacion y asesoria'!T134+disponible!T134+'reconst y equip almacenes'!T134+'reconst y equip almacenes (2)'!T134+'reconst y equip almacenes (3)'!T134+'reconst y equip almacenes (4)'!T134+'rehab. y equip de laboratorios'!T134+'centro de acopio reg sur'!T134+'centro de acopio reg Este'!T134+'centro de acopio reg norte'!T134+'contrub. especiales'!T134</f>
        <v>424566.76</v>
      </c>
      <c r="U135" s="497"/>
    </row>
    <row r="136" spans="1:21" s="461" customFormat="1" ht="15" customHeight="1">
      <c r="A136" s="462"/>
      <c r="B136" s="264"/>
      <c r="C136" s="701" t="s">
        <v>303</v>
      </c>
      <c r="D136" s="702" t="s">
        <v>304</v>
      </c>
      <c r="E136" s="703" t="s">
        <v>304</v>
      </c>
      <c r="F136" s="463" t="s">
        <v>305</v>
      </c>
      <c r="G136" s="464"/>
      <c r="H136" s="465"/>
      <c r="I136" s="465"/>
      <c r="J136" s="465"/>
      <c r="K136" s="465"/>
      <c r="L136" s="465"/>
      <c r="M136" s="466"/>
      <c r="N136" s="472"/>
      <c r="O136" s="572">
        <v>30</v>
      </c>
      <c r="P136" s="267"/>
      <c r="Q136" s="267"/>
      <c r="R136" s="267"/>
      <c r="S136" s="439">
        <f>+'Direc Ejc y Coor Int'!S135+'Gestión Admi y Financiera'!S136+'Plazas Agropecuarias'!S135+'Cadena de super'!S135+'capacitacion y asesoria'!S135+disponible!S135+'reconst y equip almacenes'!S135+'reconst y equip almacenes (2)'!S135+'reconst y equip almacenes (3)'!S135+'reconst y equip almacenes (4)'!S135+'rehab. y equip de laboratorios'!S135+'centro de acopio reg sur'!S135+'centro de acopio reg Este'!S135+'centro de acopio reg norte'!S135+'contrub. especiales'!S135</f>
        <v>300903.59752515575</v>
      </c>
      <c r="T136" s="439">
        <f>+'Direc Ejc y Coor Int'!T135+'Gestión Admi y Financiera'!T136+'Plazas Agropecuarias'!T135+'Cadena de super'!T135+'capacitacion y asesoria'!T135+disponible!T135+'reconst y equip almacenes'!T135+'reconst y equip almacenes (2)'!T135+'reconst y equip almacenes (3)'!T135+'reconst y equip almacenes (4)'!T135+'rehab. y equip de laboratorios'!T135+'centro de acopio reg sur'!T135+'centro de acopio reg Este'!T135+'centro de acopio reg norte'!T135+'contrub. especiales'!T135</f>
        <v>426713.08610324073</v>
      </c>
      <c r="U136" s="497"/>
    </row>
    <row r="137" spans="1:21" s="461" customFormat="1" ht="15" customHeight="1">
      <c r="A137" s="462"/>
      <c r="B137" s="264"/>
      <c r="C137" s="701" t="s">
        <v>306</v>
      </c>
      <c r="D137" s="702" t="s">
        <v>304</v>
      </c>
      <c r="E137" s="703" t="s">
        <v>304</v>
      </c>
      <c r="F137" s="463" t="s">
        <v>307</v>
      </c>
      <c r="G137" s="464"/>
      <c r="H137" s="465"/>
      <c r="I137" s="465"/>
      <c r="J137" s="465"/>
      <c r="K137" s="465"/>
      <c r="L137" s="465"/>
      <c r="M137" s="466"/>
      <c r="N137" s="472"/>
      <c r="O137" s="572">
        <v>30</v>
      </c>
      <c r="P137" s="267"/>
      <c r="Q137" s="267"/>
      <c r="R137" s="267"/>
      <c r="S137" s="439">
        <f>+'Direc Ejc y Coor Int'!S136+'Gestión Admi y Financiera'!S137+'Plazas Agropecuarias'!S136+'Cadena de super'!S136+'capacitacion y asesoria'!S136+disponible!S136+'reconst y equip almacenes'!S136+'reconst y equip almacenes (2)'!S136+'reconst y equip almacenes (3)'!S136+'reconst y equip almacenes (4)'!S136+'rehab. y equip de laboratorios'!S136+'centro de acopio reg sur'!S136+'centro de acopio reg Este'!S136+'centro de acopio reg norte'!S136+'contrub. especiales'!S136</f>
        <v>0</v>
      </c>
      <c r="T137" s="439">
        <f>+'Direc Ejc y Coor Int'!T136+'Gestión Admi y Financiera'!T137+'Plazas Agropecuarias'!T136+'Cadena de super'!T136+'capacitacion y asesoria'!T136+disponible!T136+'reconst y equip almacenes'!T136+'reconst y equip almacenes (2)'!T136+'reconst y equip almacenes (3)'!T136+'reconst y equip almacenes (4)'!T136+'rehab. y equip de laboratorios'!T136+'centro de acopio reg sur'!T136+'centro de acopio reg Este'!T136+'centro de acopio reg norte'!T136+'contrub. especiales'!T136</f>
        <v>6645.797093375998</v>
      </c>
      <c r="U137" s="497"/>
    </row>
    <row r="138" spans="1:21" s="461" customFormat="1" ht="15" customHeight="1">
      <c r="A138" s="462"/>
      <c r="B138" s="264"/>
      <c r="C138" s="701" t="s">
        <v>308</v>
      </c>
      <c r="D138" s="702" t="s">
        <v>304</v>
      </c>
      <c r="E138" s="703" t="s">
        <v>304</v>
      </c>
      <c r="F138" s="463" t="s">
        <v>309</v>
      </c>
      <c r="G138" s="464"/>
      <c r="H138" s="465"/>
      <c r="I138" s="465"/>
      <c r="J138" s="465"/>
      <c r="K138" s="465"/>
      <c r="L138" s="465"/>
      <c r="M138" s="466"/>
      <c r="N138" s="472"/>
      <c r="O138" s="572">
        <v>30</v>
      </c>
      <c r="P138" s="267"/>
      <c r="Q138" s="267"/>
      <c r="R138" s="267"/>
      <c r="S138" s="439">
        <f>+'Direc Ejc y Coor Int'!S137+'Gestión Admi y Financiera'!S138+'Plazas Agropecuarias'!S137+'Cadena de super'!S137+'capacitacion y asesoria'!S137+disponible!S137+'reconst y equip almacenes'!S137+'reconst y equip almacenes (2)'!S137+'reconst y equip almacenes (3)'!S137+'reconst y equip almacenes (4)'!S137+'rehab. y equip de laboratorios'!S137+'centro de acopio reg sur'!S137+'centro de acopio reg Este'!S137+'centro de acopio reg norte'!S137+'contrub. especiales'!S137</f>
        <v>0</v>
      </c>
      <c r="T138" s="439">
        <f>+'Direc Ejc y Coor Int'!T137+'Gestión Admi y Financiera'!T138+'Plazas Agropecuarias'!T137+'Cadena de super'!T137+'capacitacion y asesoria'!T137+disponible!T137+'reconst y equip almacenes'!T137+'reconst y equip almacenes (2)'!T137+'reconst y equip almacenes (3)'!T137+'reconst y equip almacenes (4)'!T137+'rehab. y equip de laboratorios'!T137+'centro de acopio reg sur'!T137+'centro de acopio reg Este'!T137+'centro de acopio reg norte'!T137+'contrub. especiales'!T137</f>
        <v>55698.720000000008</v>
      </c>
      <c r="U138" s="497"/>
    </row>
    <row r="139" spans="1:21" s="461" customFormat="1" ht="15" customHeight="1">
      <c r="A139" s="462"/>
      <c r="B139" s="264"/>
      <c r="C139" s="701" t="s">
        <v>310</v>
      </c>
      <c r="D139" s="702" t="s">
        <v>304</v>
      </c>
      <c r="E139" s="703" t="s">
        <v>304</v>
      </c>
      <c r="F139" s="463" t="s">
        <v>311</v>
      </c>
      <c r="G139" s="464"/>
      <c r="H139" s="465"/>
      <c r="I139" s="465"/>
      <c r="J139" s="465"/>
      <c r="K139" s="465"/>
      <c r="L139" s="465"/>
      <c r="M139" s="466"/>
      <c r="N139" s="472"/>
      <c r="O139" s="572">
        <v>30</v>
      </c>
      <c r="P139" s="267"/>
      <c r="Q139" s="267"/>
      <c r="R139" s="267"/>
      <c r="S139" s="439">
        <f>+'Direc Ejc y Coor Int'!S138+'Gestión Admi y Financiera'!S139+'Plazas Agropecuarias'!S138+'Cadena de super'!S138+'capacitacion y asesoria'!S138+disponible!S138+'reconst y equip almacenes'!S138+'reconst y equip almacenes (2)'!S138+'reconst y equip almacenes (3)'!S138+'reconst y equip almacenes (4)'!S138+'rehab. y equip de laboratorios'!S138+'centro de acopio reg sur'!S138+'centro de acopio reg Este'!S138+'centro de acopio reg norte'!S138+'contrub. especiales'!S138</f>
        <v>3622.5</v>
      </c>
      <c r="T139" s="439">
        <f>+'Direc Ejc y Coor Int'!T138+'Gestión Admi y Financiera'!T139+'Plazas Agropecuarias'!T138+'Cadena de super'!T138+'capacitacion y asesoria'!T138+disponible!T138+'reconst y equip almacenes'!T138+'reconst y equip almacenes (2)'!T138+'reconst y equip almacenes (3)'!T138+'reconst y equip almacenes (4)'!T138+'rehab. y equip de laboratorios'!T138+'centro de acopio reg sur'!T138+'centro de acopio reg Este'!T138+'centro de acopio reg norte'!T138+'contrub. especiales'!T138</f>
        <v>17909.465663999996</v>
      </c>
      <c r="U139" s="497"/>
    </row>
    <row r="140" spans="1:21" s="461" customFormat="1" ht="15" customHeight="1">
      <c r="A140" s="462"/>
      <c r="B140" s="264"/>
      <c r="C140" s="701" t="s">
        <v>312</v>
      </c>
      <c r="D140" s="702" t="s">
        <v>313</v>
      </c>
      <c r="E140" s="703" t="s">
        <v>313</v>
      </c>
      <c r="F140" s="463" t="s">
        <v>314</v>
      </c>
      <c r="G140" s="464"/>
      <c r="H140" s="465"/>
      <c r="I140" s="465"/>
      <c r="J140" s="465"/>
      <c r="K140" s="465"/>
      <c r="L140" s="465"/>
      <c r="M140" s="466"/>
      <c r="N140" s="472"/>
      <c r="O140" s="572">
        <v>30</v>
      </c>
      <c r="P140" s="267"/>
      <c r="Q140" s="267"/>
      <c r="R140" s="267"/>
      <c r="S140" s="439">
        <f>+'Direc Ejc y Coor Int'!S139+'Gestión Admi y Financiera'!S140+'Plazas Agropecuarias'!S139+'Cadena de super'!S139+'capacitacion y asesoria'!S139+disponible!S139+'reconst y equip almacenes'!S139+'reconst y equip almacenes (2)'!S139+'reconst y equip almacenes (3)'!S139+'reconst y equip almacenes (4)'!S139+'rehab. y equip de laboratorios'!S139+'centro de acopio reg sur'!S139+'centro de acopio reg Este'!S139+'centro de acopio reg norte'!S139+'contrub. especiales'!S139</f>
        <v>16659.800000000003</v>
      </c>
      <c r="T140" s="439">
        <f>+'Direc Ejc y Coor Int'!T139+'Gestión Admi y Financiera'!T140+'Plazas Agropecuarias'!T139+'Cadena de super'!T139+'capacitacion y asesoria'!T139+disponible!T139+'reconst y equip almacenes'!T139+'reconst y equip almacenes (2)'!T139+'reconst y equip almacenes (3)'!T139+'reconst y equip almacenes (4)'!T139+'rehab. y equip de laboratorios'!T139+'centro de acopio reg sur'!T139+'centro de acopio reg Este'!T139+'centro de acopio reg norte'!T139+'contrub. especiales'!T139</f>
        <v>988548.46</v>
      </c>
      <c r="U140" s="497"/>
    </row>
    <row r="141" spans="1:21" s="461" customFormat="1" ht="15" customHeight="1">
      <c r="A141" s="462"/>
      <c r="B141" s="264"/>
      <c r="C141" s="701" t="s">
        <v>315</v>
      </c>
      <c r="D141" s="702" t="s">
        <v>316</v>
      </c>
      <c r="E141" s="703" t="s">
        <v>316</v>
      </c>
      <c r="F141" s="463" t="s">
        <v>317</v>
      </c>
      <c r="G141" s="464"/>
      <c r="H141" s="465"/>
      <c r="I141" s="465"/>
      <c r="J141" s="465"/>
      <c r="K141" s="465"/>
      <c r="L141" s="465"/>
      <c r="M141" s="466"/>
      <c r="N141" s="472"/>
      <c r="O141" s="572">
        <v>30</v>
      </c>
      <c r="P141" s="267"/>
      <c r="Q141" s="267"/>
      <c r="R141" s="267"/>
      <c r="S141" s="439">
        <f>+'Direc Ejc y Coor Int'!S140+'Gestión Admi y Financiera'!S141+'Plazas Agropecuarias'!S140+'Cadena de super'!S140+'capacitacion y asesoria'!S140+disponible!S140+'reconst y equip almacenes'!S140+'reconst y equip almacenes (2)'!S140+'reconst y equip almacenes (3)'!S140+'reconst y equip almacenes (4)'!S140+'rehab. y equip de laboratorios'!S140+'centro de acopio reg sur'!S140+'centro de acopio reg Este'!S140+'centro de acopio reg norte'!S140+'contrub. especiales'!S140</f>
        <v>162306.01629807652</v>
      </c>
      <c r="T141" s="439">
        <f>+'Direc Ejc y Coor Int'!T140+'Gestión Admi y Financiera'!T141+'Plazas Agropecuarias'!T140+'Cadena de super'!T140+'capacitacion y asesoria'!T140+disponible!T140+'reconst y equip almacenes'!T140+'reconst y equip almacenes (2)'!T140+'reconst y equip almacenes (3)'!T140+'reconst y equip almacenes (4)'!T140+'rehab. y equip de laboratorios'!T140+'centro de acopio reg sur'!T140+'centro de acopio reg Este'!T140+'centro de acopio reg norte'!T140+'contrub. especiales'!T140</f>
        <v>246951.41999999998</v>
      </c>
      <c r="U141" s="497"/>
    </row>
    <row r="142" spans="1:21" s="461" customFormat="1" ht="15" customHeight="1">
      <c r="A142" s="462"/>
      <c r="B142" s="264"/>
      <c r="C142" s="265"/>
      <c r="D142" s="470" t="s">
        <v>542</v>
      </c>
      <c r="E142" s="471"/>
      <c r="F142" s="463" t="s">
        <v>543</v>
      </c>
      <c r="G142" s="464"/>
      <c r="H142" s="465"/>
      <c r="I142" s="465"/>
      <c r="J142" s="465"/>
      <c r="K142" s="465"/>
      <c r="L142" s="465"/>
      <c r="M142" s="466"/>
      <c r="N142" s="472"/>
      <c r="O142" s="572">
        <v>30</v>
      </c>
      <c r="P142" s="267"/>
      <c r="Q142" s="267"/>
      <c r="R142" s="267"/>
      <c r="S142" s="439">
        <f>+'Direc Ejc y Coor Int'!S141+'Gestión Admi y Financiera'!S142+'Plazas Agropecuarias'!S141+'Cadena de super'!S141+'capacitacion y asesoria'!S141+disponible!S141+'reconst y equip almacenes'!S141+'reconst y equip almacenes (2)'!S141+'reconst y equip almacenes (3)'!S141+'reconst y equip almacenes (4)'!S141+'rehab. y equip de laboratorios'!S141+'centro de acopio reg sur'!S141+'centro de acopio reg Este'!S141+'centro de acopio reg norte'!S141+'contrub. especiales'!S141</f>
        <v>62376</v>
      </c>
      <c r="T142" s="439">
        <f>+'Direc Ejc y Coor Int'!T141+'Gestión Admi y Financiera'!T142+'Plazas Agropecuarias'!T141+'Cadena de super'!T141+'capacitacion y asesoria'!T141+disponible!T141+'reconst y equip almacenes'!T141+'reconst y equip almacenes (2)'!T141+'reconst y equip almacenes (3)'!T141+'reconst y equip almacenes (4)'!T141+'rehab. y equip de laboratorios'!T141+'centro de acopio reg sur'!T141+'centro de acopio reg Este'!T141+'centro de acopio reg norte'!T141+'contrub. especiales'!T141</f>
        <v>250000</v>
      </c>
      <c r="U142" s="497"/>
    </row>
    <row r="143" spans="1:21" s="461" customFormat="1" ht="15" customHeight="1">
      <c r="A143" s="462"/>
      <c r="B143" s="264"/>
      <c r="C143" s="701" t="s">
        <v>318</v>
      </c>
      <c r="D143" s="702" t="s">
        <v>319</v>
      </c>
      <c r="E143" s="703" t="s">
        <v>319</v>
      </c>
      <c r="F143" s="463" t="s">
        <v>320</v>
      </c>
      <c r="G143" s="464"/>
      <c r="H143" s="465"/>
      <c r="I143" s="465"/>
      <c r="J143" s="465"/>
      <c r="K143" s="465"/>
      <c r="L143" s="465"/>
      <c r="M143" s="466"/>
      <c r="N143" s="472"/>
      <c r="O143" s="572">
        <v>30</v>
      </c>
      <c r="P143" s="267"/>
      <c r="Q143" s="267"/>
      <c r="R143" s="267"/>
      <c r="S143" s="439">
        <f>+'Direc Ejc y Coor Int'!S142+'Gestión Admi y Financiera'!S143+'Plazas Agropecuarias'!S142+'Cadena de super'!S142+'capacitacion y asesoria'!S142+disponible!S142+'reconst y equip almacenes'!S142+'reconst y equip almacenes (2)'!S142+'reconst y equip almacenes (3)'!S142+'reconst y equip almacenes (4)'!S142+'rehab. y equip de laboratorios'!S142+'centro de acopio reg sur'!S142+'centro de acopio reg Este'!S142+'centro de acopio reg norte'!S142+'contrub. especiales'!S142</f>
        <v>91529.52</v>
      </c>
      <c r="T143" s="439">
        <f>+'Direc Ejc y Coor Int'!T142+'Gestión Admi y Financiera'!T143+'Plazas Agropecuarias'!T142+'Cadena de super'!T142+'capacitacion y asesoria'!T142+disponible!T142+'reconst y equip almacenes'!T142+'reconst y equip almacenes (2)'!T142+'reconst y equip almacenes (3)'!T142+'reconst y equip almacenes (4)'!T142+'rehab. y equip de laboratorios'!T142+'centro de acopio reg sur'!T142+'centro de acopio reg Este'!T142+'centro de acopio reg norte'!T142+'contrub. especiales'!T142</f>
        <v>4533365.4799999995</v>
      </c>
      <c r="U143" s="497"/>
    </row>
    <row r="144" spans="1:21" s="478" customFormat="1" ht="15" customHeight="1">
      <c r="A144" s="462" t="s">
        <v>321</v>
      </c>
      <c r="B144" s="462"/>
      <c r="C144" s="738"/>
      <c r="D144" s="739"/>
      <c r="E144" s="740"/>
      <c r="F144" s="473" t="s">
        <v>322</v>
      </c>
      <c r="G144" s="474"/>
      <c r="H144" s="475"/>
      <c r="I144" s="475"/>
      <c r="J144" s="475"/>
      <c r="K144" s="475"/>
      <c r="L144" s="475"/>
      <c r="M144" s="476"/>
      <c r="N144" s="477"/>
      <c r="O144" s="572">
        <v>30</v>
      </c>
      <c r="P144" s="273"/>
      <c r="Q144" s="273"/>
      <c r="R144" s="273"/>
      <c r="S144" s="442">
        <f>+S145+S148</f>
        <v>5528209.1016666666</v>
      </c>
      <c r="T144" s="442">
        <f>+T145+T148</f>
        <v>6286321.7599999998</v>
      </c>
      <c r="U144" s="506"/>
    </row>
    <row r="145" spans="1:21" s="461" customFormat="1" ht="15" hidden="1" customHeight="1">
      <c r="A145" s="462"/>
      <c r="B145" s="264" t="s">
        <v>323</v>
      </c>
      <c r="C145" s="701"/>
      <c r="D145" s="702"/>
      <c r="E145" s="703"/>
      <c r="F145" s="467" t="s">
        <v>324</v>
      </c>
      <c r="G145" s="464"/>
      <c r="H145" s="468"/>
      <c r="I145" s="468"/>
      <c r="J145" s="468"/>
      <c r="K145" s="468"/>
      <c r="L145" s="468"/>
      <c r="M145" s="469"/>
      <c r="N145" s="472"/>
      <c r="O145" s="572">
        <v>30</v>
      </c>
      <c r="P145" s="267"/>
      <c r="Q145" s="267"/>
      <c r="R145" s="267"/>
      <c r="S145" s="440">
        <f>SUM(S146:S147)</f>
        <v>0</v>
      </c>
      <c r="T145" s="440">
        <f>SUM(T146:T147)</f>
        <v>0</v>
      </c>
      <c r="U145" s="497"/>
    </row>
    <row r="146" spans="1:21" s="461" customFormat="1" ht="15" hidden="1" customHeight="1">
      <c r="A146" s="462"/>
      <c r="B146" s="264"/>
      <c r="C146" s="701" t="s">
        <v>325</v>
      </c>
      <c r="D146" s="702" t="s">
        <v>326</v>
      </c>
      <c r="E146" s="703" t="s">
        <v>326</v>
      </c>
      <c r="F146" s="463" t="s">
        <v>327</v>
      </c>
      <c r="G146" s="464"/>
      <c r="H146" s="465"/>
      <c r="I146" s="465"/>
      <c r="J146" s="465"/>
      <c r="K146" s="465"/>
      <c r="L146" s="465"/>
      <c r="M146" s="466"/>
      <c r="N146" s="472"/>
      <c r="O146" s="572">
        <v>30</v>
      </c>
      <c r="P146" s="267"/>
      <c r="Q146" s="267"/>
      <c r="R146" s="267"/>
      <c r="S146" s="439">
        <f>+'Direc Ejc y Coor Int'!S145+'Gestión Admi y Financiera'!S146+'Plazas Agropecuarias'!S145+'Cadena de super'!S145+'capacitacion y asesoria'!S145+disponible!S145+'reconst y equip almacenes'!S145+'reconst y equip almacenes (2)'!S145+'reconst y equip almacenes (3)'!S145+'reconst y equip almacenes (4)'!S145+'rehab. y equip de laboratorios'!S145+'centro de acopio reg sur'!S145+'centro de acopio reg Este'!S145+'centro de acopio reg norte'!S145+'contrub. especiales'!S145</f>
        <v>0</v>
      </c>
      <c r="T146" s="439">
        <f>+'Direc Ejc y Coor Int'!T145+'Gestión Admi y Financiera'!T146+'Plazas Agropecuarias'!T145+'Cadena de super'!T145+'capacitacion y asesoria'!T145+disponible!T145+'reconst y equip almacenes'!T145+'reconst y equip almacenes (2)'!T145+'reconst y equip almacenes (3)'!T145+'reconst y equip almacenes (4)'!T145+'rehab. y equip de laboratorios'!T145+'centro de acopio reg sur'!T145+'centro de acopio reg Este'!T145+'centro de acopio reg norte'!T145+'contrub. especiales'!T145</f>
        <v>0</v>
      </c>
      <c r="U146" s="497"/>
    </row>
    <row r="147" spans="1:21" s="461" customFormat="1" ht="15" hidden="1" customHeight="1">
      <c r="A147" s="462"/>
      <c r="B147" s="264"/>
      <c r="C147" s="701" t="s">
        <v>328</v>
      </c>
      <c r="D147" s="702" t="s">
        <v>329</v>
      </c>
      <c r="E147" s="703" t="s">
        <v>329</v>
      </c>
      <c r="F147" s="463" t="s">
        <v>330</v>
      </c>
      <c r="G147" s="464"/>
      <c r="H147" s="465"/>
      <c r="I147" s="465"/>
      <c r="J147" s="465"/>
      <c r="K147" s="465"/>
      <c r="L147" s="465"/>
      <c r="M147" s="466"/>
      <c r="N147" s="472"/>
      <c r="O147" s="572">
        <v>30</v>
      </c>
      <c r="P147" s="267"/>
      <c r="Q147" s="267"/>
      <c r="R147" s="267"/>
      <c r="S147" s="439">
        <f>+'Direc Ejc y Coor Int'!S146+'Gestión Admi y Financiera'!S147+'Plazas Agropecuarias'!S146+'Cadena de super'!S146+'capacitacion y asesoria'!S146+disponible!S146+'reconst y equip almacenes'!S146+'reconst y equip almacenes (2)'!S146+'reconst y equip almacenes (3)'!S146+'reconst y equip almacenes (4)'!S146+'rehab. y equip de laboratorios'!S146+'centro de acopio reg sur'!S146+'centro de acopio reg Este'!S146+'centro de acopio reg norte'!S146+'contrub. especiales'!S146</f>
        <v>0</v>
      </c>
      <c r="T147" s="439">
        <f>+'Direc Ejc y Coor Int'!T146+'Gestión Admi y Financiera'!T147+'Plazas Agropecuarias'!T146+'Cadena de super'!T146+'capacitacion y asesoria'!T146+disponible!T146+'reconst y equip almacenes'!T146+'reconst y equip almacenes (2)'!T146+'reconst y equip almacenes (3)'!T146+'reconst y equip almacenes (4)'!T146+'rehab. y equip de laboratorios'!T146+'centro de acopio reg sur'!T146+'centro de acopio reg Este'!T146+'centro de acopio reg norte'!T146+'contrub. especiales'!T146</f>
        <v>0</v>
      </c>
      <c r="U147" s="497"/>
    </row>
    <row r="148" spans="1:21" s="461" customFormat="1" ht="15" customHeight="1">
      <c r="A148" s="462"/>
      <c r="B148" s="264" t="s">
        <v>331</v>
      </c>
      <c r="C148" s="701"/>
      <c r="D148" s="702"/>
      <c r="E148" s="703"/>
      <c r="F148" s="467" t="s">
        <v>332</v>
      </c>
      <c r="G148" s="464"/>
      <c r="H148" s="468"/>
      <c r="I148" s="468"/>
      <c r="J148" s="468"/>
      <c r="K148" s="468"/>
      <c r="L148" s="468"/>
      <c r="M148" s="469"/>
      <c r="N148" s="472"/>
      <c r="O148" s="572">
        <v>30</v>
      </c>
      <c r="P148" s="267"/>
      <c r="Q148" s="267"/>
      <c r="R148" s="267"/>
      <c r="S148" s="440">
        <f>SUM(S149:S152)</f>
        <v>5528209.1016666666</v>
      </c>
      <c r="T148" s="440">
        <f>SUM(T149:T152)</f>
        <v>6286321.7599999998</v>
      </c>
      <c r="U148" s="497"/>
    </row>
    <row r="149" spans="1:21" s="461" customFormat="1" ht="15" customHeight="1">
      <c r="A149" s="462"/>
      <c r="B149" s="264"/>
      <c r="C149" s="701" t="s">
        <v>333</v>
      </c>
      <c r="D149" s="702" t="s">
        <v>334</v>
      </c>
      <c r="E149" s="703" t="s">
        <v>334</v>
      </c>
      <c r="F149" s="463" t="s">
        <v>335</v>
      </c>
      <c r="G149" s="464"/>
      <c r="H149" s="465"/>
      <c r="I149" s="465"/>
      <c r="J149" s="465"/>
      <c r="K149" s="465"/>
      <c r="L149" s="465"/>
      <c r="M149" s="466"/>
      <c r="N149" s="472"/>
      <c r="O149" s="572">
        <v>30</v>
      </c>
      <c r="P149" s="267"/>
      <c r="Q149" s="267"/>
      <c r="R149" s="267"/>
      <c r="S149" s="439">
        <f>+'Direc Ejc y Coor Int'!S148+'Gestión Admi y Financiera'!S149+'Plazas Agropecuarias'!S148+'Cadena de super'!S148+'capacitacion y asesoria'!S148+disponible!S148+'reconst y equip almacenes'!S148+'reconst y equip almacenes (2)'!S148+'reconst y equip almacenes (3)'!S148+'reconst y equip almacenes (4)'!S148+'rehab. y equip de laboratorios'!S148+'centro de acopio reg sur'!S148+'centro de acopio reg Este'!S148+'centro de acopio reg norte'!S148+'contrub. especiales'!S148</f>
        <v>5523209.1016666666</v>
      </c>
      <c r="T149" s="439">
        <f>+'Direc Ejc y Coor Int'!T148+'Gestión Admi y Financiera'!T149+'Plazas Agropecuarias'!T148+'Cadena de super'!T148+'capacitacion y asesoria'!T148+disponible!T148+'reconst y equip almacenes'!T148+'reconst y equip almacenes (2)'!T148+'reconst y equip almacenes (3)'!T148+'reconst y equip almacenes (4)'!T148+'rehab. y equip de laboratorios'!T148+'centro de acopio reg sur'!T148+'centro de acopio reg Este'!T148+'centro de acopio reg norte'!T148+'contrub. especiales'!T148</f>
        <v>5775920</v>
      </c>
      <c r="U149" s="497"/>
    </row>
    <row r="150" spans="1:21" s="461" customFormat="1" ht="15" customHeight="1">
      <c r="A150" s="462"/>
      <c r="B150" s="264"/>
      <c r="C150" s="701" t="s">
        <v>336</v>
      </c>
      <c r="D150" s="702" t="s">
        <v>337</v>
      </c>
      <c r="E150" s="703" t="s">
        <v>337</v>
      </c>
      <c r="F150" s="463" t="s">
        <v>338</v>
      </c>
      <c r="G150" s="464"/>
      <c r="H150" s="465"/>
      <c r="I150" s="465"/>
      <c r="J150" s="465"/>
      <c r="K150" s="465"/>
      <c r="L150" s="465"/>
      <c r="M150" s="466"/>
      <c r="N150" s="472"/>
      <c r="O150" s="572">
        <v>30</v>
      </c>
      <c r="P150" s="267"/>
      <c r="Q150" s="267"/>
      <c r="R150" s="267"/>
      <c r="S150" s="439">
        <f>+'Direc Ejc y Coor Int'!S149+'Gestión Admi y Financiera'!S150+'Plazas Agropecuarias'!S149+'Cadena de super'!S149+'capacitacion y asesoria'!S149+disponible!S149+'reconst y equip almacenes'!S149+'reconst y equip almacenes (2)'!S149+'reconst y equip almacenes (3)'!S149+'reconst y equip almacenes (4)'!S149+'rehab. y equip de laboratorios'!S149+'centro de acopio reg sur'!S149+'centro de acopio reg Este'!S149+'centro de acopio reg norte'!S149+'contrub. especiales'!S149</f>
        <v>5000</v>
      </c>
      <c r="T150" s="439">
        <f>+'Direc Ejc y Coor Int'!T149+'Gestión Admi y Financiera'!T150+'Plazas Agropecuarias'!T149+'Cadena de super'!T149+'capacitacion y asesoria'!T149+disponible!T149+'reconst y equip almacenes'!T149+'reconst y equip almacenes (2)'!T149+'reconst y equip almacenes (3)'!T149+'reconst y equip almacenes (4)'!T149+'rehab. y equip de laboratorios'!T149+'centro de acopio reg sur'!T149+'centro de acopio reg Este'!T149+'centro de acopio reg norte'!T149+'contrub. especiales'!T149</f>
        <v>510401.76</v>
      </c>
      <c r="U150" s="497"/>
    </row>
    <row r="151" spans="1:21" s="461" customFormat="1" ht="15" hidden="1" customHeight="1">
      <c r="A151" s="462"/>
      <c r="B151" s="264"/>
      <c r="C151" s="265"/>
      <c r="D151" s="470" t="s">
        <v>544</v>
      </c>
      <c r="E151" s="471"/>
      <c r="F151" s="463" t="s">
        <v>546</v>
      </c>
      <c r="G151" s="464"/>
      <c r="H151" s="465"/>
      <c r="I151" s="465"/>
      <c r="J151" s="465"/>
      <c r="K151" s="465"/>
      <c r="L151" s="465"/>
      <c r="M151" s="466"/>
      <c r="N151" s="472"/>
      <c r="O151" s="572">
        <v>30</v>
      </c>
      <c r="P151" s="267"/>
      <c r="Q151" s="267"/>
      <c r="R151" s="267"/>
      <c r="S151" s="439">
        <f>+'Direc Ejc y Coor Int'!S150+'Gestión Admi y Financiera'!S151+'Plazas Agropecuarias'!S150+'Cadena de super'!S150+'capacitacion y asesoria'!S150+disponible!S150+'reconst y equip almacenes'!S150+'reconst y equip almacenes (2)'!S150+'reconst y equip almacenes (3)'!S150+'reconst y equip almacenes (4)'!S150+'rehab. y equip de laboratorios'!S150+'centro de acopio reg sur'!S150+'centro de acopio reg Este'!S150+'centro de acopio reg norte'!S150+'contrub. especiales'!S150</f>
        <v>0</v>
      </c>
      <c r="T151" s="439">
        <f>+'Direc Ejc y Coor Int'!T150+'Gestión Admi y Financiera'!T151+'Plazas Agropecuarias'!T150+'Cadena de super'!T150+'capacitacion y asesoria'!T150+disponible!T150+'reconst y equip almacenes'!T150+'reconst y equip almacenes (2)'!T150+'reconst y equip almacenes (3)'!T150+'reconst y equip almacenes (4)'!T150+'rehab. y equip de laboratorios'!T150+'centro de acopio reg sur'!T150+'centro de acopio reg Este'!T150+'centro de acopio reg norte'!T150+'contrub. especiales'!T150</f>
        <v>0</v>
      </c>
      <c r="U151" s="497"/>
    </row>
    <row r="152" spans="1:21" s="461" customFormat="1" ht="15" hidden="1" customHeight="1">
      <c r="A152" s="462"/>
      <c r="B152" s="264"/>
      <c r="C152" s="265"/>
      <c r="D152" s="470" t="s">
        <v>545</v>
      </c>
      <c r="E152" s="471"/>
      <c r="F152" s="463" t="s">
        <v>547</v>
      </c>
      <c r="G152" s="464"/>
      <c r="H152" s="465"/>
      <c r="I152" s="465"/>
      <c r="J152" s="465"/>
      <c r="K152" s="465"/>
      <c r="L152" s="465"/>
      <c r="M152" s="466"/>
      <c r="N152" s="472"/>
      <c r="O152" s="572">
        <v>30</v>
      </c>
      <c r="P152" s="267"/>
      <c r="Q152" s="267"/>
      <c r="R152" s="267"/>
      <c r="S152" s="439">
        <f>+'Direc Ejc y Coor Int'!S151+'Gestión Admi y Financiera'!S152+'Plazas Agropecuarias'!S151+'Cadena de super'!S151+'capacitacion y asesoria'!S151+disponible!S151+'reconst y equip almacenes'!S151+'reconst y equip almacenes (2)'!S151+'reconst y equip almacenes (3)'!S151+'reconst y equip almacenes (4)'!S151+'rehab. y equip de laboratorios'!S151+'centro de acopio reg sur'!S151+'centro de acopio reg Este'!S151+'centro de acopio reg norte'!S151+'contrub. especiales'!S151</f>
        <v>0</v>
      </c>
      <c r="T152" s="439">
        <f>+'Direc Ejc y Coor Int'!T151+'Gestión Admi y Financiera'!T152+'Plazas Agropecuarias'!T151+'Cadena de super'!T151+'capacitacion y asesoria'!T151+disponible!T151+'reconst y equip almacenes'!T151+'reconst y equip almacenes (2)'!T151+'reconst y equip almacenes (3)'!T151+'reconst y equip almacenes (4)'!T151+'rehab. y equip de laboratorios'!T151+'centro de acopio reg sur'!T151+'centro de acopio reg Este'!T151+'centro de acopio reg norte'!T151+'contrub. especiales'!T151</f>
        <v>0</v>
      </c>
      <c r="U152" s="497"/>
    </row>
    <row r="153" spans="1:21" s="395" customFormat="1" ht="15" customHeight="1">
      <c r="A153" s="397" t="s">
        <v>339</v>
      </c>
      <c r="B153" s="398"/>
      <c r="C153" s="697"/>
      <c r="D153" s="698"/>
      <c r="E153" s="699"/>
      <c r="F153" s="415" t="s">
        <v>340</v>
      </c>
      <c r="G153" s="400"/>
      <c r="H153" s="417"/>
      <c r="I153" s="417"/>
      <c r="J153" s="417"/>
      <c r="K153" s="417"/>
      <c r="L153" s="417"/>
      <c r="M153" s="418"/>
      <c r="N153" s="413"/>
      <c r="O153" s="572">
        <v>30</v>
      </c>
      <c r="P153" s="262"/>
      <c r="Q153" s="262"/>
      <c r="R153" s="262"/>
      <c r="S153" s="442">
        <f>+S154+S166+S175+S164</f>
        <v>47384848.993333332</v>
      </c>
      <c r="T153" s="442">
        <f>+T154+T166+T175+T164</f>
        <v>11164560.859999999</v>
      </c>
      <c r="U153" s="396"/>
    </row>
    <row r="154" spans="1:21" s="461" customFormat="1" ht="15" customHeight="1">
      <c r="A154" s="462"/>
      <c r="B154" s="264" t="s">
        <v>341</v>
      </c>
      <c r="C154" s="701"/>
      <c r="D154" s="702"/>
      <c r="E154" s="703"/>
      <c r="F154" s="467" t="s">
        <v>342</v>
      </c>
      <c r="G154" s="464"/>
      <c r="H154" s="468"/>
      <c r="I154" s="468"/>
      <c r="J154" s="468"/>
      <c r="K154" s="468"/>
      <c r="L154" s="468"/>
      <c r="M154" s="469"/>
      <c r="N154" s="472"/>
      <c r="O154" s="572">
        <v>30</v>
      </c>
      <c r="P154" s="267"/>
      <c r="Q154" s="267"/>
      <c r="R154" s="267"/>
      <c r="S154" s="440">
        <f>SUM(S155:S163)</f>
        <v>12453486.108333332</v>
      </c>
      <c r="T154" s="440">
        <f>SUM(T155:T163)</f>
        <v>8094741.8599999994</v>
      </c>
      <c r="U154" s="497"/>
    </row>
    <row r="155" spans="1:21" s="461" customFormat="1" ht="15" customHeight="1">
      <c r="A155" s="462"/>
      <c r="B155" s="264"/>
      <c r="C155" s="701" t="s">
        <v>343</v>
      </c>
      <c r="D155" s="702" t="s">
        <v>344</v>
      </c>
      <c r="E155" s="703" t="s">
        <v>344</v>
      </c>
      <c r="F155" s="463" t="s">
        <v>345</v>
      </c>
      <c r="G155" s="464"/>
      <c r="H155" s="465"/>
      <c r="I155" s="465"/>
      <c r="J155" s="465"/>
      <c r="K155" s="465"/>
      <c r="L155" s="465"/>
      <c r="M155" s="466"/>
      <c r="N155" s="472"/>
      <c r="O155" s="572">
        <v>30</v>
      </c>
      <c r="P155" s="267"/>
      <c r="Q155" s="267"/>
      <c r="R155" s="267"/>
      <c r="S155" s="439">
        <f>+'Direc Ejc y Coor Int'!S154+'Gestión Admi y Financiera'!S155+'Plazas Agropecuarias'!S154+'Cadena de super'!S154+'capacitacion y asesoria'!S154+disponible!S154+'reconst y equip almacenes'!S154+'reconst y equip almacenes (2)'!S154+'reconst y equip almacenes (3)'!S154+'reconst y equip almacenes (4)'!S154+'rehab. y equip de laboratorios'!S154+'centro de acopio reg sur'!S154+'centro de acopio reg Este'!S154+'centro de acopio reg norte'!S154+'contrub. especiales'!S154</f>
        <v>0</v>
      </c>
      <c r="T155" s="439">
        <f>+'Direc Ejc y Coor Int'!T154+'Gestión Admi y Financiera'!T155+'Plazas Agropecuarias'!T154+'Cadena de super'!T154+'capacitacion y asesoria'!T154+disponible!T154+'reconst y equip almacenes'!T154+'reconst y equip almacenes (2)'!T154+'reconst y equip almacenes (3)'!T154+'reconst y equip almacenes (4)'!T154+'rehab. y equip de laboratorios'!T154+'centro de acopio reg sur'!T154+'centro de acopio reg Este'!T154+'centro de acopio reg norte'!T154+'contrub. especiales'!T154</f>
        <v>542822.46</v>
      </c>
      <c r="U155" s="497"/>
    </row>
    <row r="156" spans="1:21" s="461" customFormat="1" ht="15" customHeight="1">
      <c r="A156" s="462"/>
      <c r="B156" s="264"/>
      <c r="C156" s="701" t="s">
        <v>346</v>
      </c>
      <c r="D156" s="702" t="s">
        <v>344</v>
      </c>
      <c r="E156" s="703" t="s">
        <v>344</v>
      </c>
      <c r="F156" s="463" t="s">
        <v>347</v>
      </c>
      <c r="G156" s="464"/>
      <c r="H156" s="465"/>
      <c r="I156" s="465"/>
      <c r="J156" s="465"/>
      <c r="K156" s="465"/>
      <c r="L156" s="465"/>
      <c r="M156" s="466"/>
      <c r="N156" s="472"/>
      <c r="O156" s="572">
        <v>30</v>
      </c>
      <c r="P156" s="267"/>
      <c r="Q156" s="267"/>
      <c r="R156" s="267"/>
      <c r="S156" s="439">
        <f>+'Direc Ejc y Coor Int'!S155+'Gestión Admi y Financiera'!S156+'Plazas Agropecuarias'!S155+'Cadena de super'!S155+'capacitacion y asesoria'!S155+disponible!S155+'reconst y equip almacenes'!S155+'reconst y equip almacenes (2)'!S155+'reconst y equip almacenes (3)'!S155+'reconst y equip almacenes (4)'!S155+'rehab. y equip de laboratorios'!S155+'centro de acopio reg sur'!S155+'centro de acopio reg Este'!S155+'centro de acopio reg norte'!S155+'contrub. especiales'!S155</f>
        <v>0</v>
      </c>
      <c r="T156" s="439">
        <f>+'Direc Ejc y Coor Int'!T155+'Gestión Admi y Financiera'!T156+'Plazas Agropecuarias'!T155+'Cadena de super'!T155+'capacitacion y asesoria'!T155+disponible!T155+'reconst y equip almacenes'!T155+'reconst y equip almacenes (2)'!T155+'reconst y equip almacenes (3)'!T155+'reconst y equip almacenes (4)'!T155+'rehab. y equip de laboratorios'!T155+'centro de acopio reg sur'!T155+'centro de acopio reg Este'!T155+'centro de acopio reg norte'!T155+'contrub. especiales'!T155</f>
        <v>80000</v>
      </c>
      <c r="U156" s="497"/>
    </row>
    <row r="157" spans="1:21" s="461" customFormat="1" ht="15" customHeight="1">
      <c r="A157" s="462"/>
      <c r="B157" s="264"/>
      <c r="C157" s="701" t="s">
        <v>348</v>
      </c>
      <c r="D157" s="702" t="s">
        <v>349</v>
      </c>
      <c r="E157" s="703" t="s">
        <v>349</v>
      </c>
      <c r="F157" s="463" t="s">
        <v>350</v>
      </c>
      <c r="G157" s="464"/>
      <c r="H157" s="465"/>
      <c r="I157" s="465"/>
      <c r="J157" s="465"/>
      <c r="K157" s="465"/>
      <c r="L157" s="465"/>
      <c r="M157" s="466"/>
      <c r="N157" s="472"/>
      <c r="O157" s="572">
        <v>30</v>
      </c>
      <c r="P157" s="267"/>
      <c r="Q157" s="267"/>
      <c r="R157" s="267"/>
      <c r="S157" s="439">
        <f>+'Direc Ejc y Coor Int'!S156+'Gestión Admi y Financiera'!S157+'Plazas Agropecuarias'!S156+'Cadena de super'!S156+'capacitacion y asesoria'!S156+disponible!S156+'reconst y equip almacenes'!S156+'reconst y equip almacenes (2)'!S156+'reconst y equip almacenes (3)'!S156+'reconst y equip almacenes (4)'!S156+'rehab. y equip de laboratorios'!S156+'centro de acopio reg sur'!S156+'centro de acopio reg Este'!S156+'centro de acopio reg norte'!S156+'contrub. especiales'!S156</f>
        <v>0</v>
      </c>
      <c r="T157" s="439">
        <f>+'Direc Ejc y Coor Int'!T156+'Gestión Admi y Financiera'!T157+'Plazas Agropecuarias'!T156+'Cadena de super'!T156+'capacitacion y asesoria'!T156+disponible!T156+'reconst y equip almacenes'!T156+'reconst y equip almacenes (2)'!T156+'reconst y equip almacenes (3)'!T156+'reconst y equip almacenes (4)'!T156+'rehab. y equip de laboratorios'!T156+'centro de acopio reg sur'!T156+'centro de acopio reg Este'!T156+'centro de acopio reg norte'!T156+'contrub. especiales'!T156</f>
        <v>1660000</v>
      </c>
      <c r="U157" s="497"/>
    </row>
    <row r="158" spans="1:21" s="461" customFormat="1" ht="15" customHeight="1">
      <c r="A158" s="462"/>
      <c r="B158" s="264"/>
      <c r="C158" s="701" t="s">
        <v>351</v>
      </c>
      <c r="D158" s="702" t="s">
        <v>352</v>
      </c>
      <c r="E158" s="703" t="s">
        <v>352</v>
      </c>
      <c r="F158" s="463" t="s">
        <v>353</v>
      </c>
      <c r="G158" s="464"/>
      <c r="H158" s="465"/>
      <c r="I158" s="465"/>
      <c r="J158" s="465"/>
      <c r="K158" s="465"/>
      <c r="L158" s="465"/>
      <c r="M158" s="466"/>
      <c r="N158" s="472"/>
      <c r="O158" s="572">
        <v>30</v>
      </c>
      <c r="P158" s="267"/>
      <c r="Q158" s="267"/>
      <c r="R158" s="267"/>
      <c r="S158" s="439">
        <f>+'Direc Ejc y Coor Int'!S157+'Gestión Admi y Financiera'!S158+'Plazas Agropecuarias'!S157+'Cadena de super'!S157+'capacitacion y asesoria'!S157+disponible!S157+'reconst y equip almacenes'!S157+'reconst y equip almacenes (2)'!S157+'reconst y equip almacenes (3)'!S157+'reconst y equip almacenes (4)'!S157+'rehab. y equip de laboratorios'!S157+'centro de acopio reg sur'!S157+'centro de acopio reg Este'!S157+'centro de acopio reg norte'!S157+'contrub. especiales'!S157</f>
        <v>2428004.02</v>
      </c>
      <c r="T158" s="439">
        <f>+'Direc Ejc y Coor Int'!T157+'Gestión Admi y Financiera'!T158+'Plazas Agropecuarias'!T157+'Cadena de super'!T157+'capacitacion y asesoria'!T157+disponible!T157+'reconst y equip almacenes'!T157+'reconst y equip almacenes (2)'!T157+'reconst y equip almacenes (3)'!T157+'reconst y equip almacenes (4)'!T157+'rehab. y equip de laboratorios'!T157+'centro de acopio reg sur'!T157+'centro de acopio reg Este'!T157+'centro de acopio reg norte'!T157+'contrub. especiales'!T157</f>
        <v>2955130.4</v>
      </c>
      <c r="U158" s="497"/>
    </row>
    <row r="159" spans="1:21" s="461" customFormat="1" ht="15" hidden="1" customHeight="1">
      <c r="A159" s="462"/>
      <c r="B159" s="264"/>
      <c r="C159" s="701" t="s">
        <v>354</v>
      </c>
      <c r="D159" s="702" t="s">
        <v>352</v>
      </c>
      <c r="E159" s="703" t="s">
        <v>352</v>
      </c>
      <c r="F159" s="463" t="s">
        <v>355</v>
      </c>
      <c r="G159" s="464"/>
      <c r="H159" s="465"/>
      <c r="I159" s="465"/>
      <c r="J159" s="465"/>
      <c r="K159" s="465"/>
      <c r="L159" s="465"/>
      <c r="M159" s="466"/>
      <c r="N159" s="472"/>
      <c r="O159" s="572">
        <v>30</v>
      </c>
      <c r="P159" s="267"/>
      <c r="Q159" s="267"/>
      <c r="R159" s="267"/>
      <c r="S159" s="439">
        <f>+'Direc Ejc y Coor Int'!S158+'Gestión Admi y Financiera'!S159+'Plazas Agropecuarias'!S158+'Cadena de super'!S158+'capacitacion y asesoria'!S158+disponible!S158+'reconst y equip almacenes'!S158+'reconst y equip almacenes (2)'!S158+'reconst y equip almacenes (3)'!S158+'reconst y equip almacenes (4)'!S158+'rehab. y equip de laboratorios'!S158+'centro de acopio reg sur'!S158+'centro de acopio reg Este'!S158+'centro de acopio reg norte'!S158+'contrub. especiales'!S158</f>
        <v>0</v>
      </c>
      <c r="T159" s="439">
        <f>+'Direc Ejc y Coor Int'!T158+'Gestión Admi y Financiera'!T159+'Plazas Agropecuarias'!T158+'Cadena de super'!T158+'capacitacion y asesoria'!T158+disponible!T158+'reconst y equip almacenes'!T158+'reconst y equip almacenes (2)'!T158+'reconst y equip almacenes (3)'!T158+'reconst y equip almacenes (4)'!T158+'rehab. y equip de laboratorios'!T158+'centro de acopio reg sur'!T158+'centro de acopio reg Este'!T158+'centro de acopio reg norte'!T158+'contrub. especiales'!T158</f>
        <v>0</v>
      </c>
      <c r="U159" s="497"/>
    </row>
    <row r="160" spans="1:21" s="461" customFormat="1" ht="15" hidden="1" customHeight="1">
      <c r="A160" s="462"/>
      <c r="B160" s="264"/>
      <c r="C160" s="701" t="s">
        <v>356</v>
      </c>
      <c r="D160" s="702" t="s">
        <v>352</v>
      </c>
      <c r="E160" s="703" t="s">
        <v>352</v>
      </c>
      <c r="F160" s="463" t="s">
        <v>357</v>
      </c>
      <c r="G160" s="464"/>
      <c r="H160" s="465"/>
      <c r="I160" s="465"/>
      <c r="J160" s="465"/>
      <c r="K160" s="465"/>
      <c r="L160" s="465"/>
      <c r="M160" s="466"/>
      <c r="N160" s="472"/>
      <c r="O160" s="572">
        <v>30</v>
      </c>
      <c r="P160" s="267"/>
      <c r="Q160" s="267"/>
      <c r="R160" s="267"/>
      <c r="S160" s="439">
        <f>+'Direc Ejc y Coor Int'!S159+'Gestión Admi y Financiera'!S160+'Plazas Agropecuarias'!S159+'Cadena de super'!S159+'capacitacion y asesoria'!S159+disponible!S159+'reconst y equip almacenes'!S159+'reconst y equip almacenes (2)'!S159+'reconst y equip almacenes (3)'!S159+'reconst y equip almacenes (4)'!S159+'rehab. y equip de laboratorios'!S159+'centro de acopio reg sur'!S159+'centro de acopio reg Este'!S159+'centro de acopio reg norte'!S159+'contrub. especiales'!S159</f>
        <v>0</v>
      </c>
      <c r="T160" s="439">
        <f>+'Direc Ejc y Coor Int'!T159+'Gestión Admi y Financiera'!T160+'Plazas Agropecuarias'!T159+'Cadena de super'!T159+'capacitacion y asesoria'!T159+disponible!T159+'reconst y equip almacenes'!T159+'reconst y equip almacenes (2)'!T159+'reconst y equip almacenes (3)'!T159+'reconst y equip almacenes (4)'!T159+'rehab. y equip de laboratorios'!T159+'centro de acopio reg sur'!T159+'centro de acopio reg Este'!T159+'centro de acopio reg norte'!T159+'contrub. especiales'!T159</f>
        <v>0</v>
      </c>
      <c r="U160" s="497"/>
    </row>
    <row r="161" spans="1:26" s="461" customFormat="1" ht="15" customHeight="1">
      <c r="A161" s="462"/>
      <c r="B161" s="264"/>
      <c r="C161" s="701" t="s">
        <v>358</v>
      </c>
      <c r="D161" s="702"/>
      <c r="E161" s="703"/>
      <c r="F161" s="463" t="s">
        <v>359</v>
      </c>
      <c r="G161" s="464"/>
      <c r="H161" s="465"/>
      <c r="I161" s="465"/>
      <c r="J161" s="465"/>
      <c r="K161" s="465"/>
      <c r="L161" s="465"/>
      <c r="M161" s="466"/>
      <c r="N161" s="472"/>
      <c r="O161" s="572">
        <v>30</v>
      </c>
      <c r="P161" s="267"/>
      <c r="Q161" s="267"/>
      <c r="R161" s="267"/>
      <c r="S161" s="439">
        <f>+'Direc Ejc y Coor Int'!S160+'Gestión Admi y Financiera'!S161+'Plazas Agropecuarias'!S160+'Cadena de super'!S160+'capacitacion y asesoria'!S160+disponible!S160+'reconst y equip almacenes'!S160+'reconst y equip almacenes (2)'!S160+'reconst y equip almacenes (3)'!S160+'reconst y equip almacenes (4)'!S160+'rehab. y equip de laboratorios'!S160+'centro de acopio reg sur'!S160+'centro de acopio reg Este'!S160+'centro de acopio reg norte'!S160+'contrub. especiales'!S160</f>
        <v>4624600.0449999999</v>
      </c>
      <c r="T161" s="439">
        <f>+'Direc Ejc y Coor Int'!T160+'Gestión Admi y Financiera'!T161+'Plazas Agropecuarias'!T160+'Cadena de super'!T160+'capacitacion y asesoria'!T160+disponible!T160+'reconst y equip almacenes'!T160+'reconst y equip almacenes (2)'!T160+'reconst y equip almacenes (3)'!T160+'reconst y equip almacenes (4)'!T160+'rehab. y equip de laboratorios'!T160+'centro de acopio reg sur'!T160+'centro de acopio reg Este'!T160+'centro de acopio reg norte'!T160+'contrub. especiales'!T160</f>
        <v>2798410.52</v>
      </c>
      <c r="U161" s="497"/>
    </row>
    <row r="162" spans="1:26" s="461" customFormat="1" ht="15" hidden="1" customHeight="1">
      <c r="A162" s="462"/>
      <c r="B162" s="264"/>
      <c r="C162" s="701" t="s">
        <v>360</v>
      </c>
      <c r="D162" s="702"/>
      <c r="E162" s="703"/>
      <c r="F162" s="463" t="s">
        <v>361</v>
      </c>
      <c r="G162" s="464"/>
      <c r="H162" s="465"/>
      <c r="I162" s="465"/>
      <c r="J162" s="465"/>
      <c r="K162" s="465"/>
      <c r="L162" s="465"/>
      <c r="M162" s="466"/>
      <c r="N162" s="472"/>
      <c r="O162" s="572">
        <v>30</v>
      </c>
      <c r="P162" s="267"/>
      <c r="Q162" s="267"/>
      <c r="R162" s="267"/>
      <c r="S162" s="439">
        <f>+'Direc Ejc y Coor Int'!S161+'Gestión Admi y Financiera'!S162+'Plazas Agropecuarias'!S161+'Cadena de super'!S161+'capacitacion y asesoria'!S161+disponible!S161+'reconst y equip almacenes'!S161+'reconst y equip almacenes (2)'!S161+'reconst y equip almacenes (3)'!S161+'reconst y equip almacenes (4)'!S161+'rehab. y equip de laboratorios'!S161+'centro de acopio reg sur'!S161+'centro de acopio reg Este'!S161+'centro de acopio reg norte'!S161+'contrub. especiales'!S161</f>
        <v>0</v>
      </c>
      <c r="T162" s="439">
        <f>+'Direc Ejc y Coor Int'!T161+'Gestión Admi y Financiera'!T162+'Plazas Agropecuarias'!T161+'Cadena de super'!T161+'capacitacion y asesoria'!T161+disponible!T161+'reconst y equip almacenes'!T161+'reconst y equip almacenes (2)'!T161+'reconst y equip almacenes (3)'!T161+'reconst y equip almacenes (4)'!T161+'rehab. y equip de laboratorios'!T161+'centro de acopio reg sur'!T161+'centro de acopio reg Este'!T161+'centro de acopio reg norte'!T161+'contrub. especiales'!T161</f>
        <v>0</v>
      </c>
      <c r="U162" s="497"/>
    </row>
    <row r="163" spans="1:26" s="461" customFormat="1" ht="15" customHeight="1">
      <c r="A163" s="462"/>
      <c r="B163" s="264"/>
      <c r="C163" s="701" t="s">
        <v>362</v>
      </c>
      <c r="D163" s="702"/>
      <c r="E163" s="703"/>
      <c r="F163" s="463" t="s">
        <v>363</v>
      </c>
      <c r="G163" s="464"/>
      <c r="H163" s="465"/>
      <c r="I163" s="465"/>
      <c r="J163" s="465"/>
      <c r="K163" s="465"/>
      <c r="L163" s="465"/>
      <c r="M163" s="466"/>
      <c r="N163" s="472"/>
      <c r="O163" s="572">
        <v>30</v>
      </c>
      <c r="P163" s="267"/>
      <c r="Q163" s="267"/>
      <c r="R163" s="267"/>
      <c r="S163" s="439">
        <f>+'Direc Ejc y Coor Int'!S162+'Gestión Admi y Financiera'!S163+'Plazas Agropecuarias'!S162+'Cadena de super'!S162+'capacitacion y asesoria'!S162+disponible!S162+'reconst y equip almacenes'!S162+'reconst y equip almacenes (2)'!S162+'reconst y equip almacenes (3)'!S162+'reconst y equip almacenes (4)'!S162+'rehab. y equip de laboratorios'!S162+'centro de acopio reg sur'!S162+'centro de acopio reg Este'!S162+'centro de acopio reg norte'!S162+'contrub. especiales'!S162</f>
        <v>5400882.043333333</v>
      </c>
      <c r="T163" s="439">
        <f>+'Direc Ejc y Coor Int'!T162+'Gestión Admi y Financiera'!T163+'Plazas Agropecuarias'!T162+'Cadena de super'!T162+'capacitacion y asesoria'!T162+disponible!T162+'reconst y equip almacenes'!T162+'reconst y equip almacenes (2)'!T162+'reconst y equip almacenes (3)'!T162+'reconst y equip almacenes (4)'!T162+'rehab. y equip de laboratorios'!T162+'centro de acopio reg sur'!T162+'centro de acopio reg Este'!T162+'centro de acopio reg norte'!T162+'contrub. especiales'!T162</f>
        <v>58378.48</v>
      </c>
      <c r="U163" s="497"/>
    </row>
    <row r="164" spans="1:26" s="461" customFormat="1" ht="15" hidden="1" customHeight="1">
      <c r="A164" s="462"/>
      <c r="B164" s="462" t="s">
        <v>364</v>
      </c>
      <c r="C164" s="701"/>
      <c r="D164" s="702"/>
      <c r="E164" s="703"/>
      <c r="F164" s="467" t="s">
        <v>365</v>
      </c>
      <c r="G164" s="474"/>
      <c r="H164" s="468"/>
      <c r="I164" s="468"/>
      <c r="J164" s="468"/>
      <c r="K164" s="468"/>
      <c r="L164" s="468"/>
      <c r="M164" s="469"/>
      <c r="N164" s="472"/>
      <c r="O164" s="572">
        <v>30</v>
      </c>
      <c r="P164" s="267"/>
      <c r="Q164" s="267"/>
      <c r="R164" s="267"/>
      <c r="S164" s="440">
        <f>SUM(S165:S165)</f>
        <v>0</v>
      </c>
      <c r="T164" s="440">
        <f>SUM(T165:T165)</f>
        <v>0</v>
      </c>
      <c r="U164" s="497"/>
    </row>
    <row r="165" spans="1:26" s="461" customFormat="1" ht="15" hidden="1" customHeight="1">
      <c r="A165" s="462"/>
      <c r="B165" s="264"/>
      <c r="C165" s="701" t="s">
        <v>366</v>
      </c>
      <c r="D165" s="702" t="s">
        <v>344</v>
      </c>
      <c r="E165" s="703" t="s">
        <v>344</v>
      </c>
      <c r="F165" s="463" t="s">
        <v>479</v>
      </c>
      <c r="G165" s="464"/>
      <c r="H165" s="465"/>
      <c r="I165" s="465"/>
      <c r="J165" s="465"/>
      <c r="K165" s="465"/>
      <c r="L165" s="465"/>
      <c r="M165" s="466"/>
      <c r="N165" s="472"/>
      <c r="O165" s="572">
        <v>30</v>
      </c>
      <c r="P165" s="267"/>
      <c r="Q165" s="267"/>
      <c r="R165" s="267"/>
      <c r="S165" s="439">
        <f>+'Direc Ejc y Coor Int'!S164+'Gestión Admi y Financiera'!S165+'Plazas Agropecuarias'!S164+'Cadena de super'!S164+'capacitacion y asesoria'!S164+disponible!S164+'reconst y equip almacenes'!S164+'reconst y equip almacenes (2)'!S164+'reconst y equip almacenes (3)'!S164+'reconst y equip almacenes (4)'!S164+'rehab. y equip de laboratorios'!S164+'centro de acopio reg sur'!S164+'centro de acopio reg Este'!S164+'centro de acopio reg norte'!S164+'contrub. especiales'!S164</f>
        <v>0</v>
      </c>
      <c r="T165" s="439">
        <f>+'Direc Ejc y Coor Int'!T164+'Gestión Admi y Financiera'!T165+'Plazas Agropecuarias'!T164+'Cadena de super'!T164+'capacitacion y asesoria'!T164+disponible!T164+'reconst y equip almacenes'!T164+'reconst y equip almacenes (2)'!T164+'reconst y equip almacenes (3)'!T164+'reconst y equip almacenes (4)'!T164+'rehab. y equip de laboratorios'!T164+'centro de acopio reg sur'!T164+'centro de acopio reg Este'!T164+'centro de acopio reg norte'!T164+'contrub. especiales'!T164</f>
        <v>0</v>
      </c>
      <c r="U165" s="497"/>
    </row>
    <row r="166" spans="1:26" s="461" customFormat="1" ht="15" customHeight="1">
      <c r="A166" s="462"/>
      <c r="B166" s="264" t="s">
        <v>368</v>
      </c>
      <c r="C166" s="701"/>
      <c r="D166" s="702"/>
      <c r="E166" s="703"/>
      <c r="F166" s="467" t="s">
        <v>369</v>
      </c>
      <c r="G166" s="464"/>
      <c r="H166" s="465"/>
      <c r="I166" s="465"/>
      <c r="J166" s="465"/>
      <c r="K166" s="465"/>
      <c r="L166" s="465"/>
      <c r="M166" s="466"/>
      <c r="N166" s="472"/>
      <c r="O166" s="572">
        <v>30</v>
      </c>
      <c r="P166" s="267"/>
      <c r="Q166" s="267"/>
      <c r="R166" s="267"/>
      <c r="S166" s="440">
        <f>SUM(S167:S174)</f>
        <v>34931362.884999998</v>
      </c>
      <c r="T166" s="440">
        <f>SUM(T167:T174)</f>
        <v>1669819</v>
      </c>
      <c r="U166" s="497"/>
      <c r="Z166" s="500"/>
    </row>
    <row r="167" spans="1:26" s="461" customFormat="1" ht="15" hidden="1" customHeight="1">
      <c r="A167" s="462"/>
      <c r="B167" s="264"/>
      <c r="C167" s="701" t="s">
        <v>486</v>
      </c>
      <c r="D167" s="702" t="s">
        <v>344</v>
      </c>
      <c r="E167" s="703" t="s">
        <v>344</v>
      </c>
      <c r="F167" s="463" t="s">
        <v>485</v>
      </c>
      <c r="G167" s="464"/>
      <c r="H167" s="465"/>
      <c r="I167" s="465"/>
      <c r="J167" s="465"/>
      <c r="K167" s="465"/>
      <c r="L167" s="465"/>
      <c r="M167" s="466"/>
      <c r="N167" s="472"/>
      <c r="O167" s="572">
        <v>30</v>
      </c>
      <c r="P167" s="267"/>
      <c r="Q167" s="267"/>
      <c r="R167" s="267"/>
      <c r="S167" s="439">
        <f>+'Direc Ejc y Coor Int'!S166+'Gestión Admi y Financiera'!S167+'Plazas Agropecuarias'!S166+'Cadena de super'!S166+'capacitacion y asesoria'!S166+disponible!S166+'reconst y equip almacenes'!S166+'reconst y equip almacenes (2)'!S166+'reconst y equip almacenes (3)'!S166+'reconst y equip almacenes (4)'!S166+'rehab. y equip de laboratorios'!S166+'centro de acopio reg sur'!S166+'centro de acopio reg Este'!S166+'centro de acopio reg norte'!S166+'contrub. especiales'!S166</f>
        <v>0</v>
      </c>
      <c r="T167" s="439">
        <f>+'Direc Ejc y Coor Int'!T166+'Gestión Admi y Financiera'!T167+'Plazas Agropecuarias'!T166+'Cadena de super'!T166+'capacitacion y asesoria'!T166+disponible!T166+'reconst y equip almacenes'!T166+'reconst y equip almacenes (2)'!T166+'reconst y equip almacenes (3)'!T166+'reconst y equip almacenes (4)'!T166+'rehab. y equip de laboratorios'!T166+'centro de acopio reg sur'!T166+'centro de acopio reg Este'!T166+'centro de acopio reg norte'!T166+'contrub. especiales'!T166</f>
        <v>0</v>
      </c>
      <c r="U167" s="497"/>
    </row>
    <row r="168" spans="1:26" s="461" customFormat="1" ht="15" hidden="1" customHeight="1">
      <c r="A168" s="462"/>
      <c r="B168" s="264"/>
      <c r="C168" s="701" t="s">
        <v>487</v>
      </c>
      <c r="D168" s="702" t="s">
        <v>344</v>
      </c>
      <c r="E168" s="703" t="s">
        <v>344</v>
      </c>
      <c r="F168" s="463" t="s">
        <v>490</v>
      </c>
      <c r="G168" s="464"/>
      <c r="H168" s="465"/>
      <c r="I168" s="465"/>
      <c r="J168" s="465"/>
      <c r="K168" s="465"/>
      <c r="L168" s="465"/>
      <c r="M168" s="466"/>
      <c r="N168" s="472"/>
      <c r="O168" s="572">
        <v>30</v>
      </c>
      <c r="P168" s="267"/>
      <c r="Q168" s="267"/>
      <c r="R168" s="267"/>
      <c r="S168" s="439">
        <f>+'Direc Ejc y Coor Int'!S167+'Gestión Admi y Financiera'!S168+'Plazas Agropecuarias'!S167+'Cadena de super'!S167+'capacitacion y asesoria'!S167+disponible!S167+'reconst y equip almacenes'!S167+'reconst y equip almacenes (2)'!S167+'reconst y equip almacenes (3)'!S167+'reconst y equip almacenes (4)'!S167+'rehab. y equip de laboratorios'!S167+'centro de acopio reg sur'!S167+'centro de acopio reg Este'!S167+'centro de acopio reg norte'!S167+'contrub. especiales'!S167</f>
        <v>0</v>
      </c>
      <c r="T168" s="439">
        <f>+'Direc Ejc y Coor Int'!T167+'Gestión Admi y Financiera'!T168+'Plazas Agropecuarias'!T167+'Cadena de super'!T167+'capacitacion y asesoria'!T167+disponible!T167+'reconst y equip almacenes'!T167+'reconst y equip almacenes (2)'!T167+'reconst y equip almacenes (3)'!T167+'reconst y equip almacenes (4)'!T167+'rehab. y equip de laboratorios'!T167+'centro de acopio reg sur'!T167+'centro de acopio reg Este'!T167+'centro de acopio reg norte'!T167+'contrub. especiales'!T167</f>
        <v>0</v>
      </c>
      <c r="U168" s="497"/>
    </row>
    <row r="169" spans="1:26" s="461" customFormat="1" ht="15" hidden="1" customHeight="1">
      <c r="A169" s="462"/>
      <c r="B169" s="264"/>
      <c r="C169" s="265"/>
      <c r="D169" s="470" t="s">
        <v>488</v>
      </c>
      <c r="E169" s="471"/>
      <c r="F169" s="463" t="s">
        <v>491</v>
      </c>
      <c r="G169" s="464"/>
      <c r="H169" s="465"/>
      <c r="I169" s="465"/>
      <c r="J169" s="465"/>
      <c r="K169" s="465"/>
      <c r="L169" s="465"/>
      <c r="M169" s="466"/>
      <c r="N169" s="472"/>
      <c r="O169" s="572">
        <v>30</v>
      </c>
      <c r="P169" s="267"/>
      <c r="Q169" s="267"/>
      <c r="R169" s="267"/>
      <c r="S169" s="439">
        <f>+'Direc Ejc y Coor Int'!S168+'Gestión Admi y Financiera'!S169+'Plazas Agropecuarias'!S168+'Cadena de super'!S168+'capacitacion y asesoria'!S168+disponible!S168+'reconst y equip almacenes'!S168+'reconst y equip almacenes (2)'!S168+'reconst y equip almacenes (3)'!S168+'reconst y equip almacenes (4)'!S168+'rehab. y equip de laboratorios'!S168+'centro de acopio reg sur'!S168+'centro de acopio reg Este'!S168+'centro de acopio reg norte'!S168+'contrub. especiales'!S168</f>
        <v>0</v>
      </c>
      <c r="T169" s="439">
        <f>+'Direc Ejc y Coor Int'!T168+'Gestión Admi y Financiera'!T169+'Plazas Agropecuarias'!T168+'Cadena de super'!T168+'capacitacion y asesoria'!T168+disponible!T168+'reconst y equip almacenes'!T168+'reconst y equip almacenes (2)'!T168+'reconst y equip almacenes (3)'!T168+'reconst y equip almacenes (4)'!T168+'rehab. y equip de laboratorios'!T168+'centro de acopio reg sur'!T168+'centro de acopio reg Este'!T168+'centro de acopio reg norte'!T168+'contrub. especiales'!T168</f>
        <v>0</v>
      </c>
      <c r="U169" s="497"/>
    </row>
    <row r="170" spans="1:26" s="461" customFormat="1" ht="15" hidden="1" customHeight="1">
      <c r="A170" s="462"/>
      <c r="B170" s="264"/>
      <c r="C170" s="265"/>
      <c r="D170" s="470" t="s">
        <v>489</v>
      </c>
      <c r="E170" s="471"/>
      <c r="F170" s="463" t="s">
        <v>492</v>
      </c>
      <c r="G170" s="464"/>
      <c r="H170" s="465"/>
      <c r="I170" s="465"/>
      <c r="J170" s="465"/>
      <c r="K170" s="465"/>
      <c r="L170" s="465"/>
      <c r="M170" s="466"/>
      <c r="N170" s="472"/>
      <c r="O170" s="572">
        <v>30</v>
      </c>
      <c r="P170" s="267"/>
      <c r="Q170" s="267"/>
      <c r="R170" s="267"/>
      <c r="S170" s="439">
        <f>+'Direc Ejc y Coor Int'!S169+'Gestión Admi y Financiera'!S170+'Plazas Agropecuarias'!S169+'Cadena de super'!S169+'capacitacion y asesoria'!S169+disponible!S169+'reconst y equip almacenes'!S169+'reconst y equip almacenes (2)'!S169+'reconst y equip almacenes (3)'!S169+'reconst y equip almacenes (4)'!S169+'rehab. y equip de laboratorios'!S169+'centro de acopio reg sur'!S169+'centro de acopio reg Este'!S169+'centro de acopio reg norte'!S169+'contrub. especiales'!S169</f>
        <v>0</v>
      </c>
      <c r="T170" s="439">
        <f>+'Direc Ejc y Coor Int'!T169+'Gestión Admi y Financiera'!T170+'Plazas Agropecuarias'!T169+'Cadena de super'!T169+'capacitacion y asesoria'!T169+disponible!T169+'reconst y equip almacenes'!T169+'reconst y equip almacenes (2)'!T169+'reconst y equip almacenes (3)'!T169+'reconst y equip almacenes (4)'!T169+'rehab. y equip de laboratorios'!T169+'centro de acopio reg sur'!T169+'centro de acopio reg Este'!T169+'centro de acopio reg norte'!T169+'contrub. especiales'!T169</f>
        <v>0</v>
      </c>
      <c r="U170" s="497"/>
    </row>
    <row r="171" spans="1:26" s="461" customFormat="1" ht="15" customHeight="1">
      <c r="A171" s="462"/>
      <c r="B171" s="264"/>
      <c r="C171" s="701" t="s">
        <v>370</v>
      </c>
      <c r="D171" s="702" t="s">
        <v>344</v>
      </c>
      <c r="E171" s="703" t="s">
        <v>344</v>
      </c>
      <c r="F171" s="463" t="s">
        <v>371</v>
      </c>
      <c r="G171" s="464"/>
      <c r="H171" s="465"/>
      <c r="I171" s="465"/>
      <c r="J171" s="465"/>
      <c r="K171" s="465"/>
      <c r="L171" s="465"/>
      <c r="M171" s="466"/>
      <c r="N171" s="472"/>
      <c r="O171" s="572">
        <v>30</v>
      </c>
      <c r="P171" s="267"/>
      <c r="Q171" s="267"/>
      <c r="R171" s="267"/>
      <c r="S171" s="439">
        <f>+'Direc Ejc y Coor Int'!S170+'Gestión Admi y Financiera'!S171+'Plazas Agropecuarias'!S170+'Cadena de super'!S170+'capacitacion y asesoria'!S170+disponible!S170+'reconst y equip almacenes'!S170+'reconst y equip almacenes (2)'!S170+'reconst y equip almacenes (3)'!S170+'reconst y equip almacenes (4)'!S170+'rehab. y equip de laboratorios'!S170+'centro de acopio reg sur'!S170+'centro de acopio reg Este'!S170+'centro de acopio reg norte'!S170+'contrub. especiales'!S170</f>
        <v>34931362.884999998</v>
      </c>
      <c r="T171" s="439">
        <f>+'Direc Ejc y Coor Int'!T170+'Gestión Admi y Financiera'!T171+'Plazas Agropecuarias'!T170+'Cadena de super'!T170+'capacitacion y asesoria'!T170+disponible!T170+'reconst y equip almacenes'!T170+'reconst y equip almacenes (2)'!T170+'reconst y equip almacenes (3)'!T170+'reconst y equip almacenes (4)'!T170+'rehab. y equip de laboratorios'!T170+'centro de acopio reg sur'!T170+'centro de acopio reg Este'!T170+'centro de acopio reg norte'!T170+'contrub. especiales'!T170</f>
        <v>1669819</v>
      </c>
      <c r="U171" s="497"/>
    </row>
    <row r="172" spans="1:26" s="461" customFormat="1" ht="15" hidden="1" customHeight="1">
      <c r="A172" s="462"/>
      <c r="B172" s="264"/>
      <c r="C172" s="701" t="s">
        <v>372</v>
      </c>
      <c r="D172" s="702" t="s">
        <v>344</v>
      </c>
      <c r="E172" s="703" t="s">
        <v>344</v>
      </c>
      <c r="F172" s="463" t="s">
        <v>373</v>
      </c>
      <c r="G172" s="464"/>
      <c r="H172" s="465"/>
      <c r="I172" s="465"/>
      <c r="J172" s="465"/>
      <c r="K172" s="465"/>
      <c r="L172" s="465"/>
      <c r="M172" s="466"/>
      <c r="N172" s="472"/>
      <c r="O172" s="572">
        <v>30</v>
      </c>
      <c r="P172" s="267"/>
      <c r="Q172" s="267"/>
      <c r="R172" s="267"/>
      <c r="S172" s="439">
        <f>+'Direc Ejc y Coor Int'!S171+'Gestión Admi y Financiera'!S172+'Plazas Agropecuarias'!S171+'Cadena de super'!S171+'capacitacion y asesoria'!S171+disponible!S171+'reconst y equip almacenes'!S171+'reconst y equip almacenes (2)'!S171+'reconst y equip almacenes (3)'!S171+'reconst y equip almacenes (4)'!S171+'rehab. y equip de laboratorios'!S171+'centro de acopio reg sur'!S171+'centro de acopio reg Este'!S171+'centro de acopio reg norte'!S171+'contrub. especiales'!S171</f>
        <v>0</v>
      </c>
      <c r="T172" s="439">
        <f>+'Direc Ejc y Coor Int'!T171+'Gestión Admi y Financiera'!T172+'Plazas Agropecuarias'!T171+'Cadena de super'!T171+'capacitacion y asesoria'!T171+disponible!T171+'reconst y equip almacenes'!T171+'reconst y equip almacenes (2)'!T171+'reconst y equip almacenes (3)'!T171+'reconst y equip almacenes (4)'!T171+'rehab. y equip de laboratorios'!T171+'centro de acopio reg sur'!T171+'centro de acopio reg Este'!T171+'centro de acopio reg norte'!T171+'contrub. especiales'!T171</f>
        <v>0</v>
      </c>
      <c r="U172" s="497"/>
    </row>
    <row r="173" spans="1:26" s="461" customFormat="1" ht="15" hidden="1" customHeight="1">
      <c r="A173" s="462"/>
      <c r="B173" s="264"/>
      <c r="C173" s="265"/>
      <c r="D173" s="470" t="s">
        <v>483</v>
      </c>
      <c r="E173" s="471"/>
      <c r="F173" s="463" t="s">
        <v>484</v>
      </c>
      <c r="G173" s="464"/>
      <c r="H173" s="465"/>
      <c r="I173" s="465"/>
      <c r="J173" s="465"/>
      <c r="K173" s="465"/>
      <c r="L173" s="465"/>
      <c r="M173" s="466"/>
      <c r="N173" s="472"/>
      <c r="O173" s="572">
        <v>30</v>
      </c>
      <c r="P173" s="267"/>
      <c r="Q173" s="267"/>
      <c r="R173" s="267"/>
      <c r="S173" s="439">
        <f>+'Direc Ejc y Coor Int'!S172+'Gestión Admi y Financiera'!S173+'Plazas Agropecuarias'!S172+'Cadena de super'!S172+'capacitacion y asesoria'!S172+disponible!S172+'reconst y equip almacenes'!S172+'reconst y equip almacenes (2)'!S172+'reconst y equip almacenes (3)'!S172+'reconst y equip almacenes (4)'!S172+'rehab. y equip de laboratorios'!S172+'centro de acopio reg sur'!S172+'centro de acopio reg Este'!S172+'centro de acopio reg norte'!S172+'contrub. especiales'!S172</f>
        <v>0</v>
      </c>
      <c r="T173" s="439">
        <f>+'Direc Ejc y Coor Int'!T172+'Gestión Admi y Financiera'!T173+'Plazas Agropecuarias'!T172+'Cadena de super'!T172+'capacitacion y asesoria'!T172+disponible!T172+'reconst y equip almacenes'!T172+'reconst y equip almacenes (2)'!T172+'reconst y equip almacenes (3)'!T172+'reconst y equip almacenes (4)'!T172+'rehab. y equip de laboratorios'!T172+'centro de acopio reg sur'!T172+'centro de acopio reg Este'!T172+'centro de acopio reg norte'!T172+'contrub. especiales'!T172</f>
        <v>0</v>
      </c>
      <c r="U173" s="497"/>
    </row>
    <row r="174" spans="1:26" s="461" customFormat="1" ht="15" hidden="1" customHeight="1">
      <c r="A174" s="462"/>
      <c r="B174" s="264"/>
      <c r="C174" s="701" t="s">
        <v>374</v>
      </c>
      <c r="D174" s="702" t="s">
        <v>349</v>
      </c>
      <c r="E174" s="703" t="s">
        <v>349</v>
      </c>
      <c r="F174" s="463" t="s">
        <v>375</v>
      </c>
      <c r="G174" s="464"/>
      <c r="H174" s="465"/>
      <c r="I174" s="465"/>
      <c r="J174" s="465"/>
      <c r="K174" s="465"/>
      <c r="L174" s="465"/>
      <c r="M174" s="466"/>
      <c r="N174" s="472"/>
      <c r="O174" s="572">
        <v>30</v>
      </c>
      <c r="P174" s="267"/>
      <c r="Q174" s="267"/>
      <c r="R174" s="267"/>
      <c r="S174" s="439">
        <f>+'Direc Ejc y Coor Int'!S173+'Gestión Admi y Financiera'!S174+'Plazas Agropecuarias'!S173+'Cadena de super'!S173+'capacitacion y asesoria'!S173+disponible!S173+'reconst y equip almacenes'!S173+'reconst y equip almacenes (2)'!S173+'reconst y equip almacenes (3)'!S173+'reconst y equip almacenes (4)'!S173+'rehab. y equip de laboratorios'!S173+'centro de acopio reg sur'!S173+'centro de acopio reg Este'!S173+'centro de acopio reg norte'!S173+'contrub. especiales'!S173</f>
        <v>0</v>
      </c>
      <c r="T174" s="439">
        <f>+'Direc Ejc y Coor Int'!T173+'Gestión Admi y Financiera'!T174+'Plazas Agropecuarias'!T173+'Cadena de super'!T173+'capacitacion y asesoria'!T173+disponible!T173+'reconst y equip almacenes'!T173+'reconst y equip almacenes (2)'!T173+'reconst y equip almacenes (3)'!T173+'reconst y equip almacenes (4)'!T173+'rehab. y equip de laboratorios'!T173+'centro de acopio reg sur'!T173+'centro de acopio reg Este'!T173+'centro de acopio reg norte'!T173+'contrub. especiales'!T173</f>
        <v>0</v>
      </c>
      <c r="U174" s="497"/>
    </row>
    <row r="175" spans="1:26" s="461" customFormat="1" ht="15" customHeight="1">
      <c r="A175" s="462"/>
      <c r="B175" s="264" t="s">
        <v>376</v>
      </c>
      <c r="C175" s="701"/>
      <c r="D175" s="702"/>
      <c r="E175" s="703"/>
      <c r="F175" s="467" t="s">
        <v>377</v>
      </c>
      <c r="G175" s="464"/>
      <c r="H175" s="465"/>
      <c r="I175" s="465"/>
      <c r="J175" s="465"/>
      <c r="K175" s="465"/>
      <c r="L175" s="465"/>
      <c r="M175" s="466"/>
      <c r="N175" s="472"/>
      <c r="O175" s="572">
        <v>30</v>
      </c>
      <c r="P175" s="267"/>
      <c r="Q175" s="267"/>
      <c r="R175" s="267"/>
      <c r="S175" s="440">
        <f>SUM(S176:S180)</f>
        <v>0</v>
      </c>
      <c r="T175" s="440">
        <f>SUM(T176:T180)</f>
        <v>1400000</v>
      </c>
      <c r="U175" s="497"/>
    </row>
    <row r="176" spans="1:26" s="461" customFormat="1" ht="15" hidden="1" customHeight="1">
      <c r="A176" s="462"/>
      <c r="B176" s="264"/>
      <c r="C176" s="265"/>
      <c r="D176" s="470" t="s">
        <v>550</v>
      </c>
      <c r="E176" s="471"/>
      <c r="F176" s="463" t="s">
        <v>551</v>
      </c>
      <c r="G176" s="464"/>
      <c r="H176" s="465"/>
      <c r="I176" s="465"/>
      <c r="J176" s="465"/>
      <c r="K176" s="465"/>
      <c r="L176" s="465"/>
      <c r="M176" s="466"/>
      <c r="N176" s="472"/>
      <c r="O176" s="572">
        <v>30</v>
      </c>
      <c r="P176" s="267"/>
      <c r="Q176" s="267"/>
      <c r="R176" s="267"/>
      <c r="S176" s="439">
        <f>+'Direc Ejc y Coor Int'!S175+'Gestión Admi y Financiera'!S176+'Plazas Agropecuarias'!S175+'Cadena de super'!S175+'capacitacion y asesoria'!S175+disponible!S175+'reconst y equip almacenes'!S175+'reconst y equip almacenes (2)'!S175+'reconst y equip almacenes (3)'!S175+'reconst y equip almacenes (4)'!S175+'rehab. y equip de laboratorios'!S175+'centro de acopio reg sur'!S175+'centro de acopio reg Este'!S175+'centro de acopio reg norte'!S175+'contrub. especiales'!S175</f>
        <v>0</v>
      </c>
      <c r="T176" s="439">
        <f>+'Direc Ejc y Coor Int'!T175+'Gestión Admi y Financiera'!T176+'Plazas Agropecuarias'!T175+'Cadena de super'!T175+'capacitacion y asesoria'!T175+disponible!T175+'reconst y equip almacenes'!T175+'reconst y equip almacenes (2)'!T175+'reconst y equip almacenes (3)'!T175+'reconst y equip almacenes (4)'!T175+'rehab. y equip de laboratorios'!T175+'centro de acopio reg sur'!T175+'centro de acopio reg Este'!T175+'centro de acopio reg norte'!T175+'contrub. especiales'!T175</f>
        <v>0</v>
      </c>
      <c r="U176" s="497"/>
    </row>
    <row r="177" spans="1:27" s="461" customFormat="1" ht="15" hidden="1" customHeight="1">
      <c r="A177" s="462"/>
      <c r="B177" s="264"/>
      <c r="C177" s="265"/>
      <c r="D177" s="470" t="s">
        <v>549</v>
      </c>
      <c r="E177" s="471"/>
      <c r="F177" s="463" t="s">
        <v>552</v>
      </c>
      <c r="G177" s="464"/>
      <c r="H177" s="465"/>
      <c r="I177" s="465"/>
      <c r="J177" s="465"/>
      <c r="K177" s="465"/>
      <c r="L177" s="465"/>
      <c r="M177" s="466"/>
      <c r="N177" s="472"/>
      <c r="O177" s="572">
        <v>30</v>
      </c>
      <c r="P177" s="267"/>
      <c r="Q177" s="267"/>
      <c r="R177" s="267"/>
      <c r="S177" s="439">
        <f>+'Direc Ejc y Coor Int'!S176+'Gestión Admi y Financiera'!S177+'Plazas Agropecuarias'!S176+'Cadena de super'!S176+'capacitacion y asesoria'!S176+disponible!S176+'reconst y equip almacenes'!S176+'reconst y equip almacenes (2)'!S176+'reconst y equip almacenes (3)'!S176+'reconst y equip almacenes (4)'!S176+'rehab. y equip de laboratorios'!S176+'centro de acopio reg sur'!S176+'centro de acopio reg Este'!S176+'centro de acopio reg norte'!S176+'contrub. especiales'!S176</f>
        <v>0</v>
      </c>
      <c r="T177" s="439">
        <f>+'Direc Ejc y Coor Int'!T176+'Gestión Admi y Financiera'!T177+'Plazas Agropecuarias'!T176+'Cadena de super'!T176+'capacitacion y asesoria'!T176+disponible!T176+'reconst y equip almacenes'!T176+'reconst y equip almacenes (2)'!T176+'reconst y equip almacenes (3)'!T176+'reconst y equip almacenes (4)'!T176+'rehab. y equip de laboratorios'!T176+'centro de acopio reg sur'!T176+'centro de acopio reg Este'!T176+'centro de acopio reg norte'!T176+'contrub. especiales'!T176</f>
        <v>0</v>
      </c>
      <c r="U177" s="497"/>
    </row>
    <row r="178" spans="1:27" s="461" customFormat="1" ht="15" hidden="1" customHeight="1">
      <c r="A178" s="462"/>
      <c r="B178" s="264"/>
      <c r="C178" s="265"/>
      <c r="D178" s="470" t="s">
        <v>548</v>
      </c>
      <c r="E178" s="471"/>
      <c r="F178" s="463" t="s">
        <v>553</v>
      </c>
      <c r="G178" s="464"/>
      <c r="H178" s="465"/>
      <c r="I178" s="465"/>
      <c r="J178" s="465"/>
      <c r="K178" s="465"/>
      <c r="L178" s="465"/>
      <c r="M178" s="466"/>
      <c r="N178" s="472"/>
      <c r="O178" s="572">
        <v>30</v>
      </c>
      <c r="P178" s="267"/>
      <c r="Q178" s="267"/>
      <c r="R178" s="267"/>
      <c r="S178" s="439">
        <f>+'Direc Ejc y Coor Int'!S177+'Gestión Admi y Financiera'!S178+'Plazas Agropecuarias'!S177+'Cadena de super'!S177+'capacitacion y asesoria'!S177+disponible!S177+'reconst y equip almacenes'!S177+'reconst y equip almacenes (2)'!S177+'reconst y equip almacenes (3)'!S177+'reconst y equip almacenes (4)'!S177+'rehab. y equip de laboratorios'!S177+'centro de acopio reg sur'!S177+'centro de acopio reg Este'!S177+'centro de acopio reg norte'!S177+'contrub. especiales'!S177</f>
        <v>0</v>
      </c>
      <c r="T178" s="439">
        <f>+'Direc Ejc y Coor Int'!T177+'Gestión Admi y Financiera'!T178+'Plazas Agropecuarias'!T177+'Cadena de super'!T177+'capacitacion y asesoria'!T177+disponible!T177+'reconst y equip almacenes'!T177+'reconst y equip almacenes (2)'!T177+'reconst y equip almacenes (3)'!T177+'reconst y equip almacenes (4)'!T177+'rehab. y equip de laboratorios'!T177+'centro de acopio reg sur'!T177+'centro de acopio reg Este'!T177+'centro de acopio reg norte'!T177+'contrub. especiales'!T177</f>
        <v>0</v>
      </c>
      <c r="U178" s="497"/>
    </row>
    <row r="179" spans="1:27" s="461" customFormat="1" ht="15" customHeight="1">
      <c r="A179" s="462"/>
      <c r="B179" s="264"/>
      <c r="C179" s="701" t="s">
        <v>378</v>
      </c>
      <c r="D179" s="702" t="s">
        <v>344</v>
      </c>
      <c r="E179" s="703" t="s">
        <v>344</v>
      </c>
      <c r="F179" s="463" t="s">
        <v>379</v>
      </c>
      <c r="G179" s="464"/>
      <c r="H179" s="465"/>
      <c r="I179" s="465"/>
      <c r="J179" s="465"/>
      <c r="K179" s="465"/>
      <c r="L179" s="465"/>
      <c r="M179" s="466"/>
      <c r="N179" s="472"/>
      <c r="O179" s="572">
        <v>30</v>
      </c>
      <c r="P179" s="267"/>
      <c r="Q179" s="267"/>
      <c r="R179" s="267"/>
      <c r="S179" s="439">
        <f>+'Direc Ejc y Coor Int'!S178+'Gestión Admi y Financiera'!S179+'Plazas Agropecuarias'!S178+'Cadena de super'!S178+'capacitacion y asesoria'!S178+disponible!S178+'reconst y equip almacenes'!S178+'reconst y equip almacenes (2)'!S178+'reconst y equip almacenes (3)'!S178+'reconst y equip almacenes (4)'!S178+'rehab. y equip de laboratorios'!S178+'centro de acopio reg sur'!S178+'centro de acopio reg Este'!S178+'centro de acopio reg norte'!S178+'contrub. especiales'!S178</f>
        <v>0</v>
      </c>
      <c r="T179" s="439">
        <f>+'Direc Ejc y Coor Int'!T178+'Gestión Admi y Financiera'!T179+'Plazas Agropecuarias'!T178+'Cadena de super'!T178+'capacitacion y asesoria'!T178+disponible!T178+'reconst y equip almacenes'!T178+'reconst y equip almacenes (2)'!T178+'reconst y equip almacenes (3)'!T178+'reconst y equip almacenes (4)'!T178+'rehab. y equip de laboratorios'!T178+'centro de acopio reg sur'!T178+'centro de acopio reg Este'!T178+'centro de acopio reg norte'!T178+'contrub. especiales'!T178</f>
        <v>1400000</v>
      </c>
      <c r="U179" s="497"/>
    </row>
    <row r="180" spans="1:27" s="461" customFormat="1" ht="15" hidden="1" customHeight="1">
      <c r="A180" s="462"/>
      <c r="B180" s="264"/>
      <c r="C180" s="701" t="s">
        <v>380</v>
      </c>
      <c r="D180" s="702"/>
      <c r="E180" s="703"/>
      <c r="F180" s="463" t="s">
        <v>381</v>
      </c>
      <c r="G180" s="464"/>
      <c r="H180" s="465"/>
      <c r="I180" s="465"/>
      <c r="J180" s="465"/>
      <c r="K180" s="465"/>
      <c r="L180" s="465"/>
      <c r="M180" s="466"/>
      <c r="N180" s="472"/>
      <c r="O180" s="262"/>
      <c r="P180" s="267"/>
      <c r="Q180" s="267"/>
      <c r="R180" s="267"/>
      <c r="S180" s="439">
        <f>+'Direc Ejc y Coor Int'!S179+'Gestión Admi y Financiera'!S180+'Plazas Agropecuarias'!S179+'Cadena de super'!S179+'capacitacion y asesoria'!S179+disponible!S179+'reconst y equip almacenes'!S179+'reconst y equip almacenes (2)'!S179+'reconst y equip almacenes (3)'!S179+'reconst y equip almacenes (4)'!S179+'rehab. y equip de laboratorios'!S179+'centro de acopio reg sur'!S179+'centro de acopio reg Este'!S179+'centro de acopio reg norte'!S179+'contrub. especiales'!S179</f>
        <v>0</v>
      </c>
      <c r="T180" s="439">
        <f>+'Direc Ejc y Coor Int'!T179+'Gestión Admi y Financiera'!T180+'Plazas Agropecuarias'!T179+'Cadena de super'!T179+'capacitacion y asesoria'!T179+disponible!T179+'reconst y equip almacenes'!T179+'reconst y equip almacenes (2)'!T179+'reconst y equip almacenes (3)'!T179+'reconst y equip almacenes (4)'!T179+'rehab. y equip de laboratorios'!T179+'centro de acopio reg sur'!T179+'centro de acopio reg Este'!T179+'centro de acopio reg norte'!T179+'contrub. especiales'!T179</f>
        <v>0</v>
      </c>
      <c r="U180" s="497"/>
    </row>
    <row r="181" spans="1:27" s="461" customFormat="1" ht="15" hidden="1" customHeight="1">
      <c r="A181" s="462" t="s">
        <v>382</v>
      </c>
      <c r="B181" s="264"/>
      <c r="C181" s="701"/>
      <c r="D181" s="702"/>
      <c r="E181" s="703"/>
      <c r="F181" s="467" t="s">
        <v>383</v>
      </c>
      <c r="G181" s="464"/>
      <c r="H181" s="475"/>
      <c r="I181" s="468"/>
      <c r="J181" s="475"/>
      <c r="K181" s="475"/>
      <c r="L181" s="475"/>
      <c r="M181" s="476"/>
      <c r="N181" s="472"/>
      <c r="O181" s="262">
        <v>30</v>
      </c>
      <c r="P181" s="267"/>
      <c r="Q181" s="267"/>
      <c r="R181" s="267"/>
      <c r="S181" s="439">
        <f>+'Direc Ejc y Coor Int'!S180+'Gestión Admi y Financiera'!S181+'Plazas Agropecuarias'!S180+'Cadena de super'!S180+'capacitacion y asesoria'!S180+disponible!S180+'reconst y equip almacenes'!S180+'reconst y equip almacenes (2)'!S180+'reconst y equip almacenes (3)'!S180+'reconst y equip almacenes (4)'!S180+'rehab. y equip de laboratorios'!S180+'centro de acopio reg sur'!S180+'centro de acopio reg Este'!S180+'centro de acopio reg norte'!S180+'contrub. especiales'!S180</f>
        <v>0</v>
      </c>
      <c r="T181" s="439">
        <f>+'Direc Ejc y Coor Int'!T180+'Gestión Admi y Financiera'!T181+'Plazas Agropecuarias'!T180+'Cadena de super'!T180+'capacitacion y asesoria'!T180+disponible!T180+'reconst y equip almacenes'!T180+'reconst y equip almacenes (2)'!T180+'reconst y equip almacenes (3)'!T180+'reconst y equip almacenes (4)'!T180+'rehab. y equip de laboratorios'!T180+'centro de acopio reg sur'!T180+'centro de acopio reg Este'!T180+'centro de acopio reg norte'!T180+'contrub. especiales'!T180</f>
        <v>0</v>
      </c>
      <c r="U181" s="497"/>
    </row>
    <row r="182" spans="1:27" s="461" customFormat="1" ht="15" hidden="1" customHeight="1">
      <c r="A182" s="462"/>
      <c r="B182" s="264" t="s">
        <v>384</v>
      </c>
      <c r="C182" s="701"/>
      <c r="D182" s="702"/>
      <c r="E182" s="703"/>
      <c r="F182" s="467" t="s">
        <v>385</v>
      </c>
      <c r="G182" s="464"/>
      <c r="H182" s="468"/>
      <c r="I182" s="468"/>
      <c r="J182" s="468"/>
      <c r="K182" s="468"/>
      <c r="L182" s="468"/>
      <c r="M182" s="469"/>
      <c r="N182" s="472"/>
      <c r="O182" s="262"/>
      <c r="P182" s="267"/>
      <c r="Q182" s="267"/>
      <c r="R182" s="267"/>
      <c r="S182" s="440">
        <f>SUM(S183:S183)</f>
        <v>0</v>
      </c>
      <c r="T182" s="440">
        <f>SUM(T183:T183)</f>
        <v>0</v>
      </c>
      <c r="U182" s="497"/>
    </row>
    <row r="183" spans="1:27" s="461" customFormat="1" ht="15" hidden="1" customHeight="1">
      <c r="A183" s="462"/>
      <c r="B183" s="264"/>
      <c r="C183" s="701" t="s">
        <v>386</v>
      </c>
      <c r="D183" s="702"/>
      <c r="E183" s="703"/>
      <c r="F183" s="463" t="s">
        <v>387</v>
      </c>
      <c r="G183" s="464"/>
      <c r="H183" s="465"/>
      <c r="I183" s="465"/>
      <c r="J183" s="465"/>
      <c r="K183" s="465"/>
      <c r="L183" s="465"/>
      <c r="M183" s="466"/>
      <c r="N183" s="472"/>
      <c r="O183" s="262"/>
      <c r="P183" s="267"/>
      <c r="Q183" s="267"/>
      <c r="R183" s="267"/>
      <c r="S183" s="439">
        <f>+'Direc Ejc y Coor Int'!S182+'Gestión Admi y Financiera'!S183+'Plazas Agropecuarias'!S182+'Cadena de super'!S182+'capacitacion y asesoria'!S182+disponible!S182+'reconst y equip almacenes'!S182+'reconst y equip almacenes (2)'!S182+'reconst y equip almacenes (3)'!S182+'reconst y equip almacenes (4)'!S182+'rehab. y equip de laboratorios'!S182+'centro de acopio reg sur'!S182+'centro de acopio reg Este'!S182+'centro de acopio reg norte'!S182+'contrub. especiales'!S182</f>
        <v>0</v>
      </c>
      <c r="T183" s="439">
        <f>+'Direc Ejc y Coor Int'!T182+'Gestión Admi y Financiera'!T183+'Plazas Agropecuarias'!T182+'Cadena de super'!T182+'capacitacion y asesoria'!T182+disponible!T182+'reconst y equip almacenes'!T182+'reconst y equip almacenes (2)'!T182+'reconst y equip almacenes (3)'!T182+'reconst y equip almacenes (4)'!T182+'rehab. y equip de laboratorios'!T182+'centro de acopio reg sur'!T182+'centro de acopio reg Este'!T182+'centro de acopio reg norte'!T182+'contrub. especiales'!T182</f>
        <v>0</v>
      </c>
      <c r="U183" s="497"/>
    </row>
    <row r="184" spans="1:27" s="461" customFormat="1" ht="15" hidden="1" customHeight="1">
      <c r="A184" s="462"/>
      <c r="B184" s="264"/>
      <c r="C184" s="701" t="s">
        <v>558</v>
      </c>
      <c r="D184" s="702"/>
      <c r="E184" s="703"/>
      <c r="F184" s="463" t="s">
        <v>575</v>
      </c>
      <c r="G184" s="464"/>
      <c r="H184" s="465"/>
      <c r="I184" s="465"/>
      <c r="J184" s="465"/>
      <c r="K184" s="465"/>
      <c r="L184" s="465"/>
      <c r="M184" s="466"/>
      <c r="N184" s="472"/>
      <c r="O184" s="262"/>
      <c r="P184" s="267"/>
      <c r="Q184" s="267"/>
      <c r="R184" s="267"/>
      <c r="S184" s="439">
        <f>+'Direc Ejc y Coor Int'!S183+'Gestión Admi y Financiera'!S184+'Plazas Agropecuarias'!S183+'Cadena de super'!S183+'capacitacion y asesoria'!S183+disponible!S183+'reconst y equip almacenes'!S183+'reconst y equip almacenes (2)'!S183+'reconst y equip almacenes (3)'!S183+'reconst y equip almacenes (4)'!S183+'rehab. y equip de laboratorios'!S183+'centro de acopio reg sur'!S183+'centro de acopio reg Este'!S183+'centro de acopio reg norte'!S183+'contrub. especiales'!S183</f>
        <v>0</v>
      </c>
      <c r="T184" s="439">
        <f>+'Direc Ejc y Coor Int'!T183+'Gestión Admi y Financiera'!T184+'Plazas Agropecuarias'!T183+'Cadena de super'!T183+'capacitacion y asesoria'!T183+disponible!T183+'reconst y equip almacenes'!T183+'reconst y equip almacenes (2)'!T183+'reconst y equip almacenes (3)'!T183+'reconst y equip almacenes (4)'!T183+'rehab. y equip de laboratorios'!T183+'centro de acopio reg sur'!T183+'centro de acopio reg Este'!T183+'centro de acopio reg norte'!T183+'contrub. especiales'!T183</f>
        <v>0</v>
      </c>
      <c r="U184" s="497"/>
    </row>
    <row r="185" spans="1:27" s="461" customFormat="1" ht="15" hidden="1" customHeight="1">
      <c r="A185" s="462"/>
      <c r="B185" s="264" t="s">
        <v>388</v>
      </c>
      <c r="C185" s="701"/>
      <c r="D185" s="702"/>
      <c r="E185" s="703"/>
      <c r="F185" s="467" t="s">
        <v>389</v>
      </c>
      <c r="G185" s="464"/>
      <c r="H185" s="468"/>
      <c r="I185" s="468"/>
      <c r="J185" s="468"/>
      <c r="K185" s="468"/>
      <c r="L185" s="468"/>
      <c r="M185" s="469"/>
      <c r="N185" s="472"/>
      <c r="O185" s="262"/>
      <c r="P185" s="267"/>
      <c r="Q185" s="267"/>
      <c r="R185" s="267"/>
      <c r="S185" s="440">
        <f>SUM(S186:S186)</f>
        <v>0</v>
      </c>
      <c r="T185" s="440">
        <f>SUM(T186:T186)</f>
        <v>0</v>
      </c>
      <c r="U185" s="497"/>
    </row>
    <row r="186" spans="1:27" s="461" customFormat="1" ht="15" hidden="1" customHeight="1">
      <c r="A186" s="462"/>
      <c r="B186" s="264"/>
      <c r="C186" s="701" t="s">
        <v>390</v>
      </c>
      <c r="D186" s="702" t="s">
        <v>391</v>
      </c>
      <c r="E186" s="703" t="s">
        <v>391</v>
      </c>
      <c r="F186" s="463" t="s">
        <v>392</v>
      </c>
      <c r="G186" s="464"/>
      <c r="H186" s="465"/>
      <c r="I186" s="465"/>
      <c r="J186" s="465"/>
      <c r="K186" s="465"/>
      <c r="L186" s="465"/>
      <c r="M186" s="466"/>
      <c r="N186" s="472"/>
      <c r="O186" s="262"/>
      <c r="P186" s="267"/>
      <c r="Q186" s="267"/>
      <c r="R186" s="267"/>
      <c r="S186" s="439">
        <f>+'Direc Ejc y Coor Int'!S185+'Gestión Admi y Financiera'!S186+'Plazas Agropecuarias'!S185+'Cadena de super'!S185+'capacitacion y asesoria'!S185+disponible!S185+'reconst y equip almacenes'!S185+'reconst y equip almacenes (2)'!S185+'reconst y equip almacenes (3)'!S185+'reconst y equip almacenes (4)'!S185+'rehab. y equip de laboratorios'!S185+'centro de acopio reg sur'!S185+'centro de acopio reg Este'!S185+'centro de acopio reg norte'!S185+'contrub. especiales'!S185</f>
        <v>0</v>
      </c>
      <c r="T186" s="439">
        <f>+'Direc Ejc y Coor Int'!T185+'Gestión Admi y Financiera'!T186+'Plazas Agropecuarias'!T185+'Cadena de super'!T185+'capacitacion y asesoria'!T185+disponible!T185+'reconst y equip almacenes'!T185+'reconst y equip almacenes (2)'!T185+'reconst y equip almacenes (3)'!T185+'reconst y equip almacenes (4)'!T185+'rehab. y equip de laboratorios'!T185+'centro de acopio reg sur'!T185+'centro de acopio reg Este'!T185+'centro de acopio reg norte'!T185+'contrub. especiales'!T185</f>
        <v>0</v>
      </c>
      <c r="U186" s="497"/>
    </row>
    <row r="187" spans="1:27" s="461" customFormat="1" ht="15" hidden="1" customHeight="1">
      <c r="A187" s="462"/>
      <c r="B187" s="264"/>
      <c r="C187" s="701" t="s">
        <v>438</v>
      </c>
      <c r="D187" s="702" t="s">
        <v>391</v>
      </c>
      <c r="E187" s="703" t="s">
        <v>391</v>
      </c>
      <c r="F187" s="463" t="s">
        <v>552</v>
      </c>
      <c r="G187" s="464"/>
      <c r="H187" s="465"/>
      <c r="I187" s="465"/>
      <c r="J187" s="465"/>
      <c r="K187" s="465"/>
      <c r="L187" s="465"/>
      <c r="M187" s="466"/>
      <c r="N187" s="472"/>
      <c r="O187" s="262"/>
      <c r="P187" s="267"/>
      <c r="Q187" s="267"/>
      <c r="R187" s="267"/>
      <c r="S187" s="439">
        <f>+'Direc Ejc y Coor Int'!S186+'Gestión Admi y Financiera'!S187+'Plazas Agropecuarias'!S186+'Cadena de super'!S186+'capacitacion y asesoria'!S186+disponible!S186+'reconst y equip almacenes'!S186+'reconst y equip almacenes (2)'!S186+'reconst y equip almacenes (3)'!S186+'reconst y equip almacenes (4)'!S186+'rehab. y equip de laboratorios'!S186+'centro de acopio reg sur'!S186+'centro de acopio reg Este'!S186+'centro de acopio reg norte'!S186+'contrub. especiales'!S186</f>
        <v>0</v>
      </c>
      <c r="T187" s="439">
        <f>+'Direc Ejc y Coor Int'!T186+'Gestión Admi y Financiera'!T187+'Plazas Agropecuarias'!T186+'Cadena de super'!T186+'capacitacion y asesoria'!T186+disponible!T186+'reconst y equip almacenes'!T186+'reconst y equip almacenes (2)'!T186+'reconst y equip almacenes (3)'!T186+'reconst y equip almacenes (4)'!T186+'rehab. y equip de laboratorios'!T186+'centro de acopio reg sur'!T186+'centro de acopio reg Este'!T186+'centro de acopio reg norte'!T186+'contrub. especiales'!T186</f>
        <v>0</v>
      </c>
      <c r="U187" s="497"/>
    </row>
    <row r="188" spans="1:27" s="478" customFormat="1" ht="15" hidden="1" customHeight="1">
      <c r="A188" s="462" t="s">
        <v>393</v>
      </c>
      <c r="B188" s="462"/>
      <c r="C188" s="738"/>
      <c r="D188" s="739"/>
      <c r="E188" s="740"/>
      <c r="F188" s="473" t="s">
        <v>394</v>
      </c>
      <c r="G188" s="474"/>
      <c r="H188" s="475"/>
      <c r="I188" s="475"/>
      <c r="J188" s="475"/>
      <c r="K188" s="475"/>
      <c r="L188" s="475"/>
      <c r="M188" s="476"/>
      <c r="N188" s="477"/>
      <c r="O188" s="262"/>
      <c r="P188" s="273"/>
      <c r="Q188" s="273"/>
      <c r="R188" s="273"/>
      <c r="S188" s="442">
        <f>+S189</f>
        <v>0</v>
      </c>
      <c r="T188" s="442">
        <f>+T189</f>
        <v>0</v>
      </c>
      <c r="U188" s="506"/>
    </row>
    <row r="189" spans="1:27" s="461" customFormat="1" ht="15" hidden="1" customHeight="1">
      <c r="A189" s="462"/>
      <c r="B189" s="264" t="s">
        <v>395</v>
      </c>
      <c r="C189" s="701"/>
      <c r="D189" s="702"/>
      <c r="E189" s="703"/>
      <c r="F189" s="467" t="s">
        <v>396</v>
      </c>
      <c r="G189" s="464"/>
      <c r="H189" s="468"/>
      <c r="I189" s="468"/>
      <c r="J189" s="468"/>
      <c r="K189" s="468"/>
      <c r="L189" s="468"/>
      <c r="M189" s="469"/>
      <c r="N189" s="472"/>
      <c r="O189" s="262"/>
      <c r="P189" s="267"/>
      <c r="Q189" s="267"/>
      <c r="R189" s="267"/>
      <c r="S189" s="440">
        <f>SUM(S190:S190)</f>
        <v>0</v>
      </c>
      <c r="T189" s="440">
        <f>SUM(T190:T190)</f>
        <v>0</v>
      </c>
      <c r="U189" s="497"/>
    </row>
    <row r="190" spans="1:27" s="461" customFormat="1" ht="15" hidden="1" customHeight="1">
      <c r="A190" s="462"/>
      <c r="B190" s="264"/>
      <c r="C190" s="701" t="s">
        <v>397</v>
      </c>
      <c r="D190" s="702" t="s">
        <v>398</v>
      </c>
      <c r="E190" s="703" t="s">
        <v>398</v>
      </c>
      <c r="F190" s="463" t="s">
        <v>399</v>
      </c>
      <c r="G190" s="464"/>
      <c r="H190" s="465"/>
      <c r="I190" s="465"/>
      <c r="J190" s="465"/>
      <c r="K190" s="465"/>
      <c r="L190" s="465"/>
      <c r="M190" s="466"/>
      <c r="N190" s="472"/>
      <c r="O190" s="262"/>
      <c r="P190" s="267"/>
      <c r="Q190" s="267"/>
      <c r="R190" s="267"/>
      <c r="S190" s="439">
        <f>+'Direc Ejc y Coor Int'!S189+'Gestión Admi y Financiera'!S191+'Plazas Agropecuarias'!S189+'Cadena de super'!S189+'capacitacion y asesoria'!S189+disponible!S189+'reconst y equip almacenes'!S189+'reconst y equip almacenes (2)'!S189+'reconst y equip almacenes (3)'!S189+'reconst y equip almacenes (4)'!S189+'rehab. y equip de laboratorios'!S189+'centro de acopio reg sur'!S189+'centro de acopio reg Este'!S189+'centro de acopio reg norte'!S189+'contrub. especiales'!S189</f>
        <v>0</v>
      </c>
      <c r="T190" s="439">
        <f>+'Direc Ejc y Coor Int'!T189+'Gestión Admi y Financiera'!T191+'Plazas Agropecuarias'!T189+'Cadena de super'!T189+'capacitacion y asesoria'!T189+disponible!T189+'reconst y equip almacenes'!T189+'reconst y equip almacenes (2)'!T189+'reconst y equip almacenes (3)'!T189+'reconst y equip almacenes (4)'!T189+'rehab. y equip de laboratorios'!T189+'centro de acopio reg sur'!T189+'centro de acopio reg Este'!T189+'centro de acopio reg norte'!T189+'contrub. especiales'!T189</f>
        <v>0</v>
      </c>
      <c r="U190" s="497"/>
    </row>
    <row r="191" spans="1:27" s="461" customFormat="1" ht="15" customHeight="1">
      <c r="A191" s="479"/>
      <c r="B191" s="480"/>
      <c r="C191" s="737"/>
      <c r="D191" s="737"/>
      <c r="E191" s="737"/>
      <c r="F191" s="481"/>
      <c r="G191" s="482"/>
      <c r="H191" s="483" t="s">
        <v>400</v>
      </c>
      <c r="I191" s="483"/>
      <c r="J191" s="483"/>
      <c r="K191" s="483"/>
      <c r="L191" s="483"/>
      <c r="M191" s="484"/>
      <c r="N191" s="485"/>
      <c r="O191" s="486"/>
      <c r="P191" s="486"/>
      <c r="Q191" s="487"/>
      <c r="R191" s="487"/>
      <c r="S191" s="443">
        <f>+S188+S181+S153+S144+S100+S52+S18</f>
        <v>812834731.83566678</v>
      </c>
      <c r="T191" s="443">
        <f>+T188+T181+T153+T144+T100+T52+T18</f>
        <v>790368455.01782846</v>
      </c>
      <c r="U191" s="497">
        <f>+'Direc Ejc y Coor Int'!S190+'Gestión Admi y Financiera'!S192+'Plazas Agropecuarias'!S190+'Cadena de super'!S190+'Capac y Afiliacion Productores'!S206+'reconst y equip almacenes'!S190+'Rehabilitacion y Equipamientos '!S206+'contrub. especiales'!S190</f>
        <v>812834731.83566666</v>
      </c>
      <c r="V191" s="497">
        <f>+'Direc Ejc y Coor Int'!T190+'Gestión Admi y Financiera'!T192+'Plazas Agropecuarias'!T190+'Cadena de super'!T190+'Capac y Afiliacion Productores'!T206+'reconst y equip almacenes'!T190+'Rehabilitacion y Equipamientos '!T206+'contrub. especiales'!T190</f>
        <v>790368455.01782858</v>
      </c>
      <c r="AA191" s="497"/>
    </row>
    <row r="192" spans="1:27" ht="15.75">
      <c r="A192" s="307"/>
      <c r="S192" s="530"/>
      <c r="T192" s="531"/>
      <c r="U192" s="210">
        <f>+U191-S191</f>
        <v>0</v>
      </c>
      <c r="V192" s="279">
        <f>+V191-T191</f>
        <v>0</v>
      </c>
      <c r="AA192" s="210"/>
    </row>
    <row r="193" spans="1:27" ht="15.75">
      <c r="A193" s="307"/>
      <c r="S193" s="531"/>
      <c r="T193" s="532"/>
      <c r="AA193" s="210"/>
    </row>
    <row r="194" spans="1:27" ht="15.75">
      <c r="A194" s="307"/>
      <c r="S194" s="531"/>
      <c r="T194" s="530"/>
      <c r="AA194" s="210"/>
    </row>
    <row r="195" spans="1:27" ht="15.75">
      <c r="A195" s="307"/>
      <c r="B195" s="700" t="s">
        <v>598</v>
      </c>
      <c r="C195" s="700"/>
      <c r="D195" s="700"/>
      <c r="E195" s="700"/>
      <c r="F195" s="700"/>
      <c r="G195" s="700"/>
      <c r="H195" s="700"/>
      <c r="Q195" s="700" t="s">
        <v>568</v>
      </c>
      <c r="R195" s="700"/>
      <c r="S195" s="700"/>
      <c r="T195" s="498"/>
      <c r="AA195" s="210"/>
    </row>
    <row r="196" spans="1:27" ht="15.75">
      <c r="A196" s="448"/>
      <c r="B196" s="660" t="s">
        <v>510</v>
      </c>
      <c r="C196" s="660"/>
      <c r="D196" s="660"/>
      <c r="E196" s="660"/>
      <c r="F196" s="660"/>
      <c r="G196" s="660"/>
      <c r="H196" s="660"/>
      <c r="Q196" s="660" t="s">
        <v>600</v>
      </c>
      <c r="R196" s="660"/>
      <c r="S196" s="660"/>
      <c r="T196" s="437"/>
      <c r="AA196" s="210"/>
    </row>
    <row r="197" spans="1:27" ht="15.75">
      <c r="A197" s="307"/>
      <c r="B197" s="659" t="s">
        <v>508</v>
      </c>
      <c r="C197" s="659"/>
      <c r="D197" s="659"/>
      <c r="E197" s="659"/>
      <c r="F197" s="659"/>
      <c r="G197" s="659"/>
      <c r="H197" s="659"/>
      <c r="Q197" s="659" t="s">
        <v>508</v>
      </c>
      <c r="R197" s="659"/>
      <c r="S197" s="659"/>
    </row>
    <row r="198" spans="1:27" ht="21">
      <c r="A198" s="307"/>
      <c r="S198" s="434"/>
      <c r="T198" s="533"/>
    </row>
    <row r="199" spans="1:27" ht="15.75">
      <c r="A199" s="307"/>
      <c r="S199" s="436"/>
      <c r="T199" s="437"/>
    </row>
    <row r="200" spans="1:27" ht="15.75">
      <c r="A200" s="307"/>
      <c r="S200" s="434"/>
      <c r="T200" s="437"/>
    </row>
    <row r="201" spans="1:27" ht="15.75">
      <c r="A201" s="307"/>
      <c r="S201" s="434"/>
      <c r="T201" s="437"/>
    </row>
    <row r="202" spans="1:27" ht="15.75">
      <c r="A202" s="307"/>
      <c r="S202" s="434"/>
      <c r="T202" s="437"/>
    </row>
    <row r="203" spans="1:27" ht="15.75">
      <c r="A203" s="307"/>
      <c r="S203" s="434"/>
      <c r="T203" s="437"/>
    </row>
    <row r="204" spans="1:27" ht="15.75">
      <c r="A204" s="307"/>
      <c r="S204" s="434"/>
      <c r="T204" s="437"/>
    </row>
    <row r="205" spans="1:27" ht="15.75">
      <c r="A205" s="307"/>
      <c r="S205" s="434"/>
      <c r="T205" s="437"/>
    </row>
    <row r="206" spans="1:27" ht="15.75">
      <c r="A206" s="307"/>
      <c r="S206" s="434"/>
      <c r="T206" s="437"/>
    </row>
    <row r="207" spans="1:27" ht="15.75">
      <c r="A207" s="307"/>
      <c r="S207" s="434"/>
      <c r="T207" s="437"/>
    </row>
    <row r="208" spans="1:27" ht="15.75">
      <c r="A208" s="307"/>
      <c r="S208" s="434"/>
      <c r="T208" s="437"/>
    </row>
    <row r="209" spans="1:20" ht="15.75">
      <c r="A209" s="307"/>
      <c r="S209" s="434"/>
      <c r="T209" s="437"/>
    </row>
    <row r="210" spans="1:20" ht="15.75">
      <c r="A210" s="307"/>
      <c r="S210" s="434"/>
      <c r="T210" s="437"/>
    </row>
    <row r="211" spans="1:20" ht="15.75">
      <c r="A211" s="307"/>
      <c r="S211" s="434"/>
      <c r="T211" s="437"/>
    </row>
    <row r="212" spans="1:20" ht="15.75">
      <c r="A212" s="307"/>
      <c r="S212" s="434"/>
      <c r="T212" s="437"/>
    </row>
    <row r="213" spans="1:20" ht="15.75">
      <c r="A213" s="307"/>
      <c r="S213" s="434"/>
      <c r="T213" s="437"/>
    </row>
    <row r="214" spans="1:20" ht="15.75">
      <c r="A214" s="307"/>
      <c r="S214" s="434"/>
      <c r="T214" s="437"/>
    </row>
    <row r="215" spans="1:20" ht="15.75">
      <c r="A215" s="307"/>
      <c r="S215" s="434"/>
      <c r="T215" s="437"/>
    </row>
    <row r="216" spans="1:20" ht="15.75">
      <c r="A216" s="307"/>
      <c r="S216" s="434"/>
      <c r="T216" s="437"/>
    </row>
    <row r="217" spans="1:20" ht="15.75">
      <c r="A217" s="307"/>
      <c r="S217" s="434"/>
      <c r="T217" s="437"/>
    </row>
    <row r="218" spans="1:20" ht="15.75">
      <c r="A218" s="307"/>
      <c r="S218" s="434"/>
      <c r="T218" s="437"/>
    </row>
    <row r="219" spans="1:20" ht="15.75">
      <c r="A219" s="307"/>
      <c r="S219" s="434"/>
      <c r="T219" s="437"/>
    </row>
    <row r="220" spans="1:20" ht="15.75">
      <c r="A220" s="307"/>
      <c r="S220" s="434"/>
      <c r="T220" s="437"/>
    </row>
    <row r="221" spans="1:20" ht="15.75">
      <c r="A221" s="307"/>
      <c r="S221" s="434"/>
      <c r="T221" s="437"/>
    </row>
    <row r="222" spans="1:20" ht="15.75">
      <c r="A222" s="307"/>
      <c r="S222" s="434"/>
      <c r="T222" s="437"/>
    </row>
    <row r="223" spans="1:20" ht="15.75">
      <c r="A223" s="307"/>
    </row>
    <row r="224" spans="1:20" ht="15.75">
      <c r="A224" s="307"/>
    </row>
    <row r="225" spans="1:1" ht="15.75">
      <c r="A225" s="307"/>
    </row>
    <row r="226" spans="1:1" ht="15.75">
      <c r="A226" s="307"/>
    </row>
    <row r="227" spans="1:1" ht="15.75">
      <c r="A227" s="307"/>
    </row>
    <row r="228" spans="1:1" ht="15.75">
      <c r="A228" s="307"/>
    </row>
    <row r="229" spans="1:1" ht="15.75">
      <c r="A229" s="307"/>
    </row>
    <row r="230" spans="1:1" ht="15.75">
      <c r="A230" s="307"/>
    </row>
    <row r="231" spans="1:1" ht="15.75">
      <c r="A231" s="307"/>
    </row>
    <row r="232" spans="1:1" ht="15.75">
      <c r="A232" s="307"/>
    </row>
    <row r="233" spans="1:1" ht="15.75">
      <c r="A233" s="307"/>
    </row>
    <row r="234" spans="1:1" ht="15.75">
      <c r="A234" s="307"/>
    </row>
    <row r="235" spans="1:1" ht="15.75">
      <c r="A235" s="307"/>
    </row>
    <row r="236" spans="1:1" ht="15.75">
      <c r="A236" s="307"/>
    </row>
    <row r="237" spans="1:1" ht="15.75">
      <c r="A237" s="307"/>
    </row>
    <row r="238" spans="1:1" ht="15.75">
      <c r="A238" s="307"/>
    </row>
    <row r="239" spans="1:1" ht="15.75">
      <c r="A239" s="307"/>
    </row>
    <row r="240" spans="1:1" ht="15.75">
      <c r="A240" s="307"/>
    </row>
    <row r="241" spans="1:1" ht="15.75">
      <c r="A241" s="307"/>
    </row>
    <row r="242" spans="1:1" ht="15.75">
      <c r="A242" s="307"/>
    </row>
    <row r="243" spans="1:1" ht="15.75">
      <c r="A243" s="307"/>
    </row>
    <row r="244" spans="1:1" ht="15.75">
      <c r="A244" s="307"/>
    </row>
    <row r="245" spans="1:1" ht="15.75">
      <c r="A245" s="307"/>
    </row>
    <row r="246" spans="1:1" ht="15.75">
      <c r="A246" s="307"/>
    </row>
    <row r="247" spans="1:1" ht="15.75">
      <c r="A247" s="307"/>
    </row>
    <row r="248" spans="1:1" ht="15.75">
      <c r="A248" s="307"/>
    </row>
    <row r="249" spans="1:1" ht="15.75">
      <c r="A249" s="307"/>
    </row>
    <row r="250" spans="1:1" ht="15.75">
      <c r="A250" s="307"/>
    </row>
    <row r="251" spans="1:1" ht="15.75">
      <c r="A251" s="307"/>
    </row>
    <row r="252" spans="1:1" ht="15.75">
      <c r="A252" s="307"/>
    </row>
    <row r="253" spans="1:1" ht="15.75">
      <c r="A253" s="307"/>
    </row>
    <row r="254" spans="1:1" ht="15.75">
      <c r="A254" s="307"/>
    </row>
    <row r="255" spans="1:1" ht="15.75">
      <c r="A255" s="307"/>
    </row>
    <row r="256" spans="1:1" ht="15.75">
      <c r="A256" s="307"/>
    </row>
    <row r="257" spans="1:1" ht="15.75">
      <c r="A257" s="307"/>
    </row>
    <row r="258" spans="1:1" ht="15.75">
      <c r="A258" s="307"/>
    </row>
    <row r="259" spans="1:1" ht="15.75">
      <c r="A259" s="307"/>
    </row>
    <row r="260" spans="1:1" ht="15.75">
      <c r="A260" s="307"/>
    </row>
    <row r="261" spans="1:1" ht="15.75">
      <c r="A261" s="307"/>
    </row>
    <row r="262" spans="1:1" ht="15.75">
      <c r="A262" s="307"/>
    </row>
    <row r="263" spans="1:1" ht="15.75">
      <c r="A263" s="307"/>
    </row>
    <row r="264" spans="1:1" ht="15.75">
      <c r="A264" s="307"/>
    </row>
    <row r="265" spans="1:1" ht="15.75">
      <c r="A265" s="307"/>
    </row>
    <row r="266" spans="1:1" ht="15.75">
      <c r="A266" s="307"/>
    </row>
    <row r="267" spans="1:1" ht="15.75">
      <c r="A267" s="307"/>
    </row>
    <row r="268" spans="1:1" ht="15.75">
      <c r="A268" s="307"/>
    </row>
    <row r="269" spans="1:1" ht="15.75">
      <c r="A269" s="307"/>
    </row>
  </sheetData>
  <mergeCells count="180">
    <mergeCell ref="C66:E66"/>
    <mergeCell ref="C67:E67"/>
    <mergeCell ref="C41:E41"/>
    <mergeCell ref="C42:E42"/>
    <mergeCell ref="C35:E35"/>
    <mergeCell ref="C36:E36"/>
    <mergeCell ref="C61:E61"/>
    <mergeCell ref="C62:E62"/>
    <mergeCell ref="C63:E63"/>
    <mergeCell ref="C64:E64"/>
    <mergeCell ref="C65:E65"/>
    <mergeCell ref="N19:N35"/>
    <mergeCell ref="C19:E19"/>
    <mergeCell ref="C21:E21"/>
    <mergeCell ref="C26:E26"/>
    <mergeCell ref="C22:E22"/>
    <mergeCell ref="C23:E23"/>
    <mergeCell ref="C24:E24"/>
    <mergeCell ref="C32:E32"/>
    <mergeCell ref="C28:E28"/>
    <mergeCell ref="C29:E29"/>
    <mergeCell ref="C30:E30"/>
    <mergeCell ref="C31:E31"/>
    <mergeCell ref="F17:M17"/>
    <mergeCell ref="C18:E18"/>
    <mergeCell ref="A15:E15"/>
    <mergeCell ref="F15:M16"/>
    <mergeCell ref="L7:M7"/>
    <mergeCell ref="Q15:Q16"/>
    <mergeCell ref="C16:E16"/>
    <mergeCell ref="N15:N16"/>
    <mergeCell ref="J12:K12"/>
    <mergeCell ref="P15:P16"/>
    <mergeCell ref="B196:H196"/>
    <mergeCell ref="C46:E46"/>
    <mergeCell ref="C25:E25"/>
    <mergeCell ref="C48:E48"/>
    <mergeCell ref="C49:E49"/>
    <mergeCell ref="C50:E50"/>
    <mergeCell ref="C37:E37"/>
    <mergeCell ref="C27:E27"/>
    <mergeCell ref="C34:E34"/>
    <mergeCell ref="C38:E38"/>
    <mergeCell ref="C47:E47"/>
    <mergeCell ref="C40:E40"/>
    <mergeCell ref="C52:E52"/>
    <mergeCell ref="C43:E43"/>
    <mergeCell ref="C44:E44"/>
    <mergeCell ref="C45:E45"/>
    <mergeCell ref="C53:E53"/>
    <mergeCell ref="C54:E54"/>
    <mergeCell ref="C55:E55"/>
    <mergeCell ref="C56:E56"/>
    <mergeCell ref="C57:E57"/>
    <mergeCell ref="C58:E58"/>
    <mergeCell ref="C59:E59"/>
    <mergeCell ref="C60:E60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78:E78"/>
    <mergeCell ref="C79:E79"/>
    <mergeCell ref="C80:E80"/>
    <mergeCell ref="C81:E81"/>
    <mergeCell ref="C82:E82"/>
    <mergeCell ref="C83:E83"/>
    <mergeCell ref="C84:E84"/>
    <mergeCell ref="C85:E85"/>
    <mergeCell ref="C86:E86"/>
    <mergeCell ref="C87:E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98:E98"/>
    <mergeCell ref="C99:E99"/>
    <mergeCell ref="C100:E100"/>
    <mergeCell ref="C101:E101"/>
    <mergeCell ref="C102:E102"/>
    <mergeCell ref="C103:E103"/>
    <mergeCell ref="C104:E104"/>
    <mergeCell ref="C105:E105"/>
    <mergeCell ref="C106:E106"/>
    <mergeCell ref="C107:E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18:E118"/>
    <mergeCell ref="C119:E119"/>
    <mergeCell ref="C120:E120"/>
    <mergeCell ref="C121:E121"/>
    <mergeCell ref="C122:E122"/>
    <mergeCell ref="C123:E123"/>
    <mergeCell ref="C124:E124"/>
    <mergeCell ref="C125:E125"/>
    <mergeCell ref="C126:E126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38:E138"/>
    <mergeCell ref="C139:E139"/>
    <mergeCell ref="C140:E140"/>
    <mergeCell ref="C141:E141"/>
    <mergeCell ref="C143:E143"/>
    <mergeCell ref="C144:E144"/>
    <mergeCell ref="C145:E145"/>
    <mergeCell ref="C146:E146"/>
    <mergeCell ref="C147:E147"/>
    <mergeCell ref="C148:E148"/>
    <mergeCell ref="C149:E149"/>
    <mergeCell ref="C150:E150"/>
    <mergeCell ref="C171:E171"/>
    <mergeCell ref="C167:E167"/>
    <mergeCell ref="C168:E168"/>
    <mergeCell ref="C191:E191"/>
    <mergeCell ref="C187:E187"/>
    <mergeCell ref="C188:E188"/>
    <mergeCell ref="C189:E189"/>
    <mergeCell ref="C190:E190"/>
    <mergeCell ref="C153:E153"/>
    <mergeCell ref="C154:E154"/>
    <mergeCell ref="C155:E155"/>
    <mergeCell ref="C156:E156"/>
    <mergeCell ref="C157:E157"/>
    <mergeCell ref="C158:E158"/>
    <mergeCell ref="C159:E159"/>
    <mergeCell ref="C160:E160"/>
    <mergeCell ref="C161:E161"/>
    <mergeCell ref="C184:E184"/>
    <mergeCell ref="F1:R1"/>
    <mergeCell ref="B197:H197"/>
    <mergeCell ref="Q196:S196"/>
    <mergeCell ref="Q195:S195"/>
    <mergeCell ref="Q197:S197"/>
    <mergeCell ref="O15:O16"/>
    <mergeCell ref="R15:R16"/>
    <mergeCell ref="A17:E17"/>
    <mergeCell ref="B195:H195"/>
    <mergeCell ref="C183:E183"/>
    <mergeCell ref="C172:E172"/>
    <mergeCell ref="C174:E174"/>
    <mergeCell ref="C175:E175"/>
    <mergeCell ref="C179:E179"/>
    <mergeCell ref="C180:E180"/>
    <mergeCell ref="C181:E181"/>
    <mergeCell ref="C182:E182"/>
    <mergeCell ref="C185:E185"/>
    <mergeCell ref="C186:E186"/>
    <mergeCell ref="C162:E162"/>
    <mergeCell ref="C163:E163"/>
    <mergeCell ref="C164:E164"/>
    <mergeCell ref="C165:E165"/>
    <mergeCell ref="C166:E166"/>
  </mergeCells>
  <phoneticPr fontId="9" type="noConversion"/>
  <printOptions horizontalCentered="1"/>
  <pageMargins left="0.86" right="0.23622047244094491" top="0.43307086614173229" bottom="1.3385826771653544" header="0" footer="1.0629921259842521"/>
  <pageSetup paperSize="9" scale="55" firstPageNumber="26" orientation="portrait" useFirstPageNumber="1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4:B11"/>
  <sheetViews>
    <sheetView workbookViewId="0">
      <selection activeCell="B4" sqref="B4"/>
    </sheetView>
  </sheetViews>
  <sheetFormatPr baseColWidth="10" defaultColWidth="9.140625" defaultRowHeight="12.75"/>
  <cols>
    <col min="1" max="1" width="52.42578125" bestFit="1" customWidth="1"/>
    <col min="2" max="2" width="12.7109375" style="205" bestFit="1" customWidth="1"/>
  </cols>
  <sheetData>
    <row r="4" spans="1:2" ht="13.5" thickBot="1">
      <c r="A4" s="4" t="s">
        <v>574</v>
      </c>
      <c r="B4" s="207">
        <v>48200500</v>
      </c>
    </row>
    <row r="5" spans="1:2" ht="13.5" thickTop="1"/>
    <row r="6" spans="1:2">
      <c r="A6" s="125" t="s">
        <v>570</v>
      </c>
      <c r="B6" s="205">
        <v>5203215</v>
      </c>
    </row>
    <row r="7" spans="1:2">
      <c r="A7" s="125" t="s">
        <v>573</v>
      </c>
      <c r="B7" s="205">
        <v>159320</v>
      </c>
    </row>
    <row r="8" spans="1:2">
      <c r="A8" s="125" t="s">
        <v>571</v>
      </c>
      <c r="B8" s="205">
        <v>33430386</v>
      </c>
    </row>
    <row r="9" spans="1:2">
      <c r="A9" s="125" t="s">
        <v>572</v>
      </c>
      <c r="B9" s="205">
        <v>9407579</v>
      </c>
    </row>
    <row r="10" spans="1:2" ht="13.5" thickBot="1">
      <c r="A10" s="206" t="s">
        <v>422</v>
      </c>
      <c r="B10" s="207">
        <f>+SUM(B6:B9)</f>
        <v>48200500</v>
      </c>
    </row>
    <row r="11" spans="1:2" ht="13.5" thickTop="1"/>
  </sheetData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1"/>
  </sheetPr>
  <dimension ref="A1:V270"/>
  <sheetViews>
    <sheetView showGridLines="0" topLeftCell="A154" workbookViewId="0">
      <selection activeCell="O102" sqref="O102:O189"/>
    </sheetView>
  </sheetViews>
  <sheetFormatPr baseColWidth="10" defaultColWidth="11.42578125" defaultRowHeight="12.75"/>
  <cols>
    <col min="1" max="1" width="6.140625" style="211" customWidth="1"/>
    <col min="2" max="2" width="6.7109375" style="211" customWidth="1"/>
    <col min="3" max="3" width="1.5703125" style="211" customWidth="1"/>
    <col min="4" max="4" width="3.5703125" style="208" customWidth="1"/>
    <col min="5" max="5" width="1.5703125" style="208" customWidth="1"/>
    <col min="6" max="6" width="6.85546875" style="208" customWidth="1"/>
    <col min="7" max="10" width="4.42578125" style="208" customWidth="1"/>
    <col min="11" max="11" width="3.85546875" style="208" customWidth="1"/>
    <col min="12" max="12" width="16" style="208" customWidth="1"/>
    <col min="13" max="13" width="4.5703125" style="208" customWidth="1"/>
    <col min="14" max="14" width="8.5703125" style="368" customWidth="1"/>
    <col min="15" max="15" width="7.7109375" style="208" customWidth="1"/>
    <col min="16" max="16" width="12" style="208" customWidth="1"/>
    <col min="17" max="17" width="12.85546875" style="208" customWidth="1"/>
    <col min="18" max="18" width="14.5703125" style="208" customWidth="1"/>
    <col min="19" max="19" width="16.85546875" style="213" customWidth="1"/>
    <col min="20" max="20" width="18" style="214" customWidth="1"/>
    <col min="21" max="21" width="15.7109375" style="210" bestFit="1" customWidth="1"/>
    <col min="22" max="22" width="15.7109375" style="208" bestFit="1" customWidth="1"/>
    <col min="23" max="16384" width="11.42578125" style="208"/>
  </cols>
  <sheetData>
    <row r="1" spans="1:21" ht="21">
      <c r="F1" s="708" t="s">
        <v>528</v>
      </c>
      <c r="G1" s="708"/>
      <c r="H1" s="708"/>
      <c r="I1" s="708"/>
      <c r="J1" s="708"/>
      <c r="K1" s="708"/>
      <c r="L1" s="708"/>
      <c r="M1" s="708"/>
      <c r="N1" s="708"/>
      <c r="O1" s="708"/>
      <c r="P1" s="708"/>
      <c r="Q1" s="708"/>
      <c r="R1" s="708"/>
      <c r="T1" s="444" t="s">
        <v>526</v>
      </c>
    </row>
    <row r="2" spans="1:21" s="359" customFormat="1" ht="21">
      <c r="A2" s="355"/>
      <c r="B2" s="356"/>
      <c r="C2" s="356"/>
      <c r="D2" s="356"/>
      <c r="E2" s="356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522" t="s">
        <v>594</v>
      </c>
      <c r="T2" s="358"/>
      <c r="U2" s="360"/>
    </row>
    <row r="3" spans="1:21" ht="15.75">
      <c r="A3" s="361" t="s">
        <v>498</v>
      </c>
      <c r="F3" s="299" t="s">
        <v>521</v>
      </c>
      <c r="G3" s="362">
        <v>6</v>
      </c>
      <c r="H3" s="362">
        <v>1</v>
      </c>
      <c r="I3" s="362">
        <v>1</v>
      </c>
      <c r="J3" s="362">
        <v>1</v>
      </c>
      <c r="K3" s="363"/>
      <c r="L3" s="307" t="s">
        <v>522</v>
      </c>
      <c r="N3" s="307" t="s">
        <v>434</v>
      </c>
      <c r="S3" s="395" t="s">
        <v>623</v>
      </c>
    </row>
    <row r="4" spans="1:21" s="299" customFormat="1" ht="15.75">
      <c r="A4" s="295"/>
      <c r="C4" s="211"/>
      <c r="N4" s="365"/>
      <c r="S4" s="364"/>
      <c r="T4" s="366"/>
      <c r="U4" s="270"/>
    </row>
    <row r="5" spans="1:21" ht="15.75">
      <c r="A5" s="361" t="s">
        <v>499</v>
      </c>
      <c r="F5" s="299" t="s">
        <v>521</v>
      </c>
      <c r="G5" s="362">
        <v>0</v>
      </c>
      <c r="H5" s="362">
        <v>0</v>
      </c>
      <c r="I5" s="367"/>
      <c r="J5" s="239"/>
      <c r="L5" s="307" t="s">
        <v>522</v>
      </c>
    </row>
    <row r="6" spans="1:21" s="299" customFormat="1" ht="15.75">
      <c r="A6" s="295"/>
      <c r="C6" s="211"/>
      <c r="N6" s="365"/>
      <c r="T6" s="366"/>
      <c r="U6" s="270"/>
    </row>
    <row r="7" spans="1:21" ht="15.75">
      <c r="A7" s="240" t="s">
        <v>517</v>
      </c>
      <c r="F7" s="299" t="s">
        <v>521</v>
      </c>
      <c r="G7" s="362">
        <v>1</v>
      </c>
      <c r="H7" s="362">
        <v>1</v>
      </c>
      <c r="I7" s="367"/>
      <c r="L7" s="491" t="s">
        <v>522</v>
      </c>
      <c r="N7" s="492" t="s">
        <v>535</v>
      </c>
      <c r="O7" s="492"/>
      <c r="P7" s="492"/>
      <c r="Q7" s="492"/>
      <c r="R7" s="492"/>
      <c r="S7" s="493" t="s">
        <v>525</v>
      </c>
    </row>
    <row r="8" spans="1:21" s="299" customFormat="1" ht="18.75">
      <c r="A8" s="295"/>
      <c r="C8" s="211"/>
      <c r="L8" s="370"/>
      <c r="N8" s="492" t="s">
        <v>536</v>
      </c>
      <c r="O8" s="492"/>
      <c r="P8" s="448"/>
      <c r="Q8" s="448"/>
      <c r="R8" s="448"/>
      <c r="S8" s="493"/>
      <c r="T8" s="366"/>
      <c r="U8" s="270"/>
    </row>
    <row r="9" spans="1:21" ht="15.75">
      <c r="A9" s="361" t="s">
        <v>518</v>
      </c>
      <c r="F9" s="299" t="s">
        <v>521</v>
      </c>
      <c r="G9" s="362">
        <v>0</v>
      </c>
      <c r="H9" s="362">
        <v>0</v>
      </c>
      <c r="I9" s="367"/>
      <c r="J9" s="239"/>
      <c r="L9" s="307" t="s">
        <v>522</v>
      </c>
      <c r="S9" s="493"/>
    </row>
    <row r="10" spans="1:21" s="299" customFormat="1" ht="10.5" customHeight="1">
      <c r="A10" s="295"/>
      <c r="C10" s="211"/>
      <c r="L10" s="370"/>
      <c r="N10" s="365"/>
      <c r="S10" s="493"/>
      <c r="T10" s="366"/>
      <c r="U10" s="270"/>
    </row>
    <row r="11" spans="1:21" ht="15.75">
      <c r="A11" s="361" t="s">
        <v>519</v>
      </c>
      <c r="F11" s="299" t="s">
        <v>521</v>
      </c>
      <c r="G11" s="362">
        <v>1</v>
      </c>
      <c r="H11" s="362">
        <v>1</v>
      </c>
      <c r="I11" s="367"/>
      <c r="J11" s="239"/>
      <c r="K11" s="223"/>
      <c r="L11" s="307" t="s">
        <v>522</v>
      </c>
      <c r="N11" s="508" t="s">
        <v>585</v>
      </c>
      <c r="S11" s="493" t="s">
        <v>525</v>
      </c>
      <c r="T11" s="371"/>
    </row>
    <row r="12" spans="1:21" s="299" customFormat="1" ht="15.75">
      <c r="A12" s="295"/>
      <c r="C12" s="211"/>
      <c r="G12" s="372"/>
      <c r="H12" s="372"/>
      <c r="I12" s="372"/>
      <c r="J12" s="725"/>
      <c r="K12" s="725"/>
      <c r="N12" s="508" t="s">
        <v>586</v>
      </c>
      <c r="S12" s="494"/>
      <c r="T12" s="371"/>
      <c r="U12" s="270"/>
    </row>
    <row r="13" spans="1:21" ht="15.75">
      <c r="A13" s="361" t="s">
        <v>520</v>
      </c>
      <c r="C13" s="253"/>
      <c r="D13" s="253"/>
      <c r="E13" s="253"/>
      <c r="F13" s="253"/>
      <c r="G13" s="374" t="s">
        <v>440</v>
      </c>
      <c r="H13" s="374" t="s">
        <v>440</v>
      </c>
      <c r="I13" s="374" t="s">
        <v>424</v>
      </c>
      <c r="J13" s="374" t="s">
        <v>409</v>
      </c>
      <c r="K13" s="239"/>
      <c r="L13" s="307" t="s">
        <v>522</v>
      </c>
      <c r="M13" s="253"/>
      <c r="N13" s="512" t="s">
        <v>588</v>
      </c>
      <c r="O13" s="213"/>
      <c r="P13" s="213"/>
      <c r="Q13" s="213"/>
      <c r="S13" s="493" t="s">
        <v>525</v>
      </c>
      <c r="T13" s="375"/>
    </row>
    <row r="14" spans="1:21" ht="15.75">
      <c r="A14" s="361"/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513"/>
      <c r="O14" s="213"/>
      <c r="P14" s="213"/>
      <c r="Q14" s="213"/>
      <c r="T14" s="504"/>
    </row>
    <row r="15" spans="1:21" ht="12.75" customHeight="1">
      <c r="A15" s="748" t="s">
        <v>523</v>
      </c>
      <c r="B15" s="749"/>
      <c r="C15" s="749"/>
      <c r="D15" s="749"/>
      <c r="E15" s="749"/>
      <c r="F15" s="750" t="s">
        <v>513</v>
      </c>
      <c r="G15" s="751"/>
      <c r="H15" s="751"/>
      <c r="I15" s="751"/>
      <c r="J15" s="751"/>
      <c r="K15" s="751"/>
      <c r="L15" s="751"/>
      <c r="M15" s="752"/>
      <c r="N15" s="763" t="s">
        <v>475</v>
      </c>
      <c r="O15" s="741" t="s">
        <v>495</v>
      </c>
      <c r="P15" s="743" t="s">
        <v>416</v>
      </c>
      <c r="Q15" s="743" t="s">
        <v>515</v>
      </c>
      <c r="R15" s="743" t="s">
        <v>417</v>
      </c>
      <c r="S15" s="376" t="s">
        <v>516</v>
      </c>
      <c r="T15" s="495" t="s">
        <v>524</v>
      </c>
    </row>
    <row r="16" spans="1:21">
      <c r="A16" s="450" t="s">
        <v>411</v>
      </c>
      <c r="B16" s="450" t="s">
        <v>445</v>
      </c>
      <c r="C16" s="760" t="s">
        <v>514</v>
      </c>
      <c r="D16" s="761" t="s">
        <v>3</v>
      </c>
      <c r="E16" s="762" t="s">
        <v>3</v>
      </c>
      <c r="F16" s="753"/>
      <c r="G16" s="754"/>
      <c r="H16" s="754"/>
      <c r="I16" s="754"/>
      <c r="J16" s="754"/>
      <c r="K16" s="754"/>
      <c r="L16" s="754"/>
      <c r="M16" s="755"/>
      <c r="N16" s="764"/>
      <c r="O16" s="742"/>
      <c r="P16" s="744"/>
      <c r="Q16" s="744"/>
      <c r="R16" s="744"/>
      <c r="S16" s="380" t="s">
        <v>589</v>
      </c>
      <c r="T16" s="380" t="s">
        <v>590</v>
      </c>
    </row>
    <row r="17" spans="1:21" s="452" customFormat="1" ht="12.75" customHeight="1">
      <c r="A17" s="745" t="s">
        <v>409</v>
      </c>
      <c r="B17" s="746"/>
      <c r="C17" s="746"/>
      <c r="D17" s="746"/>
      <c r="E17" s="747"/>
      <c r="F17" s="756" t="s">
        <v>412</v>
      </c>
      <c r="G17" s="757"/>
      <c r="H17" s="757"/>
      <c r="I17" s="757"/>
      <c r="J17" s="757"/>
      <c r="K17" s="757"/>
      <c r="L17" s="757"/>
      <c r="M17" s="758"/>
      <c r="N17" s="451">
        <v>3</v>
      </c>
      <c r="O17" s="451" t="s">
        <v>321</v>
      </c>
      <c r="P17" s="451" t="s">
        <v>424</v>
      </c>
      <c r="Q17" s="451" t="s">
        <v>339</v>
      </c>
      <c r="R17" s="451" t="s">
        <v>425</v>
      </c>
      <c r="S17" s="382" t="s">
        <v>382</v>
      </c>
      <c r="T17" s="383" t="s">
        <v>393</v>
      </c>
      <c r="U17" s="505"/>
    </row>
    <row r="18" spans="1:21" s="461" customFormat="1" ht="15" customHeight="1">
      <c r="A18" s="453">
        <v>1</v>
      </c>
      <c r="B18" s="454"/>
      <c r="C18" s="734"/>
      <c r="D18" s="735"/>
      <c r="E18" s="736"/>
      <c r="F18" s="455" t="s">
        <v>4</v>
      </c>
      <c r="G18" s="456"/>
      <c r="H18" s="457"/>
      <c r="I18" s="457"/>
      <c r="J18" s="457"/>
      <c r="K18" s="457"/>
      <c r="L18" s="457"/>
      <c r="M18" s="458"/>
      <c r="N18" s="459">
        <v>331</v>
      </c>
      <c r="O18" s="393">
        <v>10</v>
      </c>
      <c r="P18" s="460"/>
      <c r="Q18" s="460"/>
      <c r="R18" s="460"/>
      <c r="S18" s="438">
        <f>+S19+S27+S34+S37+S40+S43+S48+S22</f>
        <v>0</v>
      </c>
      <c r="T18" s="438">
        <f>+T19+T27+T34+T37+T40+T43+T48+T22</f>
        <v>0</v>
      </c>
      <c r="U18" s="497"/>
    </row>
    <row r="19" spans="1:21" s="461" customFormat="1" ht="15" customHeight="1">
      <c r="A19" s="462"/>
      <c r="B19" s="264" t="s">
        <v>5</v>
      </c>
      <c r="C19" s="701"/>
      <c r="D19" s="702"/>
      <c r="E19" s="703"/>
      <c r="F19" s="467" t="s">
        <v>6</v>
      </c>
      <c r="G19" s="464"/>
      <c r="H19" s="468"/>
      <c r="I19" s="468"/>
      <c r="J19" s="468"/>
      <c r="K19" s="468"/>
      <c r="L19" s="468"/>
      <c r="M19" s="469"/>
      <c r="N19" s="759"/>
      <c r="O19" s="406">
        <v>10</v>
      </c>
      <c r="P19" s="267"/>
      <c r="Q19" s="267"/>
      <c r="R19" s="267"/>
      <c r="S19" s="440">
        <f>SUM(S20:S21)</f>
        <v>0</v>
      </c>
      <c r="T19" s="440">
        <f>SUM(T20:T21)</f>
        <v>0</v>
      </c>
      <c r="U19" s="497"/>
    </row>
    <row r="20" spans="1:21" s="461" customFormat="1" ht="15" customHeight="1">
      <c r="A20" s="462"/>
      <c r="B20" s="264"/>
      <c r="C20" s="701" t="s">
        <v>7</v>
      </c>
      <c r="D20" s="702" t="s">
        <v>8</v>
      </c>
      <c r="E20" s="703" t="s">
        <v>8</v>
      </c>
      <c r="F20" s="463" t="s">
        <v>9</v>
      </c>
      <c r="G20" s="464"/>
      <c r="H20" s="465"/>
      <c r="I20" s="465"/>
      <c r="J20" s="465"/>
      <c r="K20" s="465"/>
      <c r="L20" s="465"/>
      <c r="M20" s="466"/>
      <c r="N20" s="759"/>
      <c r="O20" s="406">
        <v>10</v>
      </c>
      <c r="P20" s="267"/>
      <c r="Q20" s="267"/>
      <c r="R20" s="267"/>
      <c r="S20" s="439">
        <v>0</v>
      </c>
      <c r="T20" s="439">
        <v>0</v>
      </c>
      <c r="U20" s="497"/>
    </row>
    <row r="21" spans="1:21" s="461" customFormat="1" ht="15" customHeight="1">
      <c r="A21" s="462"/>
      <c r="B21" s="264"/>
      <c r="C21" s="701" t="s">
        <v>10</v>
      </c>
      <c r="D21" s="702" t="s">
        <v>8</v>
      </c>
      <c r="E21" s="703" t="s">
        <v>8</v>
      </c>
      <c r="F21" s="463" t="s">
        <v>11</v>
      </c>
      <c r="G21" s="464"/>
      <c r="H21" s="465"/>
      <c r="I21" s="465"/>
      <c r="J21" s="465"/>
      <c r="K21" s="465"/>
      <c r="L21" s="465"/>
      <c r="M21" s="466"/>
      <c r="N21" s="759"/>
      <c r="O21" s="406">
        <v>10</v>
      </c>
      <c r="P21" s="267"/>
      <c r="Q21" s="267"/>
      <c r="R21" s="267"/>
      <c r="S21" s="439">
        <v>0</v>
      </c>
      <c r="T21" s="439">
        <v>0</v>
      </c>
      <c r="U21" s="497"/>
    </row>
    <row r="22" spans="1:21" s="461" customFormat="1" ht="15" customHeight="1">
      <c r="A22" s="462"/>
      <c r="B22" s="264" t="s">
        <v>12</v>
      </c>
      <c r="C22" s="701"/>
      <c r="D22" s="702"/>
      <c r="E22" s="703"/>
      <c r="F22" s="467" t="s">
        <v>13</v>
      </c>
      <c r="G22" s="464"/>
      <c r="H22" s="468"/>
      <c r="I22" s="468"/>
      <c r="J22" s="468"/>
      <c r="K22" s="468"/>
      <c r="L22" s="468"/>
      <c r="M22" s="469"/>
      <c r="N22" s="759"/>
      <c r="O22" s="406">
        <v>10</v>
      </c>
      <c r="P22" s="267"/>
      <c r="Q22" s="267"/>
      <c r="R22" s="267"/>
      <c r="S22" s="440">
        <f>SUM(S23:S26)</f>
        <v>0</v>
      </c>
      <c r="T22" s="440">
        <f>SUM(T23:T26)</f>
        <v>0</v>
      </c>
      <c r="U22" s="497"/>
    </row>
    <row r="23" spans="1:21" s="461" customFormat="1" ht="15" customHeight="1">
      <c r="A23" s="462"/>
      <c r="B23" s="264"/>
      <c r="C23" s="701" t="s">
        <v>14</v>
      </c>
      <c r="D23" s="702" t="s">
        <v>15</v>
      </c>
      <c r="E23" s="703" t="s">
        <v>15</v>
      </c>
      <c r="F23" s="463" t="s">
        <v>16</v>
      </c>
      <c r="G23" s="464"/>
      <c r="H23" s="465"/>
      <c r="I23" s="465"/>
      <c r="J23" s="465"/>
      <c r="K23" s="465"/>
      <c r="L23" s="465"/>
      <c r="M23" s="466"/>
      <c r="N23" s="759"/>
      <c r="O23" s="406">
        <v>10</v>
      </c>
      <c r="P23" s="267"/>
      <c r="Q23" s="267"/>
      <c r="R23" s="267"/>
      <c r="S23" s="439">
        <v>0</v>
      </c>
      <c r="T23" s="439">
        <v>0</v>
      </c>
      <c r="U23" s="497"/>
    </row>
    <row r="24" spans="1:21" s="461" customFormat="1" ht="15" customHeight="1">
      <c r="A24" s="462"/>
      <c r="B24" s="264"/>
      <c r="C24" s="701" t="s">
        <v>17</v>
      </c>
      <c r="D24" s="702" t="s">
        <v>18</v>
      </c>
      <c r="E24" s="703" t="s">
        <v>18</v>
      </c>
      <c r="F24" s="463" t="s">
        <v>19</v>
      </c>
      <c r="G24" s="464"/>
      <c r="H24" s="465"/>
      <c r="I24" s="465"/>
      <c r="J24" s="465"/>
      <c r="K24" s="465"/>
      <c r="L24" s="465"/>
      <c r="M24" s="466"/>
      <c r="N24" s="759"/>
      <c r="O24" s="406">
        <v>10</v>
      </c>
      <c r="P24" s="267"/>
      <c r="Q24" s="267"/>
      <c r="R24" s="267"/>
      <c r="S24" s="439">
        <v>0</v>
      </c>
      <c r="T24" s="514">
        <v>0</v>
      </c>
      <c r="U24" s="497"/>
    </row>
    <row r="25" spans="1:21" s="461" customFormat="1" ht="15" customHeight="1">
      <c r="A25" s="462"/>
      <c r="B25" s="264"/>
      <c r="C25" s="701" t="s">
        <v>20</v>
      </c>
      <c r="D25" s="702" t="s">
        <v>21</v>
      </c>
      <c r="E25" s="703" t="s">
        <v>21</v>
      </c>
      <c r="F25" s="463" t="s">
        <v>22</v>
      </c>
      <c r="G25" s="464"/>
      <c r="H25" s="465"/>
      <c r="I25" s="465"/>
      <c r="J25" s="465"/>
      <c r="K25" s="465"/>
      <c r="L25" s="465"/>
      <c r="M25" s="466"/>
      <c r="N25" s="759"/>
      <c r="O25" s="406">
        <v>10</v>
      </c>
      <c r="P25" s="267"/>
      <c r="Q25" s="267"/>
      <c r="R25" s="267"/>
      <c r="S25" s="439">
        <v>0</v>
      </c>
      <c r="T25" s="514">
        <v>0</v>
      </c>
      <c r="U25" s="497"/>
    </row>
    <row r="26" spans="1:21" s="461" customFormat="1" ht="15" customHeight="1">
      <c r="A26" s="462"/>
      <c r="B26" s="264"/>
      <c r="C26" s="701" t="s">
        <v>23</v>
      </c>
      <c r="D26" s="702" t="s">
        <v>21</v>
      </c>
      <c r="E26" s="703" t="s">
        <v>21</v>
      </c>
      <c r="F26" s="463" t="s">
        <v>24</v>
      </c>
      <c r="G26" s="464"/>
      <c r="H26" s="465"/>
      <c r="I26" s="465"/>
      <c r="J26" s="465"/>
      <c r="K26" s="465"/>
      <c r="L26" s="465"/>
      <c r="M26" s="466"/>
      <c r="N26" s="759"/>
      <c r="O26" s="406">
        <v>10</v>
      </c>
      <c r="P26" s="267"/>
      <c r="Q26" s="267"/>
      <c r="R26" s="267"/>
      <c r="S26" s="439">
        <v>0</v>
      </c>
      <c r="T26" s="439">
        <v>0</v>
      </c>
      <c r="U26" s="497"/>
    </row>
    <row r="27" spans="1:21" s="461" customFormat="1" ht="15" customHeight="1">
      <c r="A27" s="462"/>
      <c r="B27" s="264" t="s">
        <v>25</v>
      </c>
      <c r="C27" s="701"/>
      <c r="D27" s="702"/>
      <c r="E27" s="703"/>
      <c r="F27" s="467" t="s">
        <v>26</v>
      </c>
      <c r="G27" s="464"/>
      <c r="H27" s="468"/>
      <c r="I27" s="468"/>
      <c r="J27" s="468"/>
      <c r="K27" s="468"/>
      <c r="L27" s="468"/>
      <c r="M27" s="469"/>
      <c r="N27" s="759"/>
      <c r="O27" s="406">
        <v>10</v>
      </c>
      <c r="P27" s="267"/>
      <c r="Q27" s="267"/>
      <c r="R27" s="267"/>
      <c r="S27" s="440">
        <f>SUM(S28:S32)</f>
        <v>0</v>
      </c>
      <c r="T27" s="440">
        <f>SUM(T28:T32)</f>
        <v>0</v>
      </c>
      <c r="U27" s="497"/>
    </row>
    <row r="28" spans="1:21" s="461" customFormat="1" ht="15" customHeight="1">
      <c r="A28" s="462"/>
      <c r="B28" s="264"/>
      <c r="C28" s="701" t="s">
        <v>27</v>
      </c>
      <c r="D28" s="702" t="s">
        <v>28</v>
      </c>
      <c r="E28" s="703" t="s">
        <v>28</v>
      </c>
      <c r="F28" s="463" t="s">
        <v>29</v>
      </c>
      <c r="G28" s="464"/>
      <c r="H28" s="465"/>
      <c r="I28" s="465"/>
      <c r="J28" s="465"/>
      <c r="K28" s="465"/>
      <c r="L28" s="465"/>
      <c r="M28" s="466"/>
      <c r="N28" s="759"/>
      <c r="O28" s="406">
        <v>10</v>
      </c>
      <c r="P28" s="267"/>
      <c r="Q28" s="267"/>
      <c r="R28" s="267"/>
      <c r="S28" s="439">
        <v>0</v>
      </c>
      <c r="T28" s="439">
        <v>0</v>
      </c>
      <c r="U28" s="497"/>
    </row>
    <row r="29" spans="1:21" s="461" customFormat="1" ht="15" customHeight="1">
      <c r="A29" s="462"/>
      <c r="B29" s="264"/>
      <c r="C29" s="701" t="s">
        <v>30</v>
      </c>
      <c r="D29" s="702" t="s">
        <v>31</v>
      </c>
      <c r="E29" s="703" t="s">
        <v>31</v>
      </c>
      <c r="F29" s="463" t="s">
        <v>32</v>
      </c>
      <c r="G29" s="464"/>
      <c r="H29" s="465"/>
      <c r="I29" s="465"/>
      <c r="J29" s="465"/>
      <c r="K29" s="465"/>
      <c r="L29" s="465"/>
      <c r="M29" s="466"/>
      <c r="N29" s="759"/>
      <c r="O29" s="406">
        <v>10</v>
      </c>
      <c r="P29" s="267"/>
      <c r="Q29" s="267"/>
      <c r="R29" s="267"/>
      <c r="S29" s="439">
        <v>0</v>
      </c>
      <c r="T29" s="439">
        <v>0</v>
      </c>
      <c r="U29" s="497"/>
    </row>
    <row r="30" spans="1:21" s="461" customFormat="1" ht="15" customHeight="1">
      <c r="A30" s="462"/>
      <c r="B30" s="264"/>
      <c r="C30" s="701" t="s">
        <v>33</v>
      </c>
      <c r="D30" s="702" t="s">
        <v>34</v>
      </c>
      <c r="E30" s="703" t="s">
        <v>34</v>
      </c>
      <c r="F30" s="463" t="s">
        <v>35</v>
      </c>
      <c r="G30" s="464"/>
      <c r="H30" s="465"/>
      <c r="I30" s="465"/>
      <c r="J30" s="465"/>
      <c r="K30" s="465"/>
      <c r="L30" s="465"/>
      <c r="M30" s="466"/>
      <c r="N30" s="759"/>
      <c r="O30" s="406">
        <v>10</v>
      </c>
      <c r="P30" s="267"/>
      <c r="Q30" s="267"/>
      <c r="R30" s="267"/>
      <c r="S30" s="439">
        <v>0</v>
      </c>
      <c r="T30" s="439">
        <v>0</v>
      </c>
      <c r="U30" s="497"/>
    </row>
    <row r="31" spans="1:21" s="461" customFormat="1" ht="15" customHeight="1">
      <c r="A31" s="462"/>
      <c r="B31" s="264"/>
      <c r="C31" s="701" t="s">
        <v>36</v>
      </c>
      <c r="D31" s="702" t="s">
        <v>37</v>
      </c>
      <c r="E31" s="703" t="s">
        <v>37</v>
      </c>
      <c r="F31" s="463" t="s">
        <v>38</v>
      </c>
      <c r="G31" s="464"/>
      <c r="H31" s="465"/>
      <c r="I31" s="465"/>
      <c r="J31" s="465"/>
      <c r="K31" s="465"/>
      <c r="L31" s="465"/>
      <c r="M31" s="466"/>
      <c r="N31" s="759"/>
      <c r="O31" s="406">
        <v>10</v>
      </c>
      <c r="P31" s="267"/>
      <c r="Q31" s="267"/>
      <c r="R31" s="267"/>
      <c r="S31" s="439">
        <v>0</v>
      </c>
      <c r="T31" s="439">
        <v>0</v>
      </c>
      <c r="U31" s="497"/>
    </row>
    <row r="32" spans="1:21" s="461" customFormat="1" ht="15" customHeight="1">
      <c r="A32" s="462"/>
      <c r="B32" s="264"/>
      <c r="C32" s="701" t="s">
        <v>39</v>
      </c>
      <c r="D32" s="702" t="s">
        <v>40</v>
      </c>
      <c r="E32" s="703" t="s">
        <v>40</v>
      </c>
      <c r="F32" s="463" t="s">
        <v>41</v>
      </c>
      <c r="G32" s="464"/>
      <c r="H32" s="465"/>
      <c r="I32" s="465"/>
      <c r="J32" s="465"/>
      <c r="K32" s="465"/>
      <c r="L32" s="465"/>
      <c r="M32" s="466"/>
      <c r="N32" s="759"/>
      <c r="O32" s="406">
        <v>10</v>
      </c>
      <c r="P32" s="267"/>
      <c r="Q32" s="267"/>
      <c r="R32" s="267"/>
      <c r="S32" s="439">
        <v>0</v>
      </c>
      <c r="T32" s="439">
        <v>0</v>
      </c>
      <c r="U32" s="497"/>
    </row>
    <row r="33" spans="1:21" s="461" customFormat="1" ht="15" customHeight="1">
      <c r="A33" s="462"/>
      <c r="B33" s="264"/>
      <c r="C33" s="265"/>
      <c r="D33" s="470" t="s">
        <v>554</v>
      </c>
      <c r="E33" s="471"/>
      <c r="F33" s="463" t="s">
        <v>555</v>
      </c>
      <c r="G33" s="464"/>
      <c r="H33" s="465"/>
      <c r="I33" s="465"/>
      <c r="J33" s="465"/>
      <c r="K33" s="465"/>
      <c r="L33" s="465"/>
      <c r="M33" s="466"/>
      <c r="N33" s="759"/>
      <c r="O33" s="406">
        <v>10</v>
      </c>
      <c r="P33" s="267"/>
      <c r="Q33" s="267"/>
      <c r="R33" s="267"/>
      <c r="S33" s="439">
        <v>0</v>
      </c>
      <c r="T33" s="439">
        <v>0</v>
      </c>
      <c r="U33" s="497"/>
    </row>
    <row r="34" spans="1:21" s="461" customFormat="1" ht="15" customHeight="1">
      <c r="A34" s="462"/>
      <c r="B34" s="264" t="s">
        <v>42</v>
      </c>
      <c r="C34" s="701"/>
      <c r="D34" s="702"/>
      <c r="E34" s="703"/>
      <c r="F34" s="467" t="s">
        <v>43</v>
      </c>
      <c r="G34" s="464"/>
      <c r="H34" s="468"/>
      <c r="I34" s="468"/>
      <c r="J34" s="468"/>
      <c r="K34" s="468"/>
      <c r="L34" s="468"/>
      <c r="M34" s="469"/>
      <c r="N34" s="759"/>
      <c r="O34" s="406">
        <v>10</v>
      </c>
      <c r="P34" s="267"/>
      <c r="Q34" s="267"/>
      <c r="R34" s="267"/>
      <c r="S34" s="440">
        <f>SUM(S35:S36)</f>
        <v>0</v>
      </c>
      <c r="T34" s="440">
        <f>SUM(T35:T36)</f>
        <v>0</v>
      </c>
      <c r="U34" s="497"/>
    </row>
    <row r="35" spans="1:21" s="461" customFormat="1" ht="15" customHeight="1">
      <c r="A35" s="462"/>
      <c r="B35" s="264"/>
      <c r="C35" s="701" t="s">
        <v>44</v>
      </c>
      <c r="D35" s="702" t="s">
        <v>45</v>
      </c>
      <c r="E35" s="703" t="s">
        <v>45</v>
      </c>
      <c r="F35" s="463" t="s">
        <v>46</v>
      </c>
      <c r="G35" s="464"/>
      <c r="H35" s="465"/>
      <c r="I35" s="465"/>
      <c r="J35" s="465"/>
      <c r="K35" s="465"/>
      <c r="L35" s="465"/>
      <c r="M35" s="466"/>
      <c r="N35" s="759"/>
      <c r="O35" s="406">
        <v>10</v>
      </c>
      <c r="P35" s="267"/>
      <c r="Q35" s="267"/>
      <c r="R35" s="267"/>
      <c r="S35" s="439">
        <v>0</v>
      </c>
      <c r="T35" s="439">
        <v>0</v>
      </c>
      <c r="U35" s="497"/>
    </row>
    <row r="36" spans="1:21" s="461" customFormat="1" ht="15" customHeight="1">
      <c r="A36" s="462"/>
      <c r="B36" s="264"/>
      <c r="C36" s="701" t="s">
        <v>47</v>
      </c>
      <c r="D36" s="702" t="s">
        <v>48</v>
      </c>
      <c r="E36" s="703" t="s">
        <v>48</v>
      </c>
      <c r="F36" s="463" t="s">
        <v>49</v>
      </c>
      <c r="G36" s="464"/>
      <c r="H36" s="465"/>
      <c r="I36" s="465"/>
      <c r="J36" s="465"/>
      <c r="K36" s="465"/>
      <c r="L36" s="465"/>
      <c r="M36" s="466"/>
      <c r="N36" s="472"/>
      <c r="O36" s="406">
        <v>10</v>
      </c>
      <c r="P36" s="267"/>
      <c r="Q36" s="267"/>
      <c r="R36" s="267"/>
      <c r="S36" s="439">
        <v>0</v>
      </c>
      <c r="T36" s="439">
        <v>0</v>
      </c>
      <c r="U36" s="497"/>
    </row>
    <row r="37" spans="1:21" s="461" customFormat="1" ht="15" customHeight="1">
      <c r="A37" s="462"/>
      <c r="B37" s="264" t="s">
        <v>50</v>
      </c>
      <c r="C37" s="701"/>
      <c r="D37" s="702"/>
      <c r="E37" s="703"/>
      <c r="F37" s="467" t="s">
        <v>51</v>
      </c>
      <c r="G37" s="464"/>
      <c r="H37" s="468"/>
      <c r="I37" s="468"/>
      <c r="J37" s="468"/>
      <c r="K37" s="468"/>
      <c r="L37" s="468"/>
      <c r="M37" s="469"/>
      <c r="N37" s="472"/>
      <c r="O37" s="406">
        <v>10</v>
      </c>
      <c r="P37" s="267"/>
      <c r="Q37" s="267"/>
      <c r="R37" s="267"/>
      <c r="S37" s="440">
        <f>SUM(S38:S39)</f>
        <v>0</v>
      </c>
      <c r="T37" s="440">
        <f>SUM(T38:T39)</f>
        <v>0</v>
      </c>
      <c r="U37" s="497"/>
    </row>
    <row r="38" spans="1:21" s="461" customFormat="1" ht="15" customHeight="1">
      <c r="A38" s="462"/>
      <c r="B38" s="264"/>
      <c r="C38" s="701" t="s">
        <v>52</v>
      </c>
      <c r="D38" s="702" t="s">
        <v>53</v>
      </c>
      <c r="E38" s="703" t="s">
        <v>53</v>
      </c>
      <c r="F38" s="463" t="s">
        <v>54</v>
      </c>
      <c r="G38" s="464"/>
      <c r="H38" s="465"/>
      <c r="I38" s="465"/>
      <c r="J38" s="465"/>
      <c r="K38" s="465"/>
      <c r="L38" s="465"/>
      <c r="M38" s="466"/>
      <c r="N38" s="472"/>
      <c r="O38" s="406">
        <v>10</v>
      </c>
      <c r="P38" s="267"/>
      <c r="Q38" s="267"/>
      <c r="R38" s="267"/>
      <c r="S38" s="439">
        <v>0</v>
      </c>
      <c r="T38" s="439">
        <v>0</v>
      </c>
      <c r="U38" s="497"/>
    </row>
    <row r="39" spans="1:21" s="461" customFormat="1" ht="15" customHeight="1">
      <c r="A39" s="462"/>
      <c r="B39" s="264"/>
      <c r="C39" s="265"/>
      <c r="D39" s="470" t="s">
        <v>541</v>
      </c>
      <c r="E39" s="471"/>
      <c r="F39" s="463" t="s">
        <v>540</v>
      </c>
      <c r="G39" s="464"/>
      <c r="H39" s="465"/>
      <c r="I39" s="465"/>
      <c r="J39" s="465"/>
      <c r="K39" s="465"/>
      <c r="L39" s="465"/>
      <c r="M39" s="466"/>
      <c r="N39" s="472"/>
      <c r="O39" s="406">
        <v>10</v>
      </c>
      <c r="P39" s="267"/>
      <c r="Q39" s="267"/>
      <c r="R39" s="267"/>
      <c r="S39" s="439">
        <v>0</v>
      </c>
      <c r="T39" s="439">
        <v>0</v>
      </c>
      <c r="U39" s="497"/>
    </row>
    <row r="40" spans="1:21" s="461" customFormat="1" ht="15" customHeight="1">
      <c r="A40" s="462"/>
      <c r="B40" s="264" t="s">
        <v>55</v>
      </c>
      <c r="C40" s="701"/>
      <c r="D40" s="702"/>
      <c r="E40" s="703"/>
      <c r="F40" s="467" t="s">
        <v>56</v>
      </c>
      <c r="G40" s="464"/>
      <c r="H40" s="468"/>
      <c r="I40" s="468"/>
      <c r="J40" s="468"/>
      <c r="K40" s="468"/>
      <c r="L40" s="468"/>
      <c r="M40" s="469"/>
      <c r="N40" s="472"/>
      <c r="O40" s="406">
        <v>10</v>
      </c>
      <c r="P40" s="267"/>
      <c r="Q40" s="267"/>
      <c r="R40" s="267"/>
      <c r="S40" s="440">
        <f>SUM(S41:S42)</f>
        <v>0</v>
      </c>
      <c r="T40" s="440">
        <f>SUM(T41:T42)</f>
        <v>0</v>
      </c>
      <c r="U40" s="497"/>
    </row>
    <row r="41" spans="1:21" s="461" customFormat="1" ht="15" customHeight="1">
      <c r="A41" s="462"/>
      <c r="B41" s="264"/>
      <c r="C41" s="701" t="s">
        <v>57</v>
      </c>
      <c r="D41" s="702" t="s">
        <v>58</v>
      </c>
      <c r="E41" s="703" t="s">
        <v>58</v>
      </c>
      <c r="F41" s="463" t="s">
        <v>59</v>
      </c>
      <c r="G41" s="464"/>
      <c r="H41" s="465"/>
      <c r="I41" s="465"/>
      <c r="J41" s="465"/>
      <c r="K41" s="465"/>
      <c r="L41" s="465"/>
      <c r="M41" s="466"/>
      <c r="N41" s="472"/>
      <c r="O41" s="406">
        <v>10</v>
      </c>
      <c r="P41" s="267"/>
      <c r="Q41" s="267"/>
      <c r="R41" s="267"/>
      <c r="S41" s="439">
        <v>0</v>
      </c>
      <c r="T41" s="439">
        <v>0</v>
      </c>
      <c r="U41" s="497"/>
    </row>
    <row r="42" spans="1:21" s="461" customFormat="1" ht="15" customHeight="1">
      <c r="A42" s="462"/>
      <c r="B42" s="264"/>
      <c r="C42" s="701" t="s">
        <v>60</v>
      </c>
      <c r="D42" s="702" t="s">
        <v>61</v>
      </c>
      <c r="E42" s="703" t="s">
        <v>61</v>
      </c>
      <c r="F42" s="463" t="s">
        <v>62</v>
      </c>
      <c r="G42" s="464"/>
      <c r="H42" s="465"/>
      <c r="I42" s="465"/>
      <c r="J42" s="465"/>
      <c r="K42" s="465"/>
      <c r="L42" s="465"/>
      <c r="M42" s="466"/>
      <c r="N42" s="472"/>
      <c r="O42" s="406">
        <v>10</v>
      </c>
      <c r="P42" s="267"/>
      <c r="Q42" s="267"/>
      <c r="R42" s="267"/>
      <c r="S42" s="439">
        <v>0</v>
      </c>
      <c r="T42" s="439">
        <v>0</v>
      </c>
      <c r="U42" s="497"/>
    </row>
    <row r="43" spans="1:21" s="461" customFormat="1" ht="15" customHeight="1">
      <c r="A43" s="462"/>
      <c r="B43" s="264" t="s">
        <v>63</v>
      </c>
      <c r="C43" s="701"/>
      <c r="D43" s="702"/>
      <c r="E43" s="703"/>
      <c r="F43" s="467" t="s">
        <v>64</v>
      </c>
      <c r="G43" s="464"/>
      <c r="H43" s="468"/>
      <c r="I43" s="468"/>
      <c r="J43" s="468"/>
      <c r="K43" s="468"/>
      <c r="L43" s="468"/>
      <c r="M43" s="469"/>
      <c r="N43" s="472"/>
      <c r="O43" s="406">
        <v>10</v>
      </c>
      <c r="P43" s="267"/>
      <c r="Q43" s="267"/>
      <c r="R43" s="267"/>
      <c r="S43" s="440">
        <f>SUM(S44:S47)</f>
        <v>0</v>
      </c>
      <c r="T43" s="440">
        <f>SUM(T44:T47)</f>
        <v>0</v>
      </c>
      <c r="U43" s="497"/>
    </row>
    <row r="44" spans="1:21" s="461" customFormat="1" ht="15" customHeight="1">
      <c r="A44" s="462"/>
      <c r="B44" s="264"/>
      <c r="C44" s="701" t="s">
        <v>65</v>
      </c>
      <c r="D44" s="702" t="s">
        <v>66</v>
      </c>
      <c r="E44" s="703" t="s">
        <v>66</v>
      </c>
      <c r="F44" s="463" t="s">
        <v>67</v>
      </c>
      <c r="G44" s="464"/>
      <c r="H44" s="465"/>
      <c r="I44" s="465"/>
      <c r="J44" s="465"/>
      <c r="K44" s="465"/>
      <c r="L44" s="465"/>
      <c r="M44" s="466"/>
      <c r="N44" s="472"/>
      <c r="O44" s="406">
        <v>10</v>
      </c>
      <c r="P44" s="267"/>
      <c r="Q44" s="267"/>
      <c r="R44" s="267"/>
      <c r="S44" s="441">
        <v>0</v>
      </c>
      <c r="T44" s="502">
        <v>0</v>
      </c>
      <c r="U44" s="497"/>
    </row>
    <row r="45" spans="1:21" s="461" customFormat="1" ht="15" customHeight="1">
      <c r="A45" s="462"/>
      <c r="B45" s="264"/>
      <c r="C45" s="701" t="s">
        <v>68</v>
      </c>
      <c r="D45" s="702" t="s">
        <v>69</v>
      </c>
      <c r="E45" s="703" t="s">
        <v>69</v>
      </c>
      <c r="F45" s="463" t="s">
        <v>70</v>
      </c>
      <c r="G45" s="464"/>
      <c r="H45" s="465"/>
      <c r="I45" s="465"/>
      <c r="J45" s="465"/>
      <c r="K45" s="465"/>
      <c r="L45" s="465"/>
      <c r="M45" s="466"/>
      <c r="N45" s="472"/>
      <c r="O45" s="406">
        <v>10</v>
      </c>
      <c r="P45" s="267"/>
      <c r="Q45" s="267"/>
      <c r="R45" s="267"/>
      <c r="S45" s="441">
        <v>0</v>
      </c>
      <c r="T45" s="439">
        <v>0</v>
      </c>
      <c r="U45" s="497"/>
    </row>
    <row r="46" spans="1:21" s="461" customFormat="1" ht="15" customHeight="1">
      <c r="A46" s="462"/>
      <c r="B46" s="264"/>
      <c r="C46" s="701" t="s">
        <v>71</v>
      </c>
      <c r="D46" s="702" t="s">
        <v>72</v>
      </c>
      <c r="E46" s="703" t="s">
        <v>72</v>
      </c>
      <c r="F46" s="463" t="s">
        <v>73</v>
      </c>
      <c r="G46" s="464"/>
      <c r="H46" s="465"/>
      <c r="I46" s="465"/>
      <c r="J46" s="465"/>
      <c r="K46" s="465"/>
      <c r="L46" s="465"/>
      <c r="M46" s="466"/>
      <c r="N46" s="472"/>
      <c r="O46" s="406">
        <v>10</v>
      </c>
      <c r="P46" s="267"/>
      <c r="Q46" s="267"/>
      <c r="R46" s="267"/>
      <c r="S46" s="441">
        <v>0</v>
      </c>
      <c r="T46" s="439">
        <v>0</v>
      </c>
      <c r="U46" s="497"/>
    </row>
    <row r="47" spans="1:21" s="461" customFormat="1" ht="15" customHeight="1">
      <c r="A47" s="462"/>
      <c r="B47" s="264"/>
      <c r="C47" s="701" t="s">
        <v>74</v>
      </c>
      <c r="D47" s="702" t="s">
        <v>75</v>
      </c>
      <c r="E47" s="703" t="s">
        <v>75</v>
      </c>
      <c r="F47" s="463" t="s">
        <v>76</v>
      </c>
      <c r="G47" s="464"/>
      <c r="H47" s="465"/>
      <c r="I47" s="465"/>
      <c r="J47" s="465"/>
      <c r="K47" s="465"/>
      <c r="L47" s="465"/>
      <c r="M47" s="466"/>
      <c r="N47" s="472"/>
      <c r="O47" s="406">
        <v>10</v>
      </c>
      <c r="P47" s="267"/>
      <c r="Q47" s="267"/>
      <c r="R47" s="267"/>
      <c r="S47" s="441">
        <v>0</v>
      </c>
      <c r="T47" s="502">
        <v>0</v>
      </c>
      <c r="U47" s="497"/>
    </row>
    <row r="48" spans="1:21" s="461" customFormat="1" ht="15" customHeight="1">
      <c r="A48" s="462"/>
      <c r="B48" s="264" t="s">
        <v>77</v>
      </c>
      <c r="C48" s="701"/>
      <c r="D48" s="702"/>
      <c r="E48" s="703"/>
      <c r="F48" s="467" t="s">
        <v>78</v>
      </c>
      <c r="G48" s="464"/>
      <c r="H48" s="468"/>
      <c r="I48" s="468"/>
      <c r="J48" s="468"/>
      <c r="K48" s="468"/>
      <c r="L48" s="468"/>
      <c r="M48" s="469"/>
      <c r="N48" s="472"/>
      <c r="O48" s="406">
        <v>10</v>
      </c>
      <c r="P48" s="267"/>
      <c r="Q48" s="267"/>
      <c r="R48" s="267"/>
      <c r="S48" s="440">
        <f>SUM(S49:S50)</f>
        <v>0</v>
      </c>
      <c r="T48" s="440">
        <f>SUM(T49:T50)</f>
        <v>0</v>
      </c>
      <c r="U48" s="497"/>
    </row>
    <row r="49" spans="1:21" s="461" customFormat="1" ht="15" customHeight="1">
      <c r="A49" s="462"/>
      <c r="B49" s="264"/>
      <c r="C49" s="701" t="s">
        <v>79</v>
      </c>
      <c r="D49" s="702" t="s">
        <v>80</v>
      </c>
      <c r="E49" s="703" t="s">
        <v>80</v>
      </c>
      <c r="F49" s="463" t="s">
        <v>81</v>
      </c>
      <c r="G49" s="464"/>
      <c r="H49" s="465"/>
      <c r="I49" s="465"/>
      <c r="J49" s="465"/>
      <c r="K49" s="465"/>
      <c r="L49" s="465"/>
      <c r="M49" s="466"/>
      <c r="N49" s="472"/>
      <c r="O49" s="406">
        <v>10</v>
      </c>
      <c r="P49" s="267"/>
      <c r="Q49" s="267"/>
      <c r="R49" s="267"/>
      <c r="S49" s="441">
        <v>0</v>
      </c>
      <c r="T49" s="503">
        <v>0</v>
      </c>
      <c r="U49" s="497"/>
    </row>
    <row r="50" spans="1:21" s="461" customFormat="1" ht="15" customHeight="1">
      <c r="A50" s="462"/>
      <c r="B50" s="264"/>
      <c r="C50" s="701" t="s">
        <v>82</v>
      </c>
      <c r="D50" s="702" t="s">
        <v>83</v>
      </c>
      <c r="E50" s="703" t="s">
        <v>83</v>
      </c>
      <c r="F50" s="463" t="s">
        <v>84</v>
      </c>
      <c r="G50" s="464"/>
      <c r="H50" s="465"/>
      <c r="I50" s="465"/>
      <c r="J50" s="465"/>
      <c r="K50" s="465"/>
      <c r="L50" s="465"/>
      <c r="M50" s="466"/>
      <c r="N50" s="472"/>
      <c r="O50" s="406">
        <v>10</v>
      </c>
      <c r="P50" s="267"/>
      <c r="Q50" s="267"/>
      <c r="R50" s="267"/>
      <c r="S50" s="441">
        <v>0</v>
      </c>
      <c r="T50" s="503">
        <v>0</v>
      </c>
      <c r="U50" s="497"/>
    </row>
    <row r="51" spans="1:21" s="461" customFormat="1" ht="15" customHeight="1">
      <c r="A51" s="462">
        <v>2</v>
      </c>
      <c r="B51" s="462"/>
      <c r="C51" s="738"/>
      <c r="D51" s="739"/>
      <c r="E51" s="740"/>
      <c r="F51" s="473" t="s">
        <v>85</v>
      </c>
      <c r="G51" s="474"/>
      <c r="H51" s="475"/>
      <c r="I51" s="475"/>
      <c r="J51" s="475"/>
      <c r="K51" s="475"/>
      <c r="L51" s="475"/>
      <c r="M51" s="476"/>
      <c r="N51" s="472"/>
      <c r="O51" s="406">
        <v>10</v>
      </c>
      <c r="P51" s="267"/>
      <c r="Q51" s="267"/>
      <c r="R51" s="267"/>
      <c r="S51" s="442">
        <f>+S52+S58+S63+S66+S69+S74+S81+S85+S89</f>
        <v>0</v>
      </c>
      <c r="T51" s="442">
        <f>+T52+T58+T63+T66+T69+T74+T81+T85+T89</f>
        <v>0</v>
      </c>
      <c r="U51" s="497"/>
    </row>
    <row r="52" spans="1:21" s="461" customFormat="1" ht="15" customHeight="1">
      <c r="A52" s="462"/>
      <c r="B52" s="264" t="s">
        <v>86</v>
      </c>
      <c r="C52" s="701"/>
      <c r="D52" s="702"/>
      <c r="E52" s="703"/>
      <c r="F52" s="467" t="s">
        <v>87</v>
      </c>
      <c r="G52" s="464"/>
      <c r="H52" s="468"/>
      <c r="I52" s="468"/>
      <c r="J52" s="468"/>
      <c r="K52" s="468"/>
      <c r="L52" s="468"/>
      <c r="M52" s="469"/>
      <c r="N52" s="472"/>
      <c r="O52" s="406">
        <v>10</v>
      </c>
      <c r="P52" s="267"/>
      <c r="Q52" s="267"/>
      <c r="R52" s="267"/>
      <c r="S52" s="440">
        <f>SUM(S53:S57)</f>
        <v>0</v>
      </c>
      <c r="T52" s="440">
        <f>SUM(T53:T57)</f>
        <v>0</v>
      </c>
      <c r="U52" s="497"/>
    </row>
    <row r="53" spans="1:21" s="461" customFormat="1" ht="15" customHeight="1">
      <c r="A53" s="462"/>
      <c r="B53" s="264"/>
      <c r="C53" s="701" t="s">
        <v>88</v>
      </c>
      <c r="D53" s="702" t="s">
        <v>89</v>
      </c>
      <c r="E53" s="703" t="s">
        <v>89</v>
      </c>
      <c r="F53" s="463" t="s">
        <v>90</v>
      </c>
      <c r="G53" s="464"/>
      <c r="H53" s="465"/>
      <c r="I53" s="465"/>
      <c r="J53" s="465"/>
      <c r="K53" s="465"/>
      <c r="L53" s="465"/>
      <c r="M53" s="466"/>
      <c r="N53" s="472"/>
      <c r="O53" s="406">
        <v>10</v>
      </c>
      <c r="P53" s="267"/>
      <c r="Q53" s="267"/>
      <c r="R53" s="267"/>
      <c r="S53" s="441">
        <v>0</v>
      </c>
      <c r="T53" s="439">
        <v>0</v>
      </c>
      <c r="U53" s="497"/>
    </row>
    <row r="54" spans="1:21" s="461" customFormat="1" ht="15" customHeight="1">
      <c r="A54" s="462"/>
      <c r="B54" s="264"/>
      <c r="C54" s="701" t="s">
        <v>91</v>
      </c>
      <c r="D54" s="702" t="s">
        <v>92</v>
      </c>
      <c r="E54" s="703" t="s">
        <v>92</v>
      </c>
      <c r="F54" s="463" t="s">
        <v>93</v>
      </c>
      <c r="G54" s="464"/>
      <c r="H54" s="465"/>
      <c r="I54" s="465"/>
      <c r="J54" s="465"/>
      <c r="K54" s="465"/>
      <c r="L54" s="465"/>
      <c r="M54" s="466"/>
      <c r="N54" s="472"/>
      <c r="O54" s="406">
        <v>10</v>
      </c>
      <c r="P54" s="267"/>
      <c r="Q54" s="267"/>
      <c r="R54" s="267"/>
      <c r="S54" s="441">
        <v>0</v>
      </c>
      <c r="T54" s="439">
        <v>0</v>
      </c>
      <c r="U54" s="497"/>
    </row>
    <row r="55" spans="1:21" s="461" customFormat="1" ht="15" customHeight="1">
      <c r="A55" s="462"/>
      <c r="B55" s="264"/>
      <c r="C55" s="701" t="s">
        <v>94</v>
      </c>
      <c r="D55" s="702" t="s">
        <v>95</v>
      </c>
      <c r="E55" s="703" t="s">
        <v>95</v>
      </c>
      <c r="F55" s="463" t="s">
        <v>96</v>
      </c>
      <c r="G55" s="464"/>
      <c r="H55" s="465"/>
      <c r="I55" s="465"/>
      <c r="J55" s="465"/>
      <c r="K55" s="465"/>
      <c r="L55" s="465"/>
      <c r="M55" s="466"/>
      <c r="N55" s="472"/>
      <c r="O55" s="406">
        <v>10</v>
      </c>
      <c r="P55" s="267"/>
      <c r="Q55" s="267"/>
      <c r="R55" s="267"/>
      <c r="S55" s="441">
        <v>0</v>
      </c>
      <c r="T55" s="439">
        <v>0</v>
      </c>
      <c r="U55" s="497"/>
    </row>
    <row r="56" spans="1:21" s="461" customFormat="1" ht="15" customHeight="1">
      <c r="A56" s="462"/>
      <c r="B56" s="264"/>
      <c r="C56" s="701" t="s">
        <v>97</v>
      </c>
      <c r="D56" s="702" t="s">
        <v>98</v>
      </c>
      <c r="E56" s="703" t="s">
        <v>98</v>
      </c>
      <c r="F56" s="463" t="s">
        <v>99</v>
      </c>
      <c r="G56" s="464"/>
      <c r="H56" s="465"/>
      <c r="I56" s="465"/>
      <c r="J56" s="465"/>
      <c r="K56" s="465"/>
      <c r="L56" s="465"/>
      <c r="M56" s="466"/>
      <c r="N56" s="472"/>
      <c r="O56" s="406">
        <v>10</v>
      </c>
      <c r="P56" s="267"/>
      <c r="Q56" s="267"/>
      <c r="R56" s="267"/>
      <c r="S56" s="441">
        <v>0</v>
      </c>
      <c r="T56" s="439">
        <v>0</v>
      </c>
      <c r="U56" s="497"/>
    </row>
    <row r="57" spans="1:21" s="461" customFormat="1" ht="15" customHeight="1">
      <c r="A57" s="462"/>
      <c r="B57" s="264"/>
      <c r="C57" s="701" t="s">
        <v>100</v>
      </c>
      <c r="D57" s="702" t="s">
        <v>101</v>
      </c>
      <c r="E57" s="703" t="s">
        <v>101</v>
      </c>
      <c r="F57" s="463" t="s">
        <v>102</v>
      </c>
      <c r="G57" s="464"/>
      <c r="H57" s="465"/>
      <c r="I57" s="465"/>
      <c r="J57" s="465"/>
      <c r="K57" s="465"/>
      <c r="L57" s="465"/>
      <c r="M57" s="466"/>
      <c r="N57" s="472"/>
      <c r="O57" s="406">
        <v>10</v>
      </c>
      <c r="P57" s="267"/>
      <c r="Q57" s="267"/>
      <c r="R57" s="267"/>
      <c r="S57" s="441">
        <v>0</v>
      </c>
      <c r="T57" s="439">
        <v>0</v>
      </c>
      <c r="U57" s="497"/>
    </row>
    <row r="58" spans="1:21" s="461" customFormat="1" ht="15" customHeight="1">
      <c r="A58" s="462"/>
      <c r="B58" s="264" t="s">
        <v>103</v>
      </c>
      <c r="C58" s="701"/>
      <c r="D58" s="702"/>
      <c r="E58" s="703"/>
      <c r="F58" s="467" t="s">
        <v>104</v>
      </c>
      <c r="G58" s="464"/>
      <c r="H58" s="468"/>
      <c r="I58" s="468"/>
      <c r="J58" s="468"/>
      <c r="K58" s="468"/>
      <c r="L58" s="468"/>
      <c r="M58" s="469"/>
      <c r="N58" s="472"/>
      <c r="O58" s="406">
        <v>10</v>
      </c>
      <c r="P58" s="267"/>
      <c r="Q58" s="267"/>
      <c r="R58" s="267"/>
      <c r="S58" s="440">
        <f>SUM(S59:S62)</f>
        <v>0</v>
      </c>
      <c r="T58" s="440">
        <f>SUM(T59:T62)</f>
        <v>0</v>
      </c>
      <c r="U58" s="497"/>
    </row>
    <row r="59" spans="1:21" s="461" customFormat="1" ht="15" customHeight="1">
      <c r="A59" s="462"/>
      <c r="B59" s="264"/>
      <c r="C59" s="701" t="s">
        <v>105</v>
      </c>
      <c r="D59" s="702" t="s">
        <v>106</v>
      </c>
      <c r="E59" s="703" t="s">
        <v>106</v>
      </c>
      <c r="F59" s="463" t="s">
        <v>107</v>
      </c>
      <c r="G59" s="464"/>
      <c r="H59" s="465"/>
      <c r="I59" s="465"/>
      <c r="J59" s="465"/>
      <c r="K59" s="465"/>
      <c r="L59" s="465"/>
      <c r="M59" s="466"/>
      <c r="N59" s="472"/>
      <c r="O59" s="406">
        <v>10</v>
      </c>
      <c r="P59" s="267"/>
      <c r="Q59" s="267"/>
      <c r="R59" s="267"/>
      <c r="S59" s="441">
        <v>0</v>
      </c>
      <c r="T59" s="439">
        <v>0</v>
      </c>
      <c r="U59" s="497"/>
    </row>
    <row r="60" spans="1:21" s="461" customFormat="1" ht="15" customHeight="1">
      <c r="A60" s="462"/>
      <c r="B60" s="264"/>
      <c r="C60" s="701" t="s">
        <v>108</v>
      </c>
      <c r="D60" s="702" t="s">
        <v>109</v>
      </c>
      <c r="E60" s="703" t="s">
        <v>109</v>
      </c>
      <c r="F60" s="463" t="s">
        <v>110</v>
      </c>
      <c r="G60" s="464"/>
      <c r="H60" s="465"/>
      <c r="I60" s="465"/>
      <c r="J60" s="465"/>
      <c r="K60" s="465"/>
      <c r="L60" s="465"/>
      <c r="M60" s="466"/>
      <c r="N60" s="472"/>
      <c r="O60" s="406">
        <v>10</v>
      </c>
      <c r="P60" s="267"/>
      <c r="Q60" s="267"/>
      <c r="R60" s="267"/>
      <c r="S60" s="441">
        <v>0</v>
      </c>
      <c r="T60" s="439">
        <v>0</v>
      </c>
      <c r="U60" s="497"/>
    </row>
    <row r="61" spans="1:21" s="461" customFormat="1" ht="15" customHeight="1">
      <c r="A61" s="462"/>
      <c r="B61" s="264"/>
      <c r="C61" s="701" t="s">
        <v>111</v>
      </c>
      <c r="D61" s="702" t="s">
        <v>112</v>
      </c>
      <c r="E61" s="703" t="s">
        <v>112</v>
      </c>
      <c r="F61" s="463" t="s">
        <v>113</v>
      </c>
      <c r="G61" s="464"/>
      <c r="H61" s="465"/>
      <c r="I61" s="465"/>
      <c r="J61" s="465"/>
      <c r="K61" s="465"/>
      <c r="L61" s="465"/>
      <c r="M61" s="466"/>
      <c r="N61" s="472"/>
      <c r="O61" s="406">
        <v>10</v>
      </c>
      <c r="P61" s="267"/>
      <c r="Q61" s="267"/>
      <c r="R61" s="267"/>
      <c r="S61" s="441">
        <v>0</v>
      </c>
      <c r="T61" s="439">
        <v>0</v>
      </c>
      <c r="U61" s="497"/>
    </row>
    <row r="62" spans="1:21" s="461" customFormat="1" ht="15" customHeight="1">
      <c r="A62" s="462"/>
      <c r="B62" s="264"/>
      <c r="C62" s="701" t="s">
        <v>114</v>
      </c>
      <c r="D62" s="702" t="s">
        <v>115</v>
      </c>
      <c r="E62" s="703" t="s">
        <v>115</v>
      </c>
      <c r="F62" s="463" t="s">
        <v>116</v>
      </c>
      <c r="G62" s="464"/>
      <c r="H62" s="465"/>
      <c r="I62" s="465"/>
      <c r="J62" s="465"/>
      <c r="K62" s="465"/>
      <c r="L62" s="465"/>
      <c r="M62" s="466"/>
      <c r="N62" s="472"/>
      <c r="O62" s="406">
        <v>10</v>
      </c>
      <c r="P62" s="267"/>
      <c r="Q62" s="267"/>
      <c r="R62" s="267"/>
      <c r="S62" s="441">
        <v>0</v>
      </c>
      <c r="T62" s="439">
        <v>0</v>
      </c>
      <c r="U62" s="497"/>
    </row>
    <row r="63" spans="1:21" s="461" customFormat="1" ht="15" customHeight="1">
      <c r="A63" s="462"/>
      <c r="B63" s="264" t="s">
        <v>117</v>
      </c>
      <c r="C63" s="701"/>
      <c r="D63" s="702"/>
      <c r="E63" s="703"/>
      <c r="F63" s="467" t="s">
        <v>118</v>
      </c>
      <c r="G63" s="464"/>
      <c r="H63" s="468"/>
      <c r="I63" s="468"/>
      <c r="J63" s="468"/>
      <c r="K63" s="468"/>
      <c r="L63" s="468"/>
      <c r="M63" s="469"/>
      <c r="N63" s="472"/>
      <c r="O63" s="406">
        <v>10</v>
      </c>
      <c r="P63" s="267"/>
      <c r="Q63" s="267"/>
      <c r="R63" s="267"/>
      <c r="S63" s="440">
        <f>SUM(S64:S65)</f>
        <v>0</v>
      </c>
      <c r="T63" s="440">
        <f>SUM(T64:T65)</f>
        <v>0</v>
      </c>
      <c r="U63" s="497"/>
    </row>
    <row r="64" spans="1:21" s="461" customFormat="1" ht="15" customHeight="1">
      <c r="A64" s="462"/>
      <c r="B64" s="264"/>
      <c r="C64" s="701" t="s">
        <v>119</v>
      </c>
      <c r="D64" s="702" t="s">
        <v>120</v>
      </c>
      <c r="E64" s="703" t="s">
        <v>120</v>
      </c>
      <c r="F64" s="463" t="s">
        <v>121</v>
      </c>
      <c r="G64" s="464"/>
      <c r="H64" s="465"/>
      <c r="I64" s="465"/>
      <c r="J64" s="465"/>
      <c r="K64" s="465"/>
      <c r="L64" s="465"/>
      <c r="M64" s="466"/>
      <c r="N64" s="472"/>
      <c r="O64" s="406">
        <v>10</v>
      </c>
      <c r="P64" s="267"/>
      <c r="Q64" s="267"/>
      <c r="R64" s="267"/>
      <c r="S64" s="441">
        <v>0</v>
      </c>
      <c r="T64" s="439">
        <v>0</v>
      </c>
      <c r="U64" s="497"/>
    </row>
    <row r="65" spans="1:21" s="461" customFormat="1" ht="15" customHeight="1">
      <c r="A65" s="462"/>
      <c r="B65" s="264"/>
      <c r="C65" s="701" t="s">
        <v>122</v>
      </c>
      <c r="D65" s="702" t="s">
        <v>123</v>
      </c>
      <c r="E65" s="703" t="s">
        <v>123</v>
      </c>
      <c r="F65" s="463" t="s">
        <v>124</v>
      </c>
      <c r="G65" s="464"/>
      <c r="H65" s="465"/>
      <c r="I65" s="465"/>
      <c r="J65" s="465"/>
      <c r="K65" s="465"/>
      <c r="L65" s="465"/>
      <c r="M65" s="466"/>
      <c r="N65" s="472"/>
      <c r="O65" s="406">
        <v>10</v>
      </c>
      <c r="P65" s="267"/>
      <c r="Q65" s="267"/>
      <c r="R65" s="267"/>
      <c r="S65" s="441">
        <v>0</v>
      </c>
      <c r="T65" s="439">
        <v>0</v>
      </c>
      <c r="U65" s="497"/>
    </row>
    <row r="66" spans="1:21" s="461" customFormat="1" ht="15" customHeight="1">
      <c r="A66" s="462"/>
      <c r="B66" s="264" t="s">
        <v>125</v>
      </c>
      <c r="C66" s="701"/>
      <c r="D66" s="702"/>
      <c r="E66" s="703"/>
      <c r="F66" s="467" t="s">
        <v>126</v>
      </c>
      <c r="G66" s="464"/>
      <c r="H66" s="468"/>
      <c r="I66" s="468"/>
      <c r="J66" s="468"/>
      <c r="K66" s="468"/>
      <c r="L66" s="468"/>
      <c r="M66" s="469"/>
      <c r="N66" s="472"/>
      <c r="O66" s="406">
        <v>10</v>
      </c>
      <c r="P66" s="267"/>
      <c r="Q66" s="267"/>
      <c r="R66" s="267"/>
      <c r="S66" s="440">
        <f>SUM(S67:S68)</f>
        <v>0</v>
      </c>
      <c r="T66" s="440">
        <f>SUM(T67:T68)</f>
        <v>0</v>
      </c>
      <c r="U66" s="497"/>
    </row>
    <row r="67" spans="1:21" s="461" customFormat="1" ht="15" customHeight="1">
      <c r="A67" s="462"/>
      <c r="B67" s="264"/>
      <c r="C67" s="701" t="s">
        <v>127</v>
      </c>
      <c r="D67" s="702" t="s">
        <v>128</v>
      </c>
      <c r="E67" s="703" t="s">
        <v>128</v>
      </c>
      <c r="F67" s="463" t="s">
        <v>129</v>
      </c>
      <c r="G67" s="464"/>
      <c r="H67" s="465"/>
      <c r="I67" s="465"/>
      <c r="J67" s="465"/>
      <c r="K67" s="465"/>
      <c r="L67" s="465"/>
      <c r="M67" s="466"/>
      <c r="N67" s="472"/>
      <c r="O67" s="406">
        <v>10</v>
      </c>
      <c r="P67" s="267"/>
      <c r="Q67" s="267"/>
      <c r="R67" s="267"/>
      <c r="S67" s="441">
        <v>0</v>
      </c>
      <c r="T67" s="439">
        <v>0</v>
      </c>
      <c r="U67" s="497"/>
    </row>
    <row r="68" spans="1:21" s="461" customFormat="1" ht="15" customHeight="1">
      <c r="A68" s="462"/>
      <c r="B68" s="264"/>
      <c r="C68" s="701" t="s">
        <v>130</v>
      </c>
      <c r="D68" s="702" t="s">
        <v>131</v>
      </c>
      <c r="E68" s="703" t="s">
        <v>131</v>
      </c>
      <c r="F68" s="463" t="s">
        <v>132</v>
      </c>
      <c r="G68" s="464"/>
      <c r="H68" s="465"/>
      <c r="I68" s="465"/>
      <c r="J68" s="465"/>
      <c r="K68" s="465"/>
      <c r="L68" s="465"/>
      <c r="M68" s="466"/>
      <c r="N68" s="472"/>
      <c r="O68" s="406">
        <v>10</v>
      </c>
      <c r="P68" s="267"/>
      <c r="Q68" s="267"/>
      <c r="R68" s="267"/>
      <c r="S68" s="441">
        <v>0</v>
      </c>
      <c r="T68" s="439">
        <v>0</v>
      </c>
      <c r="U68" s="497"/>
    </row>
    <row r="69" spans="1:21" s="461" customFormat="1" ht="15" customHeight="1">
      <c r="A69" s="462"/>
      <c r="B69" s="264" t="s">
        <v>133</v>
      </c>
      <c r="C69" s="701"/>
      <c r="D69" s="702"/>
      <c r="E69" s="703"/>
      <c r="F69" s="467" t="s">
        <v>134</v>
      </c>
      <c r="G69" s="464"/>
      <c r="H69" s="468"/>
      <c r="I69" s="468"/>
      <c r="J69" s="468"/>
      <c r="K69" s="468"/>
      <c r="L69" s="468"/>
      <c r="M69" s="469"/>
      <c r="N69" s="472"/>
      <c r="O69" s="406">
        <v>10</v>
      </c>
      <c r="P69" s="267"/>
      <c r="Q69" s="267"/>
      <c r="R69" s="267"/>
      <c r="S69" s="440">
        <f>SUM(S70:S73)</f>
        <v>0</v>
      </c>
      <c r="T69" s="440">
        <f>SUM(T70:T73)</f>
        <v>0</v>
      </c>
      <c r="U69" s="497"/>
    </row>
    <row r="70" spans="1:21" s="461" customFormat="1" ht="15" customHeight="1">
      <c r="A70" s="462"/>
      <c r="B70" s="264"/>
      <c r="C70" s="701" t="s">
        <v>135</v>
      </c>
      <c r="D70" s="702" t="s">
        <v>136</v>
      </c>
      <c r="E70" s="703" t="s">
        <v>136</v>
      </c>
      <c r="F70" s="463" t="s">
        <v>137</v>
      </c>
      <c r="G70" s="464"/>
      <c r="H70" s="465"/>
      <c r="I70" s="465"/>
      <c r="J70" s="465"/>
      <c r="K70" s="465"/>
      <c r="L70" s="465"/>
      <c r="M70" s="466"/>
      <c r="N70" s="472"/>
      <c r="O70" s="406">
        <v>10</v>
      </c>
      <c r="P70" s="267"/>
      <c r="Q70" s="267"/>
      <c r="R70" s="267"/>
      <c r="S70" s="441">
        <v>0</v>
      </c>
      <c r="T70" s="439">
        <v>0</v>
      </c>
      <c r="U70" s="497"/>
    </row>
    <row r="71" spans="1:21" s="461" customFormat="1" ht="15" customHeight="1">
      <c r="A71" s="462"/>
      <c r="B71" s="264"/>
      <c r="C71" s="701" t="s">
        <v>138</v>
      </c>
      <c r="D71" s="702" t="s">
        <v>139</v>
      </c>
      <c r="E71" s="703" t="s">
        <v>139</v>
      </c>
      <c r="F71" s="463" t="s">
        <v>140</v>
      </c>
      <c r="G71" s="464"/>
      <c r="H71" s="465"/>
      <c r="I71" s="465"/>
      <c r="J71" s="465"/>
      <c r="K71" s="465"/>
      <c r="L71" s="465"/>
      <c r="M71" s="466"/>
      <c r="N71" s="472"/>
      <c r="O71" s="406">
        <v>10</v>
      </c>
      <c r="P71" s="267"/>
      <c r="Q71" s="267"/>
      <c r="R71" s="267"/>
      <c r="S71" s="441">
        <v>0</v>
      </c>
      <c r="T71" s="439">
        <v>0</v>
      </c>
      <c r="U71" s="497"/>
    </row>
    <row r="72" spans="1:21" s="461" customFormat="1" ht="15" customHeight="1">
      <c r="A72" s="462"/>
      <c r="B72" s="264"/>
      <c r="C72" s="701" t="s">
        <v>141</v>
      </c>
      <c r="D72" s="702" t="s">
        <v>142</v>
      </c>
      <c r="E72" s="703" t="s">
        <v>142</v>
      </c>
      <c r="F72" s="463" t="s">
        <v>143</v>
      </c>
      <c r="G72" s="464"/>
      <c r="H72" s="465"/>
      <c r="I72" s="465"/>
      <c r="J72" s="465"/>
      <c r="K72" s="465"/>
      <c r="L72" s="465"/>
      <c r="M72" s="466"/>
      <c r="N72" s="472"/>
      <c r="O72" s="406">
        <v>10</v>
      </c>
      <c r="P72" s="267"/>
      <c r="Q72" s="267"/>
      <c r="R72" s="267"/>
      <c r="S72" s="441">
        <v>0</v>
      </c>
      <c r="T72" s="439">
        <v>0</v>
      </c>
      <c r="U72" s="497"/>
    </row>
    <row r="73" spans="1:21" s="461" customFormat="1" ht="15" customHeight="1">
      <c r="A73" s="462"/>
      <c r="B73" s="264"/>
      <c r="C73" s="701" t="s">
        <v>144</v>
      </c>
      <c r="D73" s="702" t="s">
        <v>145</v>
      </c>
      <c r="E73" s="703" t="s">
        <v>145</v>
      </c>
      <c r="F73" s="463" t="s">
        <v>146</v>
      </c>
      <c r="G73" s="464"/>
      <c r="H73" s="465"/>
      <c r="I73" s="465"/>
      <c r="J73" s="465"/>
      <c r="K73" s="465"/>
      <c r="L73" s="465"/>
      <c r="M73" s="466"/>
      <c r="N73" s="472"/>
      <c r="O73" s="406">
        <v>10</v>
      </c>
      <c r="P73" s="267"/>
      <c r="Q73" s="267"/>
      <c r="R73" s="267"/>
      <c r="S73" s="441">
        <v>0</v>
      </c>
      <c r="T73" s="439">
        <v>0</v>
      </c>
      <c r="U73" s="497"/>
    </row>
    <row r="74" spans="1:21" s="461" customFormat="1" ht="15" customHeight="1">
      <c r="A74" s="462"/>
      <c r="B74" s="264" t="s">
        <v>147</v>
      </c>
      <c r="C74" s="701"/>
      <c r="D74" s="702"/>
      <c r="E74" s="703"/>
      <c r="F74" s="467" t="s">
        <v>148</v>
      </c>
      <c r="G74" s="464"/>
      <c r="H74" s="468"/>
      <c r="I74" s="468"/>
      <c r="J74" s="468"/>
      <c r="K74" s="468"/>
      <c r="L74" s="468"/>
      <c r="M74" s="469"/>
      <c r="N74" s="472"/>
      <c r="O74" s="406">
        <v>10</v>
      </c>
      <c r="P74" s="267"/>
      <c r="Q74" s="267"/>
      <c r="R74" s="267"/>
      <c r="S74" s="440">
        <f>SUM(S75:S80)</f>
        <v>0</v>
      </c>
      <c r="T74" s="440">
        <f>SUM(T75:T80)</f>
        <v>0</v>
      </c>
      <c r="U74" s="497"/>
    </row>
    <row r="75" spans="1:21" s="461" customFormat="1" ht="15" customHeight="1">
      <c r="A75" s="462"/>
      <c r="B75" s="264"/>
      <c r="C75" s="701" t="s">
        <v>149</v>
      </c>
      <c r="D75" s="702" t="s">
        <v>150</v>
      </c>
      <c r="E75" s="703" t="s">
        <v>150</v>
      </c>
      <c r="F75" s="463" t="s">
        <v>151</v>
      </c>
      <c r="G75" s="464"/>
      <c r="H75" s="465"/>
      <c r="I75" s="465"/>
      <c r="J75" s="465"/>
      <c r="K75" s="465"/>
      <c r="L75" s="465"/>
      <c r="M75" s="466"/>
      <c r="N75" s="472"/>
      <c r="O75" s="406">
        <v>10</v>
      </c>
      <c r="P75" s="267"/>
      <c r="Q75" s="267"/>
      <c r="R75" s="267"/>
      <c r="S75" s="441">
        <v>0</v>
      </c>
      <c r="T75" s="439">
        <v>0</v>
      </c>
      <c r="U75" s="497"/>
    </row>
    <row r="76" spans="1:21" s="461" customFormat="1" ht="15" customHeight="1">
      <c r="A76" s="462"/>
      <c r="B76" s="264"/>
      <c r="C76" s="701" t="s">
        <v>152</v>
      </c>
      <c r="D76" s="702" t="s">
        <v>153</v>
      </c>
      <c r="E76" s="703" t="s">
        <v>153</v>
      </c>
      <c r="F76" s="463" t="s">
        <v>154</v>
      </c>
      <c r="G76" s="464"/>
      <c r="H76" s="465"/>
      <c r="I76" s="465"/>
      <c r="J76" s="465"/>
      <c r="K76" s="465"/>
      <c r="L76" s="465"/>
      <c r="M76" s="466"/>
      <c r="N76" s="472"/>
      <c r="O76" s="406">
        <v>10</v>
      </c>
      <c r="P76" s="267"/>
      <c r="Q76" s="267"/>
      <c r="R76" s="267"/>
      <c r="S76" s="441">
        <v>0</v>
      </c>
      <c r="T76" s="439">
        <v>0</v>
      </c>
      <c r="U76" s="497"/>
    </row>
    <row r="77" spans="1:21" s="461" customFormat="1" ht="15" customHeight="1">
      <c r="A77" s="462"/>
      <c r="B77" s="264"/>
      <c r="C77" s="701" t="s">
        <v>155</v>
      </c>
      <c r="D77" s="702" t="s">
        <v>156</v>
      </c>
      <c r="E77" s="703" t="s">
        <v>156</v>
      </c>
      <c r="F77" s="463" t="s">
        <v>157</v>
      </c>
      <c r="G77" s="464"/>
      <c r="H77" s="465"/>
      <c r="I77" s="465"/>
      <c r="J77" s="465"/>
      <c r="K77" s="465"/>
      <c r="L77" s="465"/>
      <c r="M77" s="466"/>
      <c r="N77" s="472"/>
      <c r="O77" s="406">
        <v>10</v>
      </c>
      <c r="P77" s="267"/>
      <c r="Q77" s="267"/>
      <c r="R77" s="267"/>
      <c r="S77" s="441">
        <v>0</v>
      </c>
      <c r="T77" s="439">
        <v>0</v>
      </c>
      <c r="U77" s="497"/>
    </row>
    <row r="78" spans="1:21" s="461" customFormat="1" ht="15" customHeight="1">
      <c r="A78" s="462"/>
      <c r="B78" s="264"/>
      <c r="C78" s="701" t="s">
        <v>158</v>
      </c>
      <c r="D78" s="702" t="s">
        <v>159</v>
      </c>
      <c r="E78" s="703" t="s">
        <v>159</v>
      </c>
      <c r="F78" s="463" t="s">
        <v>160</v>
      </c>
      <c r="G78" s="464"/>
      <c r="H78" s="465"/>
      <c r="I78" s="465"/>
      <c r="J78" s="465"/>
      <c r="K78" s="465"/>
      <c r="L78" s="465"/>
      <c r="M78" s="466"/>
      <c r="N78" s="472"/>
      <c r="O78" s="406">
        <v>10</v>
      </c>
      <c r="P78" s="267"/>
      <c r="Q78" s="267"/>
      <c r="R78" s="267"/>
      <c r="S78" s="441">
        <v>0</v>
      </c>
      <c r="T78" s="439">
        <v>0</v>
      </c>
      <c r="U78" s="497"/>
    </row>
    <row r="79" spans="1:21" s="461" customFormat="1" ht="15" customHeight="1">
      <c r="A79" s="462"/>
      <c r="B79" s="264"/>
      <c r="C79" s="701" t="s">
        <v>161</v>
      </c>
      <c r="D79" s="702" t="s">
        <v>162</v>
      </c>
      <c r="E79" s="703" t="s">
        <v>162</v>
      </c>
      <c r="F79" s="463" t="s">
        <v>163</v>
      </c>
      <c r="G79" s="464"/>
      <c r="H79" s="465"/>
      <c r="I79" s="465"/>
      <c r="J79" s="465"/>
      <c r="K79" s="465"/>
      <c r="L79" s="465"/>
      <c r="M79" s="466"/>
      <c r="N79" s="472"/>
      <c r="O79" s="406">
        <v>10</v>
      </c>
      <c r="P79" s="267"/>
      <c r="Q79" s="267"/>
      <c r="R79" s="267"/>
      <c r="S79" s="441">
        <v>0</v>
      </c>
      <c r="T79" s="439">
        <v>0</v>
      </c>
      <c r="U79" s="497"/>
    </row>
    <row r="80" spans="1:21" s="461" customFormat="1" ht="15" customHeight="1">
      <c r="A80" s="462"/>
      <c r="B80" s="264"/>
      <c r="C80" s="701" t="s">
        <v>164</v>
      </c>
      <c r="D80" s="702" t="s">
        <v>165</v>
      </c>
      <c r="E80" s="703" t="s">
        <v>165</v>
      </c>
      <c r="F80" s="463" t="s">
        <v>166</v>
      </c>
      <c r="G80" s="464"/>
      <c r="H80" s="465"/>
      <c r="I80" s="465"/>
      <c r="J80" s="465"/>
      <c r="K80" s="465"/>
      <c r="L80" s="465"/>
      <c r="M80" s="466"/>
      <c r="N80" s="472"/>
      <c r="O80" s="406">
        <v>10</v>
      </c>
      <c r="P80" s="267"/>
      <c r="Q80" s="267"/>
      <c r="R80" s="267"/>
      <c r="S80" s="441">
        <v>0</v>
      </c>
      <c r="T80" s="439">
        <v>0</v>
      </c>
      <c r="U80" s="497"/>
    </row>
    <row r="81" spans="1:21" s="461" customFormat="1" ht="15" customHeight="1">
      <c r="A81" s="462"/>
      <c r="B81" s="264" t="s">
        <v>167</v>
      </c>
      <c r="C81" s="701"/>
      <c r="D81" s="702"/>
      <c r="E81" s="703"/>
      <c r="F81" s="467" t="s">
        <v>168</v>
      </c>
      <c r="G81" s="464"/>
      <c r="H81" s="468"/>
      <c r="I81" s="468"/>
      <c r="J81" s="468"/>
      <c r="K81" s="468"/>
      <c r="L81" s="468"/>
      <c r="M81" s="469"/>
      <c r="N81" s="472"/>
      <c r="O81" s="406">
        <v>10</v>
      </c>
      <c r="P81" s="267"/>
      <c r="Q81" s="267"/>
      <c r="R81" s="267"/>
      <c r="S81" s="440">
        <v>0</v>
      </c>
      <c r="T81" s="440">
        <v>0</v>
      </c>
      <c r="U81" s="497"/>
    </row>
    <row r="82" spans="1:21" s="461" customFormat="1" ht="15" customHeight="1">
      <c r="A82" s="462"/>
      <c r="B82" s="264"/>
      <c r="C82" s="701" t="s">
        <v>169</v>
      </c>
      <c r="D82" s="702" t="s">
        <v>170</v>
      </c>
      <c r="E82" s="703" t="s">
        <v>170</v>
      </c>
      <c r="F82" s="463" t="s">
        <v>171</v>
      </c>
      <c r="G82" s="464"/>
      <c r="H82" s="465"/>
      <c r="I82" s="465"/>
      <c r="J82" s="465"/>
      <c r="K82" s="465"/>
      <c r="L82" s="465"/>
      <c r="M82" s="466"/>
      <c r="N82" s="472"/>
      <c r="O82" s="406">
        <v>10</v>
      </c>
      <c r="P82" s="267"/>
      <c r="Q82" s="267"/>
      <c r="R82" s="267"/>
      <c r="S82" s="441">
        <v>0</v>
      </c>
      <c r="T82" s="439">
        <v>0</v>
      </c>
      <c r="U82" s="497"/>
    </row>
    <row r="83" spans="1:21" s="461" customFormat="1" ht="15" customHeight="1">
      <c r="A83" s="462"/>
      <c r="B83" s="264"/>
      <c r="C83" s="701" t="s">
        <v>172</v>
      </c>
      <c r="D83" s="702" t="s">
        <v>173</v>
      </c>
      <c r="E83" s="703" t="s">
        <v>173</v>
      </c>
      <c r="F83" s="463" t="s">
        <v>174</v>
      </c>
      <c r="G83" s="464"/>
      <c r="H83" s="465"/>
      <c r="I83" s="465"/>
      <c r="J83" s="465"/>
      <c r="K83" s="465"/>
      <c r="L83" s="465"/>
      <c r="M83" s="466"/>
      <c r="N83" s="472"/>
      <c r="O83" s="406">
        <v>10</v>
      </c>
      <c r="P83" s="267"/>
      <c r="Q83" s="267"/>
      <c r="R83" s="267"/>
      <c r="S83" s="441">
        <v>0</v>
      </c>
      <c r="T83" s="439">
        <v>0</v>
      </c>
      <c r="U83" s="497"/>
    </row>
    <row r="84" spans="1:21" s="461" customFormat="1" ht="15" customHeight="1">
      <c r="A84" s="462"/>
      <c r="B84" s="264"/>
      <c r="C84" s="701" t="s">
        <v>175</v>
      </c>
      <c r="D84" s="702" t="s">
        <v>176</v>
      </c>
      <c r="E84" s="703" t="s">
        <v>176</v>
      </c>
      <c r="F84" s="463" t="s">
        <v>177</v>
      </c>
      <c r="G84" s="464"/>
      <c r="H84" s="465"/>
      <c r="I84" s="465"/>
      <c r="J84" s="465"/>
      <c r="K84" s="465"/>
      <c r="L84" s="465"/>
      <c r="M84" s="466"/>
      <c r="N84" s="472"/>
      <c r="O84" s="406">
        <v>10</v>
      </c>
      <c r="P84" s="267"/>
      <c r="Q84" s="267"/>
      <c r="R84" s="267"/>
      <c r="S84" s="441">
        <v>0</v>
      </c>
      <c r="T84" s="439">
        <v>0</v>
      </c>
      <c r="U84" s="497"/>
    </row>
    <row r="85" spans="1:21" s="461" customFormat="1" ht="15" customHeight="1">
      <c r="A85" s="462"/>
      <c r="B85" s="264" t="s">
        <v>178</v>
      </c>
      <c r="C85" s="701"/>
      <c r="D85" s="702"/>
      <c r="E85" s="703"/>
      <c r="F85" s="467" t="s">
        <v>179</v>
      </c>
      <c r="G85" s="464"/>
      <c r="H85" s="468"/>
      <c r="I85" s="468"/>
      <c r="J85" s="468"/>
      <c r="K85" s="468"/>
      <c r="L85" s="468"/>
      <c r="M85" s="469"/>
      <c r="N85" s="472"/>
      <c r="O85" s="406">
        <v>10</v>
      </c>
      <c r="P85" s="267"/>
      <c r="Q85" s="267"/>
      <c r="R85" s="267"/>
      <c r="S85" s="440">
        <f>SUM(S86:S88)</f>
        <v>0</v>
      </c>
      <c r="T85" s="440">
        <f>SUM(T86:T88)</f>
        <v>0</v>
      </c>
      <c r="U85" s="497"/>
    </row>
    <row r="86" spans="1:21" s="461" customFormat="1" ht="15" customHeight="1">
      <c r="A86" s="462"/>
      <c r="B86" s="264"/>
      <c r="C86" s="701" t="s">
        <v>180</v>
      </c>
      <c r="D86" s="702" t="s">
        <v>181</v>
      </c>
      <c r="E86" s="703" t="s">
        <v>181</v>
      </c>
      <c r="F86" s="463" t="s">
        <v>182</v>
      </c>
      <c r="G86" s="464"/>
      <c r="H86" s="465"/>
      <c r="I86" s="465"/>
      <c r="J86" s="465"/>
      <c r="K86" s="465"/>
      <c r="L86" s="465"/>
      <c r="M86" s="466"/>
      <c r="N86" s="472"/>
      <c r="O86" s="406">
        <v>10</v>
      </c>
      <c r="P86" s="267"/>
      <c r="Q86" s="267"/>
      <c r="R86" s="267"/>
      <c r="S86" s="441">
        <v>0</v>
      </c>
      <c r="T86" s="439">
        <v>0</v>
      </c>
      <c r="U86" s="497"/>
    </row>
    <row r="87" spans="1:21" s="461" customFormat="1" ht="15" customHeight="1">
      <c r="A87" s="462"/>
      <c r="B87" s="264"/>
      <c r="C87" s="701" t="s">
        <v>183</v>
      </c>
      <c r="D87" s="702" t="s">
        <v>184</v>
      </c>
      <c r="E87" s="703" t="s">
        <v>184</v>
      </c>
      <c r="F87" s="463" t="s">
        <v>185</v>
      </c>
      <c r="G87" s="464"/>
      <c r="H87" s="465"/>
      <c r="I87" s="465"/>
      <c r="J87" s="465"/>
      <c r="K87" s="465"/>
      <c r="L87" s="465"/>
      <c r="M87" s="466"/>
      <c r="N87" s="472"/>
      <c r="O87" s="406">
        <v>10</v>
      </c>
      <c r="P87" s="267"/>
      <c r="Q87" s="267"/>
      <c r="R87" s="267"/>
      <c r="S87" s="441">
        <v>0</v>
      </c>
      <c r="T87" s="439">
        <v>0</v>
      </c>
      <c r="U87" s="497"/>
    </row>
    <row r="88" spans="1:21" s="461" customFormat="1" ht="15" customHeight="1">
      <c r="A88" s="462"/>
      <c r="B88" s="264"/>
      <c r="C88" s="701" t="s">
        <v>186</v>
      </c>
      <c r="D88" s="702" t="s">
        <v>187</v>
      </c>
      <c r="E88" s="703" t="s">
        <v>187</v>
      </c>
      <c r="F88" s="463" t="s">
        <v>188</v>
      </c>
      <c r="G88" s="464"/>
      <c r="H88" s="465"/>
      <c r="I88" s="465"/>
      <c r="J88" s="465"/>
      <c r="K88" s="465"/>
      <c r="L88" s="465"/>
      <c r="M88" s="466"/>
      <c r="N88" s="472"/>
      <c r="O88" s="406">
        <v>10</v>
      </c>
      <c r="P88" s="267"/>
      <c r="Q88" s="267"/>
      <c r="R88" s="267"/>
      <c r="S88" s="441">
        <v>0</v>
      </c>
      <c r="T88" s="439">
        <v>0</v>
      </c>
      <c r="U88" s="497"/>
    </row>
    <row r="89" spans="1:21" s="461" customFormat="1" ht="15" customHeight="1">
      <c r="A89" s="462"/>
      <c r="B89" s="264" t="s">
        <v>189</v>
      </c>
      <c r="C89" s="701"/>
      <c r="D89" s="702"/>
      <c r="E89" s="703"/>
      <c r="F89" s="467" t="s">
        <v>190</v>
      </c>
      <c r="G89" s="464"/>
      <c r="H89" s="468"/>
      <c r="I89" s="468"/>
      <c r="J89" s="468"/>
      <c r="K89" s="468"/>
      <c r="L89" s="468"/>
      <c r="M89" s="469"/>
      <c r="N89" s="472"/>
      <c r="O89" s="406">
        <v>10</v>
      </c>
      <c r="P89" s="267"/>
      <c r="Q89" s="267"/>
      <c r="R89" s="267"/>
      <c r="S89" s="440">
        <f>SUM(S90:S98)</f>
        <v>0</v>
      </c>
      <c r="T89" s="440">
        <f>SUM(T90:T98)</f>
        <v>0</v>
      </c>
      <c r="U89" s="497"/>
    </row>
    <row r="90" spans="1:21" s="461" customFormat="1" ht="15" customHeight="1">
      <c r="A90" s="462"/>
      <c r="B90" s="264"/>
      <c r="C90" s="701" t="s">
        <v>191</v>
      </c>
      <c r="D90" s="702" t="s">
        <v>192</v>
      </c>
      <c r="E90" s="703" t="s">
        <v>192</v>
      </c>
      <c r="F90" s="463" t="s">
        <v>193</v>
      </c>
      <c r="G90" s="464"/>
      <c r="H90" s="465"/>
      <c r="I90" s="465"/>
      <c r="J90" s="465"/>
      <c r="K90" s="465"/>
      <c r="L90" s="465"/>
      <c r="M90" s="466"/>
      <c r="N90" s="472"/>
      <c r="O90" s="406">
        <v>10</v>
      </c>
      <c r="P90" s="267"/>
      <c r="Q90" s="267"/>
      <c r="R90" s="267"/>
      <c r="S90" s="441">
        <v>0</v>
      </c>
      <c r="T90" s="439">
        <v>0</v>
      </c>
      <c r="U90" s="497"/>
    </row>
    <row r="91" spans="1:21" s="461" customFormat="1" ht="15" customHeight="1">
      <c r="A91" s="462"/>
      <c r="B91" s="264"/>
      <c r="C91" s="701" t="s">
        <v>194</v>
      </c>
      <c r="D91" s="702" t="s">
        <v>195</v>
      </c>
      <c r="E91" s="703" t="s">
        <v>195</v>
      </c>
      <c r="F91" s="463" t="s">
        <v>196</v>
      </c>
      <c r="G91" s="464"/>
      <c r="H91" s="465"/>
      <c r="I91" s="465"/>
      <c r="J91" s="465"/>
      <c r="K91" s="465"/>
      <c r="L91" s="465"/>
      <c r="M91" s="466"/>
      <c r="N91" s="472"/>
      <c r="O91" s="406">
        <v>10</v>
      </c>
      <c r="P91" s="267"/>
      <c r="Q91" s="267"/>
      <c r="R91" s="267"/>
      <c r="S91" s="441">
        <v>0</v>
      </c>
      <c r="T91" s="439">
        <v>0</v>
      </c>
      <c r="U91" s="497"/>
    </row>
    <row r="92" spans="1:21" s="461" customFormat="1" ht="15" customHeight="1">
      <c r="A92" s="462"/>
      <c r="B92" s="264"/>
      <c r="C92" s="701" t="s">
        <v>197</v>
      </c>
      <c r="D92" s="702" t="s">
        <v>198</v>
      </c>
      <c r="E92" s="703" t="s">
        <v>198</v>
      </c>
      <c r="F92" s="463" t="s">
        <v>199</v>
      </c>
      <c r="G92" s="464"/>
      <c r="H92" s="465"/>
      <c r="I92" s="465"/>
      <c r="J92" s="465"/>
      <c r="K92" s="465"/>
      <c r="L92" s="465"/>
      <c r="M92" s="466"/>
      <c r="N92" s="472"/>
      <c r="O92" s="406">
        <v>10</v>
      </c>
      <c r="P92" s="267"/>
      <c r="Q92" s="267"/>
      <c r="R92" s="267"/>
      <c r="S92" s="441">
        <v>0</v>
      </c>
      <c r="T92" s="439">
        <v>0</v>
      </c>
      <c r="U92" s="497"/>
    </row>
    <row r="93" spans="1:21" s="461" customFormat="1" ht="15" customHeight="1">
      <c r="A93" s="462"/>
      <c r="B93" s="264"/>
      <c r="C93" s="701" t="s">
        <v>200</v>
      </c>
      <c r="D93" s="702" t="s">
        <v>201</v>
      </c>
      <c r="E93" s="703" t="s">
        <v>201</v>
      </c>
      <c r="F93" s="463" t="s">
        <v>202</v>
      </c>
      <c r="G93" s="464"/>
      <c r="H93" s="465"/>
      <c r="I93" s="465"/>
      <c r="J93" s="465"/>
      <c r="K93" s="465"/>
      <c r="L93" s="465"/>
      <c r="M93" s="466"/>
      <c r="N93" s="472"/>
      <c r="O93" s="406">
        <v>10</v>
      </c>
      <c r="P93" s="267"/>
      <c r="Q93" s="267"/>
      <c r="R93" s="267"/>
      <c r="S93" s="441">
        <v>0</v>
      </c>
      <c r="T93" s="439">
        <v>0</v>
      </c>
      <c r="U93" s="497"/>
    </row>
    <row r="94" spans="1:21" s="461" customFormat="1" ht="15" customHeight="1">
      <c r="A94" s="462"/>
      <c r="B94" s="264"/>
      <c r="C94" s="701" t="s">
        <v>203</v>
      </c>
      <c r="D94" s="702" t="s">
        <v>204</v>
      </c>
      <c r="E94" s="703" t="s">
        <v>204</v>
      </c>
      <c r="F94" s="463" t="s">
        <v>205</v>
      </c>
      <c r="G94" s="464"/>
      <c r="H94" s="465"/>
      <c r="I94" s="465"/>
      <c r="J94" s="465"/>
      <c r="K94" s="465"/>
      <c r="L94" s="465"/>
      <c r="M94" s="466"/>
      <c r="N94" s="472"/>
      <c r="O94" s="406">
        <v>10</v>
      </c>
      <c r="P94" s="267"/>
      <c r="Q94" s="267"/>
      <c r="R94" s="267"/>
      <c r="S94" s="441">
        <v>0</v>
      </c>
      <c r="T94" s="439">
        <v>0</v>
      </c>
      <c r="U94" s="497"/>
    </row>
    <row r="95" spans="1:21" s="461" customFormat="1" ht="15" customHeight="1">
      <c r="A95" s="462"/>
      <c r="B95" s="264"/>
      <c r="C95" s="701" t="s">
        <v>206</v>
      </c>
      <c r="D95" s="702" t="s">
        <v>207</v>
      </c>
      <c r="E95" s="703" t="s">
        <v>207</v>
      </c>
      <c r="F95" s="463" t="s">
        <v>208</v>
      </c>
      <c r="G95" s="464"/>
      <c r="H95" s="465"/>
      <c r="I95" s="465"/>
      <c r="J95" s="465"/>
      <c r="K95" s="465"/>
      <c r="L95" s="465"/>
      <c r="M95" s="466"/>
      <c r="N95" s="472"/>
      <c r="O95" s="406">
        <v>10</v>
      </c>
      <c r="P95" s="267"/>
      <c r="Q95" s="267"/>
      <c r="R95" s="267"/>
      <c r="S95" s="441">
        <v>0</v>
      </c>
      <c r="T95" s="439">
        <v>0</v>
      </c>
      <c r="U95" s="497"/>
    </row>
    <row r="96" spans="1:21" s="461" customFormat="1" ht="15" customHeight="1">
      <c r="A96" s="462"/>
      <c r="B96" s="264"/>
      <c r="C96" s="701" t="s">
        <v>209</v>
      </c>
      <c r="D96" s="702" t="s">
        <v>210</v>
      </c>
      <c r="E96" s="703" t="s">
        <v>210</v>
      </c>
      <c r="F96" s="463" t="s">
        <v>211</v>
      </c>
      <c r="G96" s="464"/>
      <c r="H96" s="465"/>
      <c r="I96" s="465"/>
      <c r="J96" s="465"/>
      <c r="K96" s="465"/>
      <c r="L96" s="465"/>
      <c r="M96" s="466"/>
      <c r="N96" s="472"/>
      <c r="O96" s="406">
        <v>10</v>
      </c>
      <c r="P96" s="267"/>
      <c r="Q96" s="267"/>
      <c r="R96" s="267"/>
      <c r="S96" s="441">
        <v>0</v>
      </c>
      <c r="T96" s="439">
        <v>0</v>
      </c>
      <c r="U96" s="497"/>
    </row>
    <row r="97" spans="1:21" s="461" customFormat="1" ht="15" customHeight="1">
      <c r="A97" s="462"/>
      <c r="B97" s="264"/>
      <c r="C97" s="701" t="s">
        <v>212</v>
      </c>
      <c r="D97" s="702" t="s">
        <v>213</v>
      </c>
      <c r="E97" s="703" t="s">
        <v>213</v>
      </c>
      <c r="F97" s="463" t="s">
        <v>214</v>
      </c>
      <c r="G97" s="464"/>
      <c r="H97" s="465"/>
      <c r="I97" s="465"/>
      <c r="J97" s="465"/>
      <c r="K97" s="465"/>
      <c r="L97" s="465"/>
      <c r="M97" s="466"/>
      <c r="N97" s="472"/>
      <c r="O97" s="406">
        <v>10</v>
      </c>
      <c r="P97" s="267"/>
      <c r="Q97" s="267"/>
      <c r="R97" s="267"/>
      <c r="S97" s="441">
        <v>0</v>
      </c>
      <c r="T97" s="439">
        <v>0</v>
      </c>
      <c r="U97" s="497"/>
    </row>
    <row r="98" spans="1:21" s="461" customFormat="1" ht="15" customHeight="1">
      <c r="A98" s="462"/>
      <c r="B98" s="264"/>
      <c r="C98" s="701" t="s">
        <v>215</v>
      </c>
      <c r="D98" s="702" t="s">
        <v>213</v>
      </c>
      <c r="E98" s="703" t="s">
        <v>213</v>
      </c>
      <c r="F98" s="463" t="s">
        <v>216</v>
      </c>
      <c r="G98" s="464"/>
      <c r="H98" s="465"/>
      <c r="I98" s="465"/>
      <c r="J98" s="465"/>
      <c r="K98" s="465"/>
      <c r="L98" s="465"/>
      <c r="M98" s="466"/>
      <c r="N98" s="472"/>
      <c r="O98" s="406">
        <v>10</v>
      </c>
      <c r="P98" s="267"/>
      <c r="Q98" s="267"/>
      <c r="R98" s="267"/>
      <c r="S98" s="441">
        <v>0</v>
      </c>
      <c r="T98" s="439">
        <v>0</v>
      </c>
      <c r="U98" s="497"/>
    </row>
    <row r="99" spans="1:21" s="461" customFormat="1" ht="15" customHeight="1">
      <c r="A99" s="462" t="s">
        <v>217</v>
      </c>
      <c r="B99" s="462"/>
      <c r="C99" s="738"/>
      <c r="D99" s="739"/>
      <c r="E99" s="740"/>
      <c r="F99" s="473" t="s">
        <v>218</v>
      </c>
      <c r="G99" s="474"/>
      <c r="H99" s="475"/>
      <c r="I99" s="475"/>
      <c r="J99" s="475"/>
      <c r="K99" s="475"/>
      <c r="L99" s="475"/>
      <c r="M99" s="476"/>
      <c r="N99" s="472"/>
      <c r="O99" s="406">
        <v>10</v>
      </c>
      <c r="P99" s="267"/>
      <c r="Q99" s="267"/>
      <c r="R99" s="267"/>
      <c r="S99" s="442">
        <f>+S100+S104+S109+S116+S133+S126+S120</f>
        <v>0</v>
      </c>
      <c r="T99" s="442">
        <f>+T100+T104+T109+T116+T133+T126+T120</f>
        <v>0</v>
      </c>
      <c r="U99" s="497"/>
    </row>
    <row r="100" spans="1:21" s="461" customFormat="1" ht="15" customHeight="1">
      <c r="A100" s="462"/>
      <c r="B100" s="264" t="s">
        <v>219</v>
      </c>
      <c r="C100" s="701"/>
      <c r="D100" s="702"/>
      <c r="E100" s="703"/>
      <c r="F100" s="467" t="s">
        <v>220</v>
      </c>
      <c r="G100" s="464"/>
      <c r="H100" s="468"/>
      <c r="I100" s="468"/>
      <c r="J100" s="468"/>
      <c r="K100" s="468"/>
      <c r="L100" s="468"/>
      <c r="M100" s="469"/>
      <c r="N100" s="472"/>
      <c r="O100" s="406">
        <v>10</v>
      </c>
      <c r="P100" s="267"/>
      <c r="Q100" s="267"/>
      <c r="R100" s="267"/>
      <c r="S100" s="440">
        <f>SUM(S101:S103)</f>
        <v>0</v>
      </c>
      <c r="T100" s="440">
        <f>SUM(T101:T103)</f>
        <v>0</v>
      </c>
      <c r="U100" s="497"/>
    </row>
    <row r="101" spans="1:21" s="461" customFormat="1" ht="15" customHeight="1">
      <c r="A101" s="462"/>
      <c r="B101" s="264"/>
      <c r="C101" s="701" t="s">
        <v>221</v>
      </c>
      <c r="D101" s="702" t="s">
        <v>222</v>
      </c>
      <c r="E101" s="703" t="s">
        <v>222</v>
      </c>
      <c r="F101" s="463" t="s">
        <v>223</v>
      </c>
      <c r="G101" s="464"/>
      <c r="H101" s="465"/>
      <c r="I101" s="465"/>
      <c r="J101" s="465"/>
      <c r="K101" s="465"/>
      <c r="L101" s="465"/>
      <c r="M101" s="466"/>
      <c r="N101" s="472"/>
      <c r="O101" s="262">
        <v>30</v>
      </c>
      <c r="P101" s="267"/>
      <c r="Q101" s="267"/>
      <c r="R101" s="267"/>
      <c r="S101" s="441">
        <v>0</v>
      </c>
      <c r="T101" s="439">
        <v>0</v>
      </c>
      <c r="U101" s="497"/>
    </row>
    <row r="102" spans="1:21" s="461" customFormat="1" ht="15" customHeight="1">
      <c r="A102" s="462"/>
      <c r="B102" s="264"/>
      <c r="C102" s="701" t="s">
        <v>224</v>
      </c>
      <c r="D102" s="702" t="s">
        <v>225</v>
      </c>
      <c r="E102" s="703" t="s">
        <v>225</v>
      </c>
      <c r="F102" s="463" t="s">
        <v>226</v>
      </c>
      <c r="G102" s="464"/>
      <c r="H102" s="465"/>
      <c r="I102" s="465"/>
      <c r="J102" s="465"/>
      <c r="K102" s="465"/>
      <c r="L102" s="465"/>
      <c r="M102" s="466"/>
      <c r="N102" s="472"/>
      <c r="O102" s="262">
        <v>10</v>
      </c>
      <c r="P102" s="267"/>
      <c r="Q102" s="267"/>
      <c r="R102" s="267"/>
      <c r="S102" s="441">
        <v>0</v>
      </c>
      <c r="T102" s="439">
        <v>0</v>
      </c>
      <c r="U102" s="497"/>
    </row>
    <row r="103" spans="1:21" s="461" customFormat="1" ht="15" customHeight="1">
      <c r="A103" s="462"/>
      <c r="B103" s="264"/>
      <c r="C103" s="701" t="s">
        <v>227</v>
      </c>
      <c r="D103" s="702" t="s">
        <v>228</v>
      </c>
      <c r="E103" s="703" t="s">
        <v>228</v>
      </c>
      <c r="F103" s="463" t="s">
        <v>229</v>
      </c>
      <c r="G103" s="464"/>
      <c r="H103" s="465"/>
      <c r="I103" s="465"/>
      <c r="J103" s="465"/>
      <c r="K103" s="465"/>
      <c r="L103" s="465"/>
      <c r="M103" s="466"/>
      <c r="N103" s="472"/>
      <c r="O103" s="262">
        <v>10</v>
      </c>
      <c r="P103" s="267"/>
      <c r="Q103" s="267"/>
      <c r="R103" s="267"/>
      <c r="S103" s="441">
        <v>0</v>
      </c>
      <c r="T103" s="439">
        <v>0</v>
      </c>
      <c r="U103" s="497"/>
    </row>
    <row r="104" spans="1:21" s="461" customFormat="1" ht="15" customHeight="1">
      <c r="A104" s="462"/>
      <c r="B104" s="264" t="s">
        <v>230</v>
      </c>
      <c r="C104" s="701"/>
      <c r="D104" s="702"/>
      <c r="E104" s="703"/>
      <c r="F104" s="467" t="s">
        <v>231</v>
      </c>
      <c r="G104" s="464"/>
      <c r="H104" s="468"/>
      <c r="I104" s="468"/>
      <c r="J104" s="468"/>
      <c r="K104" s="468"/>
      <c r="L104" s="468"/>
      <c r="M104" s="469"/>
      <c r="N104" s="472"/>
      <c r="O104" s="262">
        <v>10</v>
      </c>
      <c r="P104" s="267"/>
      <c r="Q104" s="267"/>
      <c r="R104" s="267"/>
      <c r="S104" s="440">
        <f>SUM(S105:S108)</f>
        <v>0</v>
      </c>
      <c r="T104" s="440">
        <f>SUM(T105:T108)</f>
        <v>0</v>
      </c>
      <c r="U104" s="497"/>
    </row>
    <row r="105" spans="1:21" s="461" customFormat="1" ht="15" customHeight="1">
      <c r="A105" s="462"/>
      <c r="B105" s="264"/>
      <c r="C105" s="701" t="s">
        <v>232</v>
      </c>
      <c r="D105" s="702" t="s">
        <v>233</v>
      </c>
      <c r="E105" s="703" t="s">
        <v>233</v>
      </c>
      <c r="F105" s="463" t="s">
        <v>234</v>
      </c>
      <c r="G105" s="464"/>
      <c r="H105" s="465"/>
      <c r="I105" s="465"/>
      <c r="J105" s="465"/>
      <c r="K105" s="465"/>
      <c r="L105" s="465"/>
      <c r="M105" s="466"/>
      <c r="N105" s="472"/>
      <c r="O105" s="262">
        <v>10</v>
      </c>
      <c r="P105" s="267"/>
      <c r="Q105" s="267"/>
      <c r="R105" s="267"/>
      <c r="S105" s="441">
        <v>0</v>
      </c>
      <c r="T105" s="439">
        <v>0</v>
      </c>
      <c r="U105" s="497"/>
    </row>
    <row r="106" spans="1:21" s="461" customFormat="1" ht="15" customHeight="1">
      <c r="A106" s="462"/>
      <c r="B106" s="264"/>
      <c r="C106" s="701" t="s">
        <v>235</v>
      </c>
      <c r="D106" s="702" t="s">
        <v>233</v>
      </c>
      <c r="E106" s="703" t="s">
        <v>233</v>
      </c>
      <c r="F106" s="463" t="s">
        <v>236</v>
      </c>
      <c r="G106" s="464"/>
      <c r="H106" s="465"/>
      <c r="I106" s="465"/>
      <c r="J106" s="465"/>
      <c r="K106" s="465"/>
      <c r="L106" s="465"/>
      <c r="M106" s="466"/>
      <c r="N106" s="472"/>
      <c r="O106" s="262">
        <v>10</v>
      </c>
      <c r="P106" s="267"/>
      <c r="Q106" s="267"/>
      <c r="R106" s="267"/>
      <c r="S106" s="441">
        <v>0</v>
      </c>
      <c r="T106" s="439">
        <v>0</v>
      </c>
      <c r="U106" s="497"/>
    </row>
    <row r="107" spans="1:21" s="461" customFormat="1" ht="15" customHeight="1">
      <c r="A107" s="462"/>
      <c r="B107" s="264"/>
      <c r="C107" s="701" t="s">
        <v>237</v>
      </c>
      <c r="D107" s="702" t="s">
        <v>233</v>
      </c>
      <c r="E107" s="703" t="s">
        <v>233</v>
      </c>
      <c r="F107" s="463" t="s">
        <v>238</v>
      </c>
      <c r="G107" s="464"/>
      <c r="H107" s="465"/>
      <c r="I107" s="465"/>
      <c r="J107" s="465"/>
      <c r="K107" s="465"/>
      <c r="L107" s="465"/>
      <c r="M107" s="466"/>
      <c r="N107" s="472"/>
      <c r="O107" s="262">
        <v>10</v>
      </c>
      <c r="P107" s="267"/>
      <c r="Q107" s="267"/>
      <c r="R107" s="267"/>
      <c r="S107" s="441">
        <v>0</v>
      </c>
      <c r="T107" s="439">
        <v>0</v>
      </c>
      <c r="U107" s="497"/>
    </row>
    <row r="108" spans="1:21" s="461" customFormat="1" ht="15" customHeight="1">
      <c r="A108" s="462"/>
      <c r="B108" s="264"/>
      <c r="C108" s="701" t="s">
        <v>239</v>
      </c>
      <c r="D108" s="702" t="s">
        <v>233</v>
      </c>
      <c r="E108" s="703" t="s">
        <v>233</v>
      </c>
      <c r="F108" s="463" t="s">
        <v>240</v>
      </c>
      <c r="G108" s="464"/>
      <c r="H108" s="465"/>
      <c r="I108" s="465"/>
      <c r="J108" s="465"/>
      <c r="K108" s="465"/>
      <c r="L108" s="465"/>
      <c r="M108" s="466"/>
      <c r="N108" s="472"/>
      <c r="O108" s="262">
        <v>10</v>
      </c>
      <c r="P108" s="267"/>
      <c r="Q108" s="267"/>
      <c r="R108" s="267"/>
      <c r="S108" s="441">
        <v>0</v>
      </c>
      <c r="T108" s="439">
        <v>0</v>
      </c>
      <c r="U108" s="497"/>
    </row>
    <row r="109" spans="1:21" s="461" customFormat="1" ht="15" customHeight="1">
      <c r="A109" s="462"/>
      <c r="B109" s="264">
        <v>33</v>
      </c>
      <c r="C109" s="701"/>
      <c r="D109" s="702"/>
      <c r="E109" s="703"/>
      <c r="F109" s="467" t="s">
        <v>241</v>
      </c>
      <c r="G109" s="464"/>
      <c r="H109" s="468"/>
      <c r="I109" s="468"/>
      <c r="J109" s="468"/>
      <c r="K109" s="468"/>
      <c r="L109" s="468"/>
      <c r="M109" s="469"/>
      <c r="N109" s="472"/>
      <c r="O109" s="262">
        <v>10</v>
      </c>
      <c r="P109" s="267"/>
      <c r="Q109" s="267"/>
      <c r="R109" s="267"/>
      <c r="S109" s="440">
        <f>SUM(S110:S115)</f>
        <v>0</v>
      </c>
      <c r="T109" s="440">
        <f>SUM(T110:T115)</f>
        <v>0</v>
      </c>
      <c r="U109" s="497"/>
    </row>
    <row r="110" spans="1:21" s="461" customFormat="1" ht="15" customHeight="1">
      <c r="A110" s="462"/>
      <c r="B110" s="264"/>
      <c r="C110" s="701" t="s">
        <v>242</v>
      </c>
      <c r="D110" s="702" t="s">
        <v>243</v>
      </c>
      <c r="E110" s="703" t="s">
        <v>243</v>
      </c>
      <c r="F110" s="463" t="s">
        <v>244</v>
      </c>
      <c r="G110" s="464"/>
      <c r="H110" s="465"/>
      <c r="I110" s="465"/>
      <c r="J110" s="465"/>
      <c r="K110" s="465"/>
      <c r="L110" s="465"/>
      <c r="M110" s="466"/>
      <c r="N110" s="472"/>
      <c r="O110" s="262">
        <v>10</v>
      </c>
      <c r="P110" s="267"/>
      <c r="Q110" s="267"/>
      <c r="R110" s="267"/>
      <c r="S110" s="441">
        <v>0</v>
      </c>
      <c r="T110" s="439">
        <v>0</v>
      </c>
      <c r="U110" s="497"/>
    </row>
    <row r="111" spans="1:21" s="461" customFormat="1" ht="15" customHeight="1">
      <c r="A111" s="462"/>
      <c r="B111" s="264"/>
      <c r="C111" s="701" t="s">
        <v>245</v>
      </c>
      <c r="D111" s="702" t="s">
        <v>246</v>
      </c>
      <c r="E111" s="703" t="s">
        <v>246</v>
      </c>
      <c r="F111" s="463" t="s">
        <v>247</v>
      </c>
      <c r="G111" s="464"/>
      <c r="H111" s="465"/>
      <c r="I111" s="465"/>
      <c r="J111" s="465"/>
      <c r="K111" s="465"/>
      <c r="L111" s="465"/>
      <c r="M111" s="466"/>
      <c r="N111" s="472"/>
      <c r="O111" s="262">
        <v>10</v>
      </c>
      <c r="P111" s="267"/>
      <c r="Q111" s="267"/>
      <c r="R111" s="267"/>
      <c r="S111" s="441">
        <v>0</v>
      </c>
      <c r="T111" s="439">
        <v>0</v>
      </c>
      <c r="U111" s="497"/>
    </row>
    <row r="112" spans="1:21" s="461" customFormat="1" ht="15" customHeight="1">
      <c r="A112" s="462"/>
      <c r="B112" s="264"/>
      <c r="C112" s="701" t="s">
        <v>248</v>
      </c>
      <c r="D112" s="702" t="s">
        <v>249</v>
      </c>
      <c r="E112" s="703" t="s">
        <v>249</v>
      </c>
      <c r="F112" s="463" t="s">
        <v>250</v>
      </c>
      <c r="G112" s="464"/>
      <c r="H112" s="465"/>
      <c r="I112" s="465"/>
      <c r="J112" s="465"/>
      <c r="K112" s="465"/>
      <c r="L112" s="465"/>
      <c r="M112" s="466"/>
      <c r="N112" s="472"/>
      <c r="O112" s="262">
        <v>10</v>
      </c>
      <c r="P112" s="267"/>
      <c r="Q112" s="267"/>
      <c r="R112" s="267"/>
      <c r="S112" s="441">
        <v>0</v>
      </c>
      <c r="T112" s="439">
        <v>0</v>
      </c>
      <c r="U112" s="497"/>
    </row>
    <row r="113" spans="1:21" s="461" customFormat="1" ht="15" customHeight="1">
      <c r="A113" s="462"/>
      <c r="B113" s="264"/>
      <c r="C113" s="701" t="s">
        <v>251</v>
      </c>
      <c r="D113" s="702" t="s">
        <v>252</v>
      </c>
      <c r="E113" s="703" t="s">
        <v>252</v>
      </c>
      <c r="F113" s="463" t="s">
        <v>253</v>
      </c>
      <c r="G113" s="464"/>
      <c r="H113" s="465"/>
      <c r="I113" s="465"/>
      <c r="J113" s="465"/>
      <c r="K113" s="465"/>
      <c r="L113" s="465"/>
      <c r="M113" s="466"/>
      <c r="N113" s="472"/>
      <c r="O113" s="262">
        <v>10</v>
      </c>
      <c r="P113" s="267"/>
      <c r="Q113" s="267"/>
      <c r="R113" s="267"/>
      <c r="S113" s="441">
        <v>0</v>
      </c>
      <c r="T113" s="439">
        <v>0</v>
      </c>
      <c r="U113" s="497"/>
    </row>
    <row r="114" spans="1:21" s="461" customFormat="1" ht="15" customHeight="1">
      <c r="A114" s="462"/>
      <c r="B114" s="264"/>
      <c r="C114" s="701">
        <v>335</v>
      </c>
      <c r="D114" s="702" t="s">
        <v>254</v>
      </c>
      <c r="E114" s="703" t="s">
        <v>254</v>
      </c>
      <c r="F114" s="463" t="s">
        <v>255</v>
      </c>
      <c r="G114" s="464"/>
      <c r="H114" s="465"/>
      <c r="I114" s="465"/>
      <c r="J114" s="465"/>
      <c r="K114" s="465"/>
      <c r="L114" s="465"/>
      <c r="M114" s="466"/>
      <c r="N114" s="472"/>
      <c r="O114" s="262">
        <v>10</v>
      </c>
      <c r="P114" s="267"/>
      <c r="Q114" s="267"/>
      <c r="R114" s="267"/>
      <c r="S114" s="441">
        <v>0</v>
      </c>
      <c r="T114" s="439">
        <v>0</v>
      </c>
      <c r="U114" s="497"/>
    </row>
    <row r="115" spans="1:21" s="461" customFormat="1" ht="15" customHeight="1">
      <c r="A115" s="462"/>
      <c r="B115" s="264"/>
      <c r="C115" s="701">
        <v>336</v>
      </c>
      <c r="D115" s="702" t="s">
        <v>256</v>
      </c>
      <c r="E115" s="703" t="s">
        <v>256</v>
      </c>
      <c r="F115" s="463" t="s">
        <v>257</v>
      </c>
      <c r="G115" s="464"/>
      <c r="H115" s="465"/>
      <c r="I115" s="465"/>
      <c r="J115" s="465"/>
      <c r="K115" s="465"/>
      <c r="L115" s="465"/>
      <c r="M115" s="466"/>
      <c r="N115" s="472"/>
      <c r="O115" s="262">
        <v>10</v>
      </c>
      <c r="P115" s="267"/>
      <c r="Q115" s="267"/>
      <c r="R115" s="267"/>
      <c r="S115" s="441">
        <v>0</v>
      </c>
      <c r="T115" s="439">
        <v>0</v>
      </c>
      <c r="U115" s="497"/>
    </row>
    <row r="116" spans="1:21" s="461" customFormat="1" ht="15" customHeight="1">
      <c r="A116" s="462"/>
      <c r="B116" s="264" t="s">
        <v>258</v>
      </c>
      <c r="C116" s="701"/>
      <c r="D116" s="702"/>
      <c r="E116" s="703"/>
      <c r="F116" s="467" t="s">
        <v>259</v>
      </c>
      <c r="G116" s="464"/>
      <c r="H116" s="468"/>
      <c r="I116" s="468"/>
      <c r="J116" s="468"/>
      <c r="K116" s="468"/>
      <c r="L116" s="468"/>
      <c r="M116" s="469"/>
      <c r="N116" s="472"/>
      <c r="O116" s="262">
        <v>10</v>
      </c>
      <c r="P116" s="267"/>
      <c r="Q116" s="267"/>
      <c r="R116" s="267"/>
      <c r="S116" s="440">
        <f>SUM(S117:S119)</f>
        <v>0</v>
      </c>
      <c r="T116" s="440">
        <f>SUM(T117:T119)</f>
        <v>0</v>
      </c>
      <c r="U116" s="497"/>
    </row>
    <row r="117" spans="1:21" s="461" customFormat="1" ht="15" customHeight="1">
      <c r="A117" s="462"/>
      <c r="B117" s="264"/>
      <c r="C117" s="701" t="s">
        <v>260</v>
      </c>
      <c r="D117" s="702" t="s">
        <v>261</v>
      </c>
      <c r="E117" s="703" t="s">
        <v>261</v>
      </c>
      <c r="F117" s="463" t="s">
        <v>262</v>
      </c>
      <c r="G117" s="464"/>
      <c r="H117" s="465"/>
      <c r="I117" s="465"/>
      <c r="J117" s="465"/>
      <c r="K117" s="465"/>
      <c r="L117" s="465"/>
      <c r="M117" s="466"/>
      <c r="N117" s="472"/>
      <c r="O117" s="262">
        <v>10</v>
      </c>
      <c r="P117" s="267"/>
      <c r="Q117" s="267"/>
      <c r="R117" s="267"/>
      <c r="S117" s="441">
        <v>0</v>
      </c>
      <c r="T117" s="439">
        <v>0</v>
      </c>
      <c r="U117" s="497"/>
    </row>
    <row r="118" spans="1:21" s="461" customFormat="1" ht="15" customHeight="1">
      <c r="A118" s="462"/>
      <c r="B118" s="264"/>
      <c r="C118" s="701" t="s">
        <v>263</v>
      </c>
      <c r="D118" s="702" t="s">
        <v>264</v>
      </c>
      <c r="E118" s="703" t="s">
        <v>264</v>
      </c>
      <c r="F118" s="463" t="s">
        <v>265</v>
      </c>
      <c r="G118" s="464"/>
      <c r="H118" s="465"/>
      <c r="I118" s="465"/>
      <c r="J118" s="465"/>
      <c r="K118" s="465"/>
      <c r="L118" s="465"/>
      <c r="M118" s="466"/>
      <c r="N118" s="472"/>
      <c r="O118" s="262">
        <v>10</v>
      </c>
      <c r="P118" s="267"/>
      <c r="Q118" s="267"/>
      <c r="R118" s="267"/>
      <c r="S118" s="441">
        <v>0</v>
      </c>
      <c r="T118" s="439">
        <v>0</v>
      </c>
      <c r="U118" s="497"/>
    </row>
    <row r="119" spans="1:21" s="461" customFormat="1" ht="15" customHeight="1">
      <c r="A119" s="462"/>
      <c r="B119" s="264"/>
      <c r="C119" s="701" t="s">
        <v>266</v>
      </c>
      <c r="D119" s="702" t="s">
        <v>264</v>
      </c>
      <c r="E119" s="703" t="s">
        <v>264</v>
      </c>
      <c r="F119" s="463" t="s">
        <v>267</v>
      </c>
      <c r="G119" s="464"/>
      <c r="H119" s="465"/>
      <c r="I119" s="465"/>
      <c r="J119" s="465"/>
      <c r="K119" s="465"/>
      <c r="L119" s="465"/>
      <c r="M119" s="466"/>
      <c r="N119" s="472"/>
      <c r="O119" s="262">
        <v>10</v>
      </c>
      <c r="P119" s="267"/>
      <c r="Q119" s="267"/>
      <c r="R119" s="267"/>
      <c r="S119" s="441">
        <v>0</v>
      </c>
      <c r="T119" s="439">
        <v>0</v>
      </c>
      <c r="U119" s="497"/>
    </row>
    <row r="120" spans="1:21" s="461" customFormat="1" ht="15" customHeight="1">
      <c r="A120" s="462"/>
      <c r="B120" s="264" t="s">
        <v>268</v>
      </c>
      <c r="C120" s="701"/>
      <c r="D120" s="702"/>
      <c r="E120" s="703"/>
      <c r="F120" s="467" t="s">
        <v>477</v>
      </c>
      <c r="G120" s="464"/>
      <c r="H120" s="468"/>
      <c r="I120" s="468"/>
      <c r="J120" s="468"/>
      <c r="K120" s="468"/>
      <c r="L120" s="468"/>
      <c r="M120" s="469"/>
      <c r="N120" s="472"/>
      <c r="O120" s="262">
        <v>10</v>
      </c>
      <c r="P120" s="267"/>
      <c r="Q120" s="267"/>
      <c r="R120" s="267"/>
      <c r="S120" s="442">
        <f>SUM(S121:S125)</f>
        <v>0</v>
      </c>
      <c r="T120" s="442">
        <f>SUM(T121:T125)</f>
        <v>0</v>
      </c>
      <c r="U120" s="497"/>
    </row>
    <row r="121" spans="1:21" s="461" customFormat="1" ht="15" customHeight="1">
      <c r="A121" s="462"/>
      <c r="B121" s="264"/>
      <c r="C121" s="701" t="s">
        <v>270</v>
      </c>
      <c r="D121" s="702" t="s">
        <v>271</v>
      </c>
      <c r="E121" s="703" t="s">
        <v>271</v>
      </c>
      <c r="F121" s="463" t="s">
        <v>272</v>
      </c>
      <c r="G121" s="464"/>
      <c r="H121" s="465"/>
      <c r="I121" s="465"/>
      <c r="J121" s="465"/>
      <c r="K121" s="465"/>
      <c r="L121" s="465"/>
      <c r="M121" s="466"/>
      <c r="N121" s="472"/>
      <c r="O121" s="262">
        <v>10</v>
      </c>
      <c r="P121" s="267"/>
      <c r="Q121" s="267"/>
      <c r="R121" s="267"/>
      <c r="S121" s="441">
        <v>0</v>
      </c>
      <c r="T121" s="439">
        <v>0</v>
      </c>
      <c r="U121" s="497"/>
    </row>
    <row r="122" spans="1:21" s="461" customFormat="1" ht="15" customHeight="1">
      <c r="A122" s="462"/>
      <c r="B122" s="264"/>
      <c r="C122" s="701" t="s">
        <v>273</v>
      </c>
      <c r="D122" s="702" t="s">
        <v>271</v>
      </c>
      <c r="E122" s="703" t="s">
        <v>271</v>
      </c>
      <c r="F122" s="463" t="s">
        <v>274</v>
      </c>
      <c r="G122" s="464"/>
      <c r="H122" s="465"/>
      <c r="I122" s="465"/>
      <c r="J122" s="465"/>
      <c r="K122" s="465"/>
      <c r="L122" s="465"/>
      <c r="M122" s="466"/>
      <c r="N122" s="472"/>
      <c r="O122" s="262">
        <v>10</v>
      </c>
      <c r="P122" s="267"/>
      <c r="Q122" s="267"/>
      <c r="R122" s="267"/>
      <c r="S122" s="441">
        <v>0</v>
      </c>
      <c r="T122" s="439">
        <v>0</v>
      </c>
      <c r="U122" s="497"/>
    </row>
    <row r="123" spans="1:21" s="461" customFormat="1" ht="15" customHeight="1">
      <c r="A123" s="462"/>
      <c r="B123" s="264"/>
      <c r="C123" s="701" t="s">
        <v>275</v>
      </c>
      <c r="D123" s="702" t="s">
        <v>276</v>
      </c>
      <c r="E123" s="703" t="s">
        <v>276</v>
      </c>
      <c r="F123" s="463" t="s">
        <v>277</v>
      </c>
      <c r="G123" s="464"/>
      <c r="H123" s="465"/>
      <c r="I123" s="465"/>
      <c r="J123" s="465"/>
      <c r="K123" s="465"/>
      <c r="L123" s="465"/>
      <c r="M123" s="466"/>
      <c r="N123" s="472"/>
      <c r="O123" s="262">
        <v>10</v>
      </c>
      <c r="P123" s="267"/>
      <c r="Q123" s="267"/>
      <c r="R123" s="267"/>
      <c r="S123" s="441">
        <v>0</v>
      </c>
      <c r="T123" s="439">
        <v>0</v>
      </c>
      <c r="U123" s="497"/>
    </row>
    <row r="124" spans="1:21" s="461" customFormat="1" ht="15" customHeight="1">
      <c r="A124" s="462"/>
      <c r="B124" s="264"/>
      <c r="C124" s="701" t="s">
        <v>278</v>
      </c>
      <c r="D124" s="702" t="s">
        <v>279</v>
      </c>
      <c r="E124" s="703" t="s">
        <v>279</v>
      </c>
      <c r="F124" s="463" t="s">
        <v>280</v>
      </c>
      <c r="G124" s="464"/>
      <c r="H124" s="465"/>
      <c r="I124" s="465"/>
      <c r="J124" s="465"/>
      <c r="K124" s="465"/>
      <c r="L124" s="465"/>
      <c r="M124" s="466"/>
      <c r="N124" s="472"/>
      <c r="O124" s="262">
        <v>10</v>
      </c>
      <c r="P124" s="267"/>
      <c r="Q124" s="267"/>
      <c r="R124" s="267"/>
      <c r="S124" s="441">
        <v>0</v>
      </c>
      <c r="T124" s="439">
        <v>0</v>
      </c>
      <c r="U124" s="497"/>
    </row>
    <row r="125" spans="1:21" s="461" customFormat="1" ht="15" customHeight="1">
      <c r="A125" s="462"/>
      <c r="B125" s="264"/>
      <c r="C125" s="701" t="s">
        <v>281</v>
      </c>
      <c r="D125" s="702" t="s">
        <v>282</v>
      </c>
      <c r="E125" s="703" t="s">
        <v>282</v>
      </c>
      <c r="F125" s="463" t="s">
        <v>283</v>
      </c>
      <c r="G125" s="464"/>
      <c r="H125" s="465"/>
      <c r="I125" s="465"/>
      <c r="J125" s="465"/>
      <c r="K125" s="465"/>
      <c r="L125" s="465"/>
      <c r="M125" s="466"/>
      <c r="N125" s="472"/>
      <c r="O125" s="262">
        <v>10</v>
      </c>
      <c r="P125" s="267"/>
      <c r="Q125" s="267"/>
      <c r="R125" s="267"/>
      <c r="S125" s="441">
        <v>0</v>
      </c>
      <c r="T125" s="439">
        <v>0</v>
      </c>
      <c r="U125" s="497"/>
    </row>
    <row r="126" spans="1:21" s="461" customFormat="1" ht="15" customHeight="1">
      <c r="A126" s="462"/>
      <c r="B126" s="264" t="s">
        <v>284</v>
      </c>
      <c r="C126" s="265"/>
      <c r="D126" s="470"/>
      <c r="E126" s="471"/>
      <c r="F126" s="467" t="s">
        <v>478</v>
      </c>
      <c r="G126" s="464"/>
      <c r="H126" s="465"/>
      <c r="I126" s="465"/>
      <c r="J126" s="465"/>
      <c r="K126" s="465"/>
      <c r="L126" s="465"/>
      <c r="M126" s="466"/>
      <c r="N126" s="472"/>
      <c r="O126" s="262">
        <v>10</v>
      </c>
      <c r="P126" s="267"/>
      <c r="Q126" s="267"/>
      <c r="R126" s="267"/>
      <c r="S126" s="442">
        <f>SUM(S127:S132)</f>
        <v>0</v>
      </c>
      <c r="T126" s="442">
        <f>SUM(T127:T132)</f>
        <v>0</v>
      </c>
      <c r="U126" s="497"/>
    </row>
    <row r="127" spans="1:21" s="461" customFormat="1" ht="15" customHeight="1">
      <c r="A127" s="462"/>
      <c r="B127" s="264"/>
      <c r="C127" s="701" t="s">
        <v>286</v>
      </c>
      <c r="D127" s="702" t="s">
        <v>271</v>
      </c>
      <c r="E127" s="703" t="s">
        <v>271</v>
      </c>
      <c r="F127" s="463" t="s">
        <v>287</v>
      </c>
      <c r="G127" s="464"/>
      <c r="H127" s="465"/>
      <c r="I127" s="465"/>
      <c r="J127" s="465"/>
      <c r="K127" s="465"/>
      <c r="L127" s="465"/>
      <c r="M127" s="466"/>
      <c r="N127" s="472"/>
      <c r="O127" s="262">
        <v>10</v>
      </c>
      <c r="P127" s="267"/>
      <c r="Q127" s="267"/>
      <c r="R127" s="267"/>
      <c r="S127" s="441">
        <v>0</v>
      </c>
      <c r="T127" s="514">
        <v>0</v>
      </c>
      <c r="U127" s="497"/>
    </row>
    <row r="128" spans="1:21" s="461" customFormat="1" ht="15" customHeight="1">
      <c r="A128" s="462"/>
      <c r="B128" s="264"/>
      <c r="C128" s="701" t="s">
        <v>288</v>
      </c>
      <c r="D128" s="702" t="s">
        <v>271</v>
      </c>
      <c r="E128" s="703" t="s">
        <v>271</v>
      </c>
      <c r="F128" s="463" t="s">
        <v>289</v>
      </c>
      <c r="G128" s="464"/>
      <c r="H128" s="465"/>
      <c r="I128" s="465"/>
      <c r="J128" s="465"/>
      <c r="K128" s="465"/>
      <c r="L128" s="465"/>
      <c r="M128" s="466"/>
      <c r="N128" s="472"/>
      <c r="O128" s="262">
        <v>10</v>
      </c>
      <c r="P128" s="267"/>
      <c r="Q128" s="267"/>
      <c r="R128" s="267"/>
      <c r="S128" s="441">
        <v>0</v>
      </c>
      <c r="T128" s="514">
        <v>0</v>
      </c>
      <c r="U128" s="497"/>
    </row>
    <row r="129" spans="1:22" s="461" customFormat="1" ht="15" customHeight="1">
      <c r="A129" s="462"/>
      <c r="B129" s="264"/>
      <c r="C129" s="701" t="s">
        <v>290</v>
      </c>
      <c r="D129" s="702" t="s">
        <v>276</v>
      </c>
      <c r="E129" s="703" t="s">
        <v>276</v>
      </c>
      <c r="F129" s="463" t="s">
        <v>291</v>
      </c>
      <c r="G129" s="464"/>
      <c r="H129" s="465"/>
      <c r="I129" s="465"/>
      <c r="J129" s="465"/>
      <c r="K129" s="465"/>
      <c r="L129" s="465"/>
      <c r="M129" s="466"/>
      <c r="N129" s="472"/>
      <c r="O129" s="262">
        <v>10</v>
      </c>
      <c r="P129" s="267"/>
      <c r="Q129" s="267"/>
      <c r="R129" s="267"/>
      <c r="S129" s="441">
        <v>0</v>
      </c>
      <c r="T129" s="514">
        <v>0</v>
      </c>
      <c r="U129" s="497"/>
    </row>
    <row r="130" spans="1:22" s="461" customFormat="1" ht="15" customHeight="1">
      <c r="A130" s="462"/>
      <c r="B130" s="264"/>
      <c r="C130" s="701" t="s">
        <v>292</v>
      </c>
      <c r="D130" s="702" t="s">
        <v>279</v>
      </c>
      <c r="E130" s="703" t="s">
        <v>279</v>
      </c>
      <c r="F130" s="463" t="s">
        <v>293</v>
      </c>
      <c r="G130" s="464"/>
      <c r="H130" s="465"/>
      <c r="I130" s="465"/>
      <c r="J130" s="465"/>
      <c r="K130" s="465"/>
      <c r="L130" s="465"/>
      <c r="M130" s="466"/>
      <c r="N130" s="472"/>
      <c r="O130" s="262">
        <v>10</v>
      </c>
      <c r="P130" s="267"/>
      <c r="Q130" s="267"/>
      <c r="R130" s="267"/>
      <c r="S130" s="441">
        <v>0</v>
      </c>
      <c r="T130" s="514">
        <v>0</v>
      </c>
      <c r="U130" s="497"/>
    </row>
    <row r="131" spans="1:22" s="461" customFormat="1" ht="15" customHeight="1">
      <c r="A131" s="462"/>
      <c r="B131" s="264"/>
      <c r="C131" s="701" t="s">
        <v>294</v>
      </c>
      <c r="D131" s="702" t="s">
        <v>282</v>
      </c>
      <c r="E131" s="703" t="s">
        <v>282</v>
      </c>
      <c r="F131" s="463" t="s">
        <v>295</v>
      </c>
      <c r="G131" s="464"/>
      <c r="H131" s="465"/>
      <c r="I131" s="465"/>
      <c r="J131" s="465"/>
      <c r="K131" s="465"/>
      <c r="L131" s="465"/>
      <c r="M131" s="466"/>
      <c r="N131" s="472"/>
      <c r="O131" s="262">
        <v>10</v>
      </c>
      <c r="P131" s="267"/>
      <c r="Q131" s="267"/>
      <c r="R131" s="267"/>
      <c r="S131" s="441">
        <v>0</v>
      </c>
      <c r="T131" s="439">
        <v>0</v>
      </c>
      <c r="U131" s="497"/>
    </row>
    <row r="132" spans="1:22" s="461" customFormat="1" ht="15" customHeight="1">
      <c r="A132" s="462"/>
      <c r="B132" s="264"/>
      <c r="C132" s="701" t="s">
        <v>296</v>
      </c>
      <c r="D132" s="702" t="s">
        <v>282</v>
      </c>
      <c r="E132" s="703" t="s">
        <v>282</v>
      </c>
      <c r="F132" s="463" t="s">
        <v>297</v>
      </c>
      <c r="G132" s="464"/>
      <c r="H132" s="465"/>
      <c r="I132" s="465"/>
      <c r="J132" s="465"/>
      <c r="K132" s="465"/>
      <c r="L132" s="465"/>
      <c r="M132" s="466"/>
      <c r="N132" s="472"/>
      <c r="O132" s="262">
        <v>10</v>
      </c>
      <c r="P132" s="267"/>
      <c r="Q132" s="267"/>
      <c r="R132" s="267"/>
      <c r="S132" s="441">
        <v>0</v>
      </c>
      <c r="T132" s="514">
        <v>0</v>
      </c>
      <c r="U132" s="497"/>
    </row>
    <row r="133" spans="1:22" s="461" customFormat="1" ht="15" customHeight="1">
      <c r="A133" s="462"/>
      <c r="B133" s="264" t="s">
        <v>298</v>
      </c>
      <c r="C133" s="701"/>
      <c r="D133" s="702"/>
      <c r="E133" s="703"/>
      <c r="F133" s="467" t="s">
        <v>299</v>
      </c>
      <c r="G133" s="464"/>
      <c r="H133" s="468"/>
      <c r="I133" s="468"/>
      <c r="J133" s="468"/>
      <c r="K133" s="468"/>
      <c r="L133" s="468"/>
      <c r="M133" s="469"/>
      <c r="N133" s="472"/>
      <c r="O133" s="262">
        <v>10</v>
      </c>
      <c r="P133" s="267"/>
      <c r="Q133" s="267"/>
      <c r="R133" s="267"/>
      <c r="S133" s="440">
        <f>SUM(S134:S142)</f>
        <v>0</v>
      </c>
      <c r="T133" s="440">
        <f>SUM(T134:T142)</f>
        <v>0</v>
      </c>
      <c r="U133" s="497"/>
      <c r="V133" s="497">
        <f>+S134*1.7</f>
        <v>0</v>
      </c>
    </row>
    <row r="134" spans="1:22" s="461" customFormat="1" ht="15" customHeight="1">
      <c r="A134" s="462"/>
      <c r="B134" s="264"/>
      <c r="C134" s="701" t="s">
        <v>300</v>
      </c>
      <c r="D134" s="702" t="s">
        <v>301</v>
      </c>
      <c r="E134" s="703" t="s">
        <v>301</v>
      </c>
      <c r="F134" s="463" t="s">
        <v>302</v>
      </c>
      <c r="G134" s="464"/>
      <c r="H134" s="465"/>
      <c r="I134" s="465"/>
      <c r="J134" s="465"/>
      <c r="K134" s="465"/>
      <c r="L134" s="465"/>
      <c r="M134" s="466"/>
      <c r="N134" s="472"/>
      <c r="O134" s="262">
        <v>10</v>
      </c>
      <c r="P134" s="267"/>
      <c r="Q134" s="267"/>
      <c r="R134" s="267"/>
      <c r="S134" s="441">
        <v>0</v>
      </c>
      <c r="T134" s="439">
        <v>0</v>
      </c>
      <c r="U134" s="497"/>
    </row>
    <row r="135" spans="1:22" s="461" customFormat="1" ht="15" customHeight="1">
      <c r="A135" s="462"/>
      <c r="B135" s="264"/>
      <c r="C135" s="701" t="s">
        <v>303</v>
      </c>
      <c r="D135" s="702" t="s">
        <v>304</v>
      </c>
      <c r="E135" s="703" t="s">
        <v>304</v>
      </c>
      <c r="F135" s="463" t="s">
        <v>305</v>
      </c>
      <c r="G135" s="464"/>
      <c r="H135" s="465"/>
      <c r="I135" s="465"/>
      <c r="J135" s="465"/>
      <c r="K135" s="465"/>
      <c r="L135" s="465"/>
      <c r="M135" s="466"/>
      <c r="N135" s="472"/>
      <c r="O135" s="262">
        <v>10</v>
      </c>
      <c r="P135" s="267"/>
      <c r="Q135" s="267"/>
      <c r="R135" s="267"/>
      <c r="S135" s="441">
        <v>0</v>
      </c>
      <c r="T135" s="439">
        <v>0</v>
      </c>
      <c r="U135" s="497"/>
    </row>
    <row r="136" spans="1:22" s="461" customFormat="1" ht="15" customHeight="1">
      <c r="A136" s="462"/>
      <c r="B136" s="264"/>
      <c r="C136" s="701" t="s">
        <v>306</v>
      </c>
      <c r="D136" s="702" t="s">
        <v>304</v>
      </c>
      <c r="E136" s="703" t="s">
        <v>304</v>
      </c>
      <c r="F136" s="463" t="s">
        <v>307</v>
      </c>
      <c r="G136" s="464"/>
      <c r="H136" s="465"/>
      <c r="I136" s="465"/>
      <c r="J136" s="465"/>
      <c r="K136" s="465"/>
      <c r="L136" s="465"/>
      <c r="M136" s="466"/>
      <c r="N136" s="472"/>
      <c r="O136" s="262">
        <v>10</v>
      </c>
      <c r="P136" s="267"/>
      <c r="Q136" s="267"/>
      <c r="R136" s="267"/>
      <c r="S136" s="441">
        <v>0</v>
      </c>
      <c r="T136" s="439">
        <v>0</v>
      </c>
      <c r="U136" s="497"/>
    </row>
    <row r="137" spans="1:22" s="461" customFormat="1" ht="15" customHeight="1">
      <c r="A137" s="462"/>
      <c r="B137" s="264"/>
      <c r="C137" s="701" t="s">
        <v>308</v>
      </c>
      <c r="D137" s="702" t="s">
        <v>304</v>
      </c>
      <c r="E137" s="703" t="s">
        <v>304</v>
      </c>
      <c r="F137" s="463" t="s">
        <v>309</v>
      </c>
      <c r="G137" s="464"/>
      <c r="H137" s="465"/>
      <c r="I137" s="465"/>
      <c r="J137" s="465"/>
      <c r="K137" s="465"/>
      <c r="L137" s="465"/>
      <c r="M137" s="466"/>
      <c r="N137" s="472"/>
      <c r="O137" s="262">
        <v>10</v>
      </c>
      <c r="P137" s="267"/>
      <c r="Q137" s="267"/>
      <c r="R137" s="267"/>
      <c r="S137" s="441">
        <v>0</v>
      </c>
      <c r="T137" s="439">
        <v>0</v>
      </c>
      <c r="U137" s="497"/>
    </row>
    <row r="138" spans="1:22" s="461" customFormat="1" ht="15" customHeight="1">
      <c r="A138" s="462"/>
      <c r="B138" s="264"/>
      <c r="C138" s="701" t="s">
        <v>310</v>
      </c>
      <c r="D138" s="702" t="s">
        <v>304</v>
      </c>
      <c r="E138" s="703" t="s">
        <v>304</v>
      </c>
      <c r="F138" s="463" t="s">
        <v>311</v>
      </c>
      <c r="G138" s="464"/>
      <c r="H138" s="465"/>
      <c r="I138" s="465"/>
      <c r="J138" s="465"/>
      <c r="K138" s="465"/>
      <c r="L138" s="465"/>
      <c r="M138" s="466"/>
      <c r="N138" s="472"/>
      <c r="O138" s="262">
        <v>10</v>
      </c>
      <c r="P138" s="267"/>
      <c r="Q138" s="267"/>
      <c r="R138" s="267"/>
      <c r="S138" s="441">
        <v>0</v>
      </c>
      <c r="T138" s="439">
        <v>0</v>
      </c>
      <c r="U138" s="497"/>
    </row>
    <row r="139" spans="1:22" s="461" customFormat="1" ht="15" customHeight="1">
      <c r="A139" s="462"/>
      <c r="B139" s="264"/>
      <c r="C139" s="701" t="s">
        <v>312</v>
      </c>
      <c r="D139" s="702" t="s">
        <v>313</v>
      </c>
      <c r="E139" s="703" t="s">
        <v>313</v>
      </c>
      <c r="F139" s="463" t="s">
        <v>314</v>
      </c>
      <c r="G139" s="464"/>
      <c r="H139" s="465"/>
      <c r="I139" s="465"/>
      <c r="J139" s="465"/>
      <c r="K139" s="465"/>
      <c r="L139" s="465"/>
      <c r="M139" s="466"/>
      <c r="N139" s="472"/>
      <c r="O139" s="262">
        <v>10</v>
      </c>
      <c r="P139" s="267"/>
      <c r="Q139" s="267"/>
      <c r="R139" s="267"/>
      <c r="S139" s="441">
        <v>0</v>
      </c>
      <c r="T139" s="439">
        <v>0</v>
      </c>
      <c r="U139" s="497"/>
    </row>
    <row r="140" spans="1:22" s="461" customFormat="1" ht="15" customHeight="1">
      <c r="A140" s="462"/>
      <c r="B140" s="264"/>
      <c r="C140" s="701" t="s">
        <v>315</v>
      </c>
      <c r="D140" s="702" t="s">
        <v>316</v>
      </c>
      <c r="E140" s="703" t="s">
        <v>316</v>
      </c>
      <c r="F140" s="463" t="s">
        <v>317</v>
      </c>
      <c r="G140" s="464"/>
      <c r="H140" s="465"/>
      <c r="I140" s="465"/>
      <c r="J140" s="465"/>
      <c r="K140" s="465"/>
      <c r="L140" s="465"/>
      <c r="M140" s="466"/>
      <c r="N140" s="472"/>
      <c r="O140" s="262">
        <v>10</v>
      </c>
      <c r="P140" s="267"/>
      <c r="Q140" s="267"/>
      <c r="R140" s="267"/>
      <c r="S140" s="441">
        <v>0</v>
      </c>
      <c r="T140" s="439">
        <v>0</v>
      </c>
      <c r="U140" s="497"/>
    </row>
    <row r="141" spans="1:22" s="461" customFormat="1" ht="15" customHeight="1">
      <c r="A141" s="462"/>
      <c r="B141" s="264"/>
      <c r="C141" s="265"/>
      <c r="D141" s="470" t="s">
        <v>542</v>
      </c>
      <c r="E141" s="471"/>
      <c r="F141" s="463" t="s">
        <v>543</v>
      </c>
      <c r="G141" s="464"/>
      <c r="H141" s="465"/>
      <c r="I141" s="465"/>
      <c r="J141" s="465"/>
      <c r="K141" s="465"/>
      <c r="L141" s="465"/>
      <c r="M141" s="466"/>
      <c r="N141" s="472"/>
      <c r="O141" s="262">
        <v>10</v>
      </c>
      <c r="P141" s="267"/>
      <c r="Q141" s="267"/>
      <c r="R141" s="267"/>
      <c r="S141" s="441">
        <v>0</v>
      </c>
      <c r="T141" s="514">
        <v>0</v>
      </c>
      <c r="U141" s="497"/>
    </row>
    <row r="142" spans="1:22" s="461" customFormat="1" ht="15" customHeight="1">
      <c r="A142" s="462"/>
      <c r="B142" s="264"/>
      <c r="C142" s="701" t="s">
        <v>318</v>
      </c>
      <c r="D142" s="702" t="s">
        <v>319</v>
      </c>
      <c r="E142" s="703" t="s">
        <v>319</v>
      </c>
      <c r="F142" s="463" t="s">
        <v>320</v>
      </c>
      <c r="G142" s="464"/>
      <c r="H142" s="465"/>
      <c r="I142" s="465"/>
      <c r="J142" s="465"/>
      <c r="K142" s="465"/>
      <c r="L142" s="465"/>
      <c r="M142" s="466"/>
      <c r="N142" s="472"/>
      <c r="O142" s="262">
        <v>10</v>
      </c>
      <c r="P142" s="267"/>
      <c r="Q142" s="267"/>
      <c r="R142" s="267"/>
      <c r="S142" s="441">
        <v>0</v>
      </c>
      <c r="T142" s="439">
        <v>0</v>
      </c>
      <c r="U142" s="497"/>
    </row>
    <row r="143" spans="1:22" s="478" customFormat="1" ht="15" customHeight="1">
      <c r="A143" s="462" t="s">
        <v>321</v>
      </c>
      <c r="B143" s="462"/>
      <c r="C143" s="738"/>
      <c r="D143" s="739"/>
      <c r="E143" s="740"/>
      <c r="F143" s="473" t="s">
        <v>322</v>
      </c>
      <c r="G143" s="474"/>
      <c r="H143" s="475"/>
      <c r="I143" s="475"/>
      <c r="J143" s="475"/>
      <c r="K143" s="475"/>
      <c r="L143" s="475"/>
      <c r="M143" s="476"/>
      <c r="N143" s="477"/>
      <c r="O143" s="262">
        <v>10</v>
      </c>
      <c r="P143" s="273"/>
      <c r="Q143" s="273"/>
      <c r="R143" s="273"/>
      <c r="S143" s="442">
        <f>+S144+S147</f>
        <v>0</v>
      </c>
      <c r="T143" s="442">
        <f>+T144+T147</f>
        <v>0</v>
      </c>
      <c r="U143" s="506"/>
    </row>
    <row r="144" spans="1:22" s="461" customFormat="1" ht="15" customHeight="1">
      <c r="A144" s="462"/>
      <c r="B144" s="264" t="s">
        <v>323</v>
      </c>
      <c r="C144" s="701"/>
      <c r="D144" s="702"/>
      <c r="E144" s="703"/>
      <c r="F144" s="467" t="s">
        <v>324</v>
      </c>
      <c r="G144" s="464"/>
      <c r="H144" s="468"/>
      <c r="I144" s="468"/>
      <c r="J144" s="468"/>
      <c r="K144" s="468"/>
      <c r="L144" s="468"/>
      <c r="M144" s="469"/>
      <c r="N144" s="472"/>
      <c r="O144" s="262">
        <v>10</v>
      </c>
      <c r="P144" s="267"/>
      <c r="Q144" s="267"/>
      <c r="R144" s="267"/>
      <c r="S144" s="440">
        <f>SUM(S145:S146)</f>
        <v>0</v>
      </c>
      <c r="T144" s="440">
        <f>SUM(T145:T146)</f>
        <v>0</v>
      </c>
      <c r="U144" s="497"/>
    </row>
    <row r="145" spans="1:21" s="461" customFormat="1" ht="15" customHeight="1">
      <c r="A145" s="462"/>
      <c r="B145" s="264"/>
      <c r="C145" s="701" t="s">
        <v>325</v>
      </c>
      <c r="D145" s="702" t="s">
        <v>326</v>
      </c>
      <c r="E145" s="703" t="s">
        <v>326</v>
      </c>
      <c r="F145" s="463" t="s">
        <v>327</v>
      </c>
      <c r="G145" s="464"/>
      <c r="H145" s="465"/>
      <c r="I145" s="465"/>
      <c r="J145" s="465"/>
      <c r="K145" s="465"/>
      <c r="L145" s="465"/>
      <c r="M145" s="466"/>
      <c r="N145" s="472"/>
      <c r="O145" s="262">
        <v>10</v>
      </c>
      <c r="P145" s="267"/>
      <c r="Q145" s="267"/>
      <c r="R145" s="267"/>
      <c r="S145" s="441">
        <v>0</v>
      </c>
      <c r="T145" s="441">
        <v>0</v>
      </c>
      <c r="U145" s="497"/>
    </row>
    <row r="146" spans="1:21" s="461" customFormat="1" ht="15" customHeight="1">
      <c r="A146" s="462"/>
      <c r="B146" s="264"/>
      <c r="C146" s="701" t="s">
        <v>328</v>
      </c>
      <c r="D146" s="702" t="s">
        <v>329</v>
      </c>
      <c r="E146" s="703" t="s">
        <v>329</v>
      </c>
      <c r="F146" s="463" t="s">
        <v>330</v>
      </c>
      <c r="G146" s="464"/>
      <c r="H146" s="465"/>
      <c r="I146" s="465"/>
      <c r="J146" s="465"/>
      <c r="K146" s="465"/>
      <c r="L146" s="465"/>
      <c r="M146" s="466"/>
      <c r="N146" s="472"/>
      <c r="O146" s="262">
        <v>10</v>
      </c>
      <c r="P146" s="267"/>
      <c r="Q146" s="267"/>
      <c r="R146" s="267"/>
      <c r="S146" s="441">
        <v>0</v>
      </c>
      <c r="T146" s="441">
        <v>0</v>
      </c>
      <c r="U146" s="497"/>
    </row>
    <row r="147" spans="1:21" s="461" customFormat="1" ht="15" customHeight="1">
      <c r="A147" s="462"/>
      <c r="B147" s="264" t="s">
        <v>331</v>
      </c>
      <c r="C147" s="701"/>
      <c r="D147" s="702"/>
      <c r="E147" s="703"/>
      <c r="F147" s="467" t="s">
        <v>332</v>
      </c>
      <c r="G147" s="464"/>
      <c r="H147" s="468"/>
      <c r="I147" s="468"/>
      <c r="J147" s="468"/>
      <c r="K147" s="468"/>
      <c r="L147" s="468"/>
      <c r="M147" s="469"/>
      <c r="N147" s="472"/>
      <c r="O147" s="262">
        <v>10</v>
      </c>
      <c r="P147" s="267"/>
      <c r="Q147" s="267"/>
      <c r="R147" s="267"/>
      <c r="S147" s="440">
        <f>SUM(S148:S149)</f>
        <v>0</v>
      </c>
      <c r="T147" s="440">
        <f>SUM(T148:T149)</f>
        <v>0</v>
      </c>
      <c r="U147" s="497"/>
    </row>
    <row r="148" spans="1:21" s="461" customFormat="1" ht="15" customHeight="1">
      <c r="A148" s="462"/>
      <c r="B148" s="264"/>
      <c r="C148" s="701" t="s">
        <v>333</v>
      </c>
      <c r="D148" s="702" t="s">
        <v>334</v>
      </c>
      <c r="E148" s="703" t="s">
        <v>334</v>
      </c>
      <c r="F148" s="463" t="s">
        <v>335</v>
      </c>
      <c r="G148" s="464"/>
      <c r="H148" s="465"/>
      <c r="I148" s="465"/>
      <c r="J148" s="465"/>
      <c r="K148" s="465"/>
      <c r="L148" s="465"/>
      <c r="M148" s="466"/>
      <c r="N148" s="472"/>
      <c r="O148" s="262">
        <v>10</v>
      </c>
      <c r="P148" s="267"/>
      <c r="Q148" s="267"/>
      <c r="R148" s="267"/>
      <c r="S148" s="441">
        <v>0</v>
      </c>
      <c r="T148" s="441">
        <v>0</v>
      </c>
      <c r="U148" s="497"/>
    </row>
    <row r="149" spans="1:21" s="461" customFormat="1" ht="15" customHeight="1">
      <c r="A149" s="462"/>
      <c r="B149" s="264"/>
      <c r="C149" s="701" t="s">
        <v>336</v>
      </c>
      <c r="D149" s="702" t="s">
        <v>337</v>
      </c>
      <c r="E149" s="703" t="s">
        <v>337</v>
      </c>
      <c r="F149" s="463" t="s">
        <v>338</v>
      </c>
      <c r="G149" s="464"/>
      <c r="H149" s="465"/>
      <c r="I149" s="465"/>
      <c r="J149" s="465"/>
      <c r="K149" s="465"/>
      <c r="L149" s="465"/>
      <c r="M149" s="466"/>
      <c r="N149" s="472"/>
      <c r="O149" s="262">
        <v>10</v>
      </c>
      <c r="P149" s="267"/>
      <c r="Q149" s="267"/>
      <c r="R149" s="267"/>
      <c r="S149" s="441">
        <v>0</v>
      </c>
      <c r="T149" s="439">
        <v>0</v>
      </c>
      <c r="U149" s="497"/>
    </row>
    <row r="150" spans="1:21" s="461" customFormat="1" ht="15" customHeight="1">
      <c r="A150" s="462"/>
      <c r="B150" s="264"/>
      <c r="C150" s="265"/>
      <c r="D150" s="470" t="s">
        <v>544</v>
      </c>
      <c r="E150" s="471"/>
      <c r="F150" s="463" t="s">
        <v>546</v>
      </c>
      <c r="G150" s="464"/>
      <c r="H150" s="465"/>
      <c r="I150" s="465"/>
      <c r="J150" s="465"/>
      <c r="K150" s="465"/>
      <c r="L150" s="465"/>
      <c r="M150" s="466"/>
      <c r="N150" s="472"/>
      <c r="O150" s="262">
        <v>10</v>
      </c>
      <c r="P150" s="267"/>
      <c r="Q150" s="267"/>
      <c r="R150" s="267"/>
      <c r="S150" s="439">
        <v>0</v>
      </c>
      <c r="T150" s="514">
        <v>0</v>
      </c>
      <c r="U150" s="497"/>
    </row>
    <row r="151" spans="1:21" s="461" customFormat="1" ht="15" customHeight="1">
      <c r="A151" s="462"/>
      <c r="B151" s="264"/>
      <c r="C151" s="265"/>
      <c r="D151" s="470" t="s">
        <v>545</v>
      </c>
      <c r="E151" s="471"/>
      <c r="F151" s="463" t="s">
        <v>547</v>
      </c>
      <c r="G151" s="464"/>
      <c r="H151" s="465"/>
      <c r="I151" s="465"/>
      <c r="J151" s="465"/>
      <c r="K151" s="465"/>
      <c r="L151" s="465"/>
      <c r="M151" s="466"/>
      <c r="N151" s="472"/>
      <c r="O151" s="262">
        <v>10</v>
      </c>
      <c r="P151" s="267"/>
      <c r="Q151" s="267"/>
      <c r="R151" s="267"/>
      <c r="S151" s="439">
        <v>0</v>
      </c>
      <c r="T151" s="514">
        <v>0</v>
      </c>
      <c r="U151" s="497"/>
    </row>
    <row r="152" spans="1:21" s="395" customFormat="1" ht="15" customHeight="1">
      <c r="A152" s="397" t="s">
        <v>339</v>
      </c>
      <c r="B152" s="398"/>
      <c r="C152" s="697"/>
      <c r="D152" s="698"/>
      <c r="E152" s="699"/>
      <c r="F152" s="415" t="s">
        <v>340</v>
      </c>
      <c r="G152" s="509"/>
      <c r="H152" s="417"/>
      <c r="I152" s="417"/>
      <c r="J152" s="417"/>
      <c r="K152" s="417"/>
      <c r="L152" s="417"/>
      <c r="M152" s="418"/>
      <c r="N152" s="413"/>
      <c r="O152" s="262">
        <v>10</v>
      </c>
      <c r="P152" s="262"/>
      <c r="Q152" s="262"/>
      <c r="R152" s="262"/>
      <c r="S152" s="442">
        <f>+S153+S165+S174+S163</f>
        <v>0</v>
      </c>
      <c r="T152" s="442">
        <f>+T153+T165+T174+T163</f>
        <v>0</v>
      </c>
      <c r="U152" s="396"/>
    </row>
    <row r="153" spans="1:21" s="461" customFormat="1" ht="15" customHeight="1">
      <c r="A153" s="462"/>
      <c r="B153" s="264" t="s">
        <v>341</v>
      </c>
      <c r="C153" s="701"/>
      <c r="D153" s="702"/>
      <c r="E153" s="703"/>
      <c r="F153" s="467" t="s">
        <v>342</v>
      </c>
      <c r="G153" s="464"/>
      <c r="H153" s="468"/>
      <c r="I153" s="468"/>
      <c r="J153" s="468"/>
      <c r="K153" s="468"/>
      <c r="L153" s="468"/>
      <c r="M153" s="469"/>
      <c r="N153" s="472"/>
      <c r="O153" s="262">
        <v>10</v>
      </c>
      <c r="P153" s="267"/>
      <c r="Q153" s="267"/>
      <c r="R153" s="267"/>
      <c r="S153" s="440">
        <f>SUM(S154:S162)</f>
        <v>0</v>
      </c>
      <c r="T153" s="440">
        <f>SUM(T154:T162)</f>
        <v>0</v>
      </c>
      <c r="U153" s="497"/>
    </row>
    <row r="154" spans="1:21" s="461" customFormat="1" ht="15" customHeight="1">
      <c r="A154" s="462"/>
      <c r="B154" s="264"/>
      <c r="C154" s="701" t="s">
        <v>343</v>
      </c>
      <c r="D154" s="702" t="s">
        <v>344</v>
      </c>
      <c r="E154" s="703" t="s">
        <v>344</v>
      </c>
      <c r="F154" s="463" t="s">
        <v>345</v>
      </c>
      <c r="G154" s="464"/>
      <c r="H154" s="465"/>
      <c r="I154" s="465"/>
      <c r="J154" s="465"/>
      <c r="K154" s="465"/>
      <c r="L154" s="465"/>
      <c r="M154" s="466"/>
      <c r="N154" s="472"/>
      <c r="O154" s="262">
        <v>10</v>
      </c>
      <c r="P154" s="267"/>
      <c r="Q154" s="267"/>
      <c r="R154" s="267"/>
      <c r="S154" s="441">
        <v>0</v>
      </c>
      <c r="T154" s="441">
        <v>0</v>
      </c>
      <c r="U154" s="497"/>
    </row>
    <row r="155" spans="1:21" s="461" customFormat="1" ht="15" customHeight="1">
      <c r="A155" s="462"/>
      <c r="B155" s="264"/>
      <c r="C155" s="701" t="s">
        <v>346</v>
      </c>
      <c r="D155" s="702" t="s">
        <v>344</v>
      </c>
      <c r="E155" s="703" t="s">
        <v>344</v>
      </c>
      <c r="F155" s="463" t="s">
        <v>347</v>
      </c>
      <c r="G155" s="464"/>
      <c r="H155" s="465"/>
      <c r="I155" s="465"/>
      <c r="J155" s="465"/>
      <c r="K155" s="465"/>
      <c r="L155" s="465"/>
      <c r="M155" s="466"/>
      <c r="N155" s="472"/>
      <c r="O155" s="262">
        <v>10</v>
      </c>
      <c r="P155" s="267"/>
      <c r="Q155" s="267"/>
      <c r="R155" s="267"/>
      <c r="S155" s="441">
        <v>0</v>
      </c>
      <c r="T155" s="441">
        <v>0</v>
      </c>
      <c r="U155" s="497"/>
    </row>
    <row r="156" spans="1:21" s="461" customFormat="1" ht="15" customHeight="1">
      <c r="A156" s="462"/>
      <c r="B156" s="264"/>
      <c r="C156" s="701" t="s">
        <v>348</v>
      </c>
      <c r="D156" s="702" t="s">
        <v>349</v>
      </c>
      <c r="E156" s="703" t="s">
        <v>349</v>
      </c>
      <c r="F156" s="463" t="s">
        <v>350</v>
      </c>
      <c r="G156" s="464"/>
      <c r="H156" s="465"/>
      <c r="I156" s="465"/>
      <c r="J156" s="465"/>
      <c r="K156" s="465"/>
      <c r="L156" s="465"/>
      <c r="M156" s="466"/>
      <c r="N156" s="472"/>
      <c r="O156" s="262">
        <v>10</v>
      </c>
      <c r="P156" s="267"/>
      <c r="Q156" s="267"/>
      <c r="R156" s="267"/>
      <c r="S156" s="441">
        <v>0</v>
      </c>
      <c r="T156" s="441">
        <v>0</v>
      </c>
      <c r="U156" s="497"/>
    </row>
    <row r="157" spans="1:21" s="461" customFormat="1" ht="15" customHeight="1">
      <c r="A157" s="462"/>
      <c r="B157" s="264"/>
      <c r="C157" s="701" t="s">
        <v>351</v>
      </c>
      <c r="D157" s="702" t="s">
        <v>352</v>
      </c>
      <c r="E157" s="703" t="s">
        <v>352</v>
      </c>
      <c r="F157" s="463" t="s">
        <v>353</v>
      </c>
      <c r="G157" s="464"/>
      <c r="H157" s="465"/>
      <c r="I157" s="465"/>
      <c r="J157" s="465"/>
      <c r="K157" s="465"/>
      <c r="L157" s="465"/>
      <c r="M157" s="466"/>
      <c r="N157" s="472"/>
      <c r="O157" s="262">
        <v>10</v>
      </c>
      <c r="P157" s="267"/>
      <c r="Q157" s="267"/>
      <c r="R157" s="267"/>
      <c r="S157" s="441">
        <v>0</v>
      </c>
      <c r="T157" s="441">
        <v>0</v>
      </c>
      <c r="U157" s="497"/>
    </row>
    <row r="158" spans="1:21" s="461" customFormat="1" ht="15" customHeight="1">
      <c r="A158" s="462"/>
      <c r="B158" s="264"/>
      <c r="C158" s="701" t="s">
        <v>354</v>
      </c>
      <c r="D158" s="702" t="s">
        <v>352</v>
      </c>
      <c r="E158" s="703" t="s">
        <v>352</v>
      </c>
      <c r="F158" s="463" t="s">
        <v>355</v>
      </c>
      <c r="G158" s="464"/>
      <c r="H158" s="465"/>
      <c r="I158" s="465"/>
      <c r="J158" s="465"/>
      <c r="K158" s="465"/>
      <c r="L158" s="465"/>
      <c r="M158" s="466"/>
      <c r="N158" s="472"/>
      <c r="O158" s="262">
        <v>10</v>
      </c>
      <c r="P158" s="267"/>
      <c r="Q158" s="267"/>
      <c r="R158" s="267"/>
      <c r="S158" s="441">
        <v>0</v>
      </c>
      <c r="T158" s="441">
        <v>0</v>
      </c>
      <c r="U158" s="497"/>
    </row>
    <row r="159" spans="1:21" s="461" customFormat="1" ht="15" customHeight="1">
      <c r="A159" s="462"/>
      <c r="B159" s="264"/>
      <c r="C159" s="701" t="s">
        <v>356</v>
      </c>
      <c r="D159" s="702" t="s">
        <v>352</v>
      </c>
      <c r="E159" s="703" t="s">
        <v>352</v>
      </c>
      <c r="F159" s="463" t="s">
        <v>357</v>
      </c>
      <c r="G159" s="464"/>
      <c r="H159" s="465"/>
      <c r="I159" s="465"/>
      <c r="J159" s="465"/>
      <c r="K159" s="465"/>
      <c r="L159" s="465"/>
      <c r="M159" s="466"/>
      <c r="N159" s="472"/>
      <c r="O159" s="262">
        <v>10</v>
      </c>
      <c r="P159" s="267"/>
      <c r="Q159" s="267"/>
      <c r="R159" s="267"/>
      <c r="S159" s="441">
        <v>0</v>
      </c>
      <c r="T159" s="441">
        <v>0</v>
      </c>
      <c r="U159" s="497"/>
    </row>
    <row r="160" spans="1:21" s="461" customFormat="1" ht="15" customHeight="1">
      <c r="A160" s="462"/>
      <c r="B160" s="264"/>
      <c r="C160" s="701" t="s">
        <v>358</v>
      </c>
      <c r="D160" s="702"/>
      <c r="E160" s="703"/>
      <c r="F160" s="463" t="s">
        <v>359</v>
      </c>
      <c r="G160" s="464"/>
      <c r="H160" s="465"/>
      <c r="I160" s="465"/>
      <c r="J160" s="465"/>
      <c r="K160" s="465"/>
      <c r="L160" s="465"/>
      <c r="M160" s="466"/>
      <c r="N160" s="472"/>
      <c r="O160" s="262">
        <v>10</v>
      </c>
      <c r="P160" s="267"/>
      <c r="Q160" s="267"/>
      <c r="R160" s="267"/>
      <c r="S160" s="441">
        <v>0</v>
      </c>
      <c r="T160" s="441">
        <v>0</v>
      </c>
      <c r="U160" s="497"/>
    </row>
    <row r="161" spans="1:21" s="461" customFormat="1" ht="15" customHeight="1">
      <c r="A161" s="462"/>
      <c r="B161" s="264"/>
      <c r="C161" s="701" t="s">
        <v>360</v>
      </c>
      <c r="D161" s="702"/>
      <c r="E161" s="703"/>
      <c r="F161" s="463" t="s">
        <v>361</v>
      </c>
      <c r="G161" s="464"/>
      <c r="H161" s="465"/>
      <c r="I161" s="465"/>
      <c r="J161" s="465"/>
      <c r="K161" s="465"/>
      <c r="L161" s="465"/>
      <c r="M161" s="466"/>
      <c r="N161" s="472"/>
      <c r="O161" s="262">
        <v>10</v>
      </c>
      <c r="P161" s="267"/>
      <c r="Q161" s="267"/>
      <c r="R161" s="267"/>
      <c r="S161" s="441">
        <v>0</v>
      </c>
      <c r="T161" s="441">
        <v>0</v>
      </c>
      <c r="U161" s="497"/>
    </row>
    <row r="162" spans="1:21" s="461" customFormat="1" ht="15" customHeight="1">
      <c r="A162" s="462"/>
      <c r="B162" s="264"/>
      <c r="C162" s="701" t="s">
        <v>362</v>
      </c>
      <c r="D162" s="702"/>
      <c r="E162" s="703"/>
      <c r="F162" s="463" t="s">
        <v>363</v>
      </c>
      <c r="G162" s="464"/>
      <c r="H162" s="465"/>
      <c r="I162" s="465"/>
      <c r="J162" s="465"/>
      <c r="K162" s="465"/>
      <c r="L162" s="465"/>
      <c r="M162" s="466"/>
      <c r="N162" s="472"/>
      <c r="O162" s="262">
        <v>10</v>
      </c>
      <c r="P162" s="267"/>
      <c r="Q162" s="267"/>
      <c r="R162" s="267"/>
      <c r="S162" s="441">
        <v>0</v>
      </c>
      <c r="T162" s="441">
        <v>0</v>
      </c>
      <c r="U162" s="497"/>
    </row>
    <row r="163" spans="1:21" s="461" customFormat="1" ht="15" customHeight="1">
      <c r="A163" s="462"/>
      <c r="B163" s="462" t="s">
        <v>364</v>
      </c>
      <c r="C163" s="701"/>
      <c r="D163" s="702"/>
      <c r="E163" s="703"/>
      <c r="F163" s="467" t="s">
        <v>365</v>
      </c>
      <c r="G163" s="474"/>
      <c r="H163" s="468"/>
      <c r="I163" s="468"/>
      <c r="J163" s="468"/>
      <c r="K163" s="468"/>
      <c r="L163" s="468"/>
      <c r="M163" s="469"/>
      <c r="N163" s="472"/>
      <c r="O163" s="262">
        <v>10</v>
      </c>
      <c r="P163" s="267"/>
      <c r="Q163" s="267"/>
      <c r="R163" s="267"/>
      <c r="S163" s="440">
        <v>0</v>
      </c>
      <c r="T163" s="440">
        <f>+T164</f>
        <v>0</v>
      </c>
      <c r="U163" s="497"/>
    </row>
    <row r="164" spans="1:21" s="461" customFormat="1" ht="15" customHeight="1">
      <c r="A164" s="462"/>
      <c r="B164" s="264"/>
      <c r="C164" s="701" t="s">
        <v>366</v>
      </c>
      <c r="D164" s="702" t="s">
        <v>344</v>
      </c>
      <c r="E164" s="703" t="s">
        <v>344</v>
      </c>
      <c r="F164" s="463" t="s">
        <v>479</v>
      </c>
      <c r="G164" s="464"/>
      <c r="H164" s="465"/>
      <c r="I164" s="465"/>
      <c r="J164" s="465"/>
      <c r="K164" s="465"/>
      <c r="L164" s="465"/>
      <c r="M164" s="466"/>
      <c r="N164" s="472"/>
      <c r="O164" s="262">
        <v>10</v>
      </c>
      <c r="P164" s="267"/>
      <c r="Q164" s="267"/>
      <c r="R164" s="267"/>
      <c r="S164" s="441">
        <v>0</v>
      </c>
      <c r="T164" s="441">
        <v>0</v>
      </c>
      <c r="U164" s="497"/>
    </row>
    <row r="165" spans="1:21" s="461" customFormat="1" ht="15" customHeight="1">
      <c r="A165" s="462"/>
      <c r="B165" s="264" t="s">
        <v>368</v>
      </c>
      <c r="C165" s="701"/>
      <c r="D165" s="702"/>
      <c r="E165" s="703"/>
      <c r="F165" s="467" t="s">
        <v>369</v>
      </c>
      <c r="G165" s="464"/>
      <c r="H165" s="465"/>
      <c r="I165" s="465"/>
      <c r="J165" s="465"/>
      <c r="K165" s="465"/>
      <c r="L165" s="465"/>
      <c r="M165" s="466"/>
      <c r="N165" s="472"/>
      <c r="O165" s="262">
        <v>10</v>
      </c>
      <c r="P165" s="267"/>
      <c r="Q165" s="267"/>
      <c r="R165" s="267"/>
      <c r="S165" s="440">
        <f>SUM(S166:S173)</f>
        <v>0</v>
      </c>
      <c r="T165" s="440">
        <f>SUM(T166:T173)</f>
        <v>0</v>
      </c>
      <c r="U165" s="497"/>
    </row>
    <row r="166" spans="1:21" s="461" customFormat="1" ht="15" customHeight="1">
      <c r="A166" s="462"/>
      <c r="B166" s="264"/>
      <c r="C166" s="701" t="s">
        <v>486</v>
      </c>
      <c r="D166" s="702" t="s">
        <v>344</v>
      </c>
      <c r="E166" s="703" t="s">
        <v>344</v>
      </c>
      <c r="F166" s="463" t="s">
        <v>485</v>
      </c>
      <c r="G166" s="464"/>
      <c r="H166" s="465"/>
      <c r="I166" s="465"/>
      <c r="J166" s="465"/>
      <c r="K166" s="465"/>
      <c r="L166" s="465"/>
      <c r="M166" s="466"/>
      <c r="N166" s="472"/>
      <c r="O166" s="262">
        <v>10</v>
      </c>
      <c r="P166" s="267"/>
      <c r="Q166" s="267"/>
      <c r="R166" s="267"/>
      <c r="S166" s="440">
        <v>0</v>
      </c>
      <c r="T166" s="440">
        <v>0</v>
      </c>
      <c r="U166" s="497"/>
    </row>
    <row r="167" spans="1:21" s="461" customFormat="1" ht="15" customHeight="1">
      <c r="A167" s="462"/>
      <c r="B167" s="264"/>
      <c r="C167" s="701" t="s">
        <v>487</v>
      </c>
      <c r="D167" s="702" t="s">
        <v>344</v>
      </c>
      <c r="E167" s="703" t="s">
        <v>344</v>
      </c>
      <c r="F167" s="463" t="s">
        <v>490</v>
      </c>
      <c r="G167" s="464"/>
      <c r="H167" s="465"/>
      <c r="I167" s="465"/>
      <c r="J167" s="465"/>
      <c r="K167" s="465"/>
      <c r="L167" s="465"/>
      <c r="M167" s="466"/>
      <c r="N167" s="472"/>
      <c r="O167" s="262">
        <v>10</v>
      </c>
      <c r="P167" s="267"/>
      <c r="Q167" s="267"/>
      <c r="R167" s="267"/>
      <c r="S167" s="440">
        <v>0</v>
      </c>
      <c r="T167" s="440">
        <v>0</v>
      </c>
      <c r="U167" s="497"/>
    </row>
    <row r="168" spans="1:21" s="461" customFormat="1" ht="15" customHeight="1">
      <c r="A168" s="462"/>
      <c r="B168" s="264"/>
      <c r="C168" s="265"/>
      <c r="D168" s="470" t="s">
        <v>488</v>
      </c>
      <c r="E168" s="471"/>
      <c r="F168" s="463" t="s">
        <v>491</v>
      </c>
      <c r="G168" s="464"/>
      <c r="H168" s="465"/>
      <c r="I168" s="465"/>
      <c r="J168" s="465"/>
      <c r="K168" s="465"/>
      <c r="L168" s="465"/>
      <c r="M168" s="466"/>
      <c r="N168" s="472"/>
      <c r="O168" s="262">
        <v>10</v>
      </c>
      <c r="P168" s="267"/>
      <c r="Q168" s="267"/>
      <c r="R168" s="267"/>
      <c r="S168" s="440">
        <v>0</v>
      </c>
      <c r="T168" s="440">
        <v>0</v>
      </c>
      <c r="U168" s="497"/>
    </row>
    <row r="169" spans="1:21" s="461" customFormat="1" ht="15" customHeight="1">
      <c r="A169" s="462"/>
      <c r="B169" s="264"/>
      <c r="C169" s="265"/>
      <c r="D169" s="470" t="s">
        <v>489</v>
      </c>
      <c r="E169" s="471"/>
      <c r="F169" s="463" t="s">
        <v>492</v>
      </c>
      <c r="G169" s="464"/>
      <c r="H169" s="465"/>
      <c r="I169" s="465"/>
      <c r="J169" s="465"/>
      <c r="K169" s="465"/>
      <c r="L169" s="465"/>
      <c r="M169" s="466"/>
      <c r="N169" s="472"/>
      <c r="O169" s="262">
        <v>10</v>
      </c>
      <c r="P169" s="267"/>
      <c r="Q169" s="267"/>
      <c r="R169" s="267"/>
      <c r="S169" s="440">
        <v>0</v>
      </c>
      <c r="T169" s="440">
        <v>0</v>
      </c>
      <c r="U169" s="497"/>
    </row>
    <row r="170" spans="1:21" s="461" customFormat="1" ht="15" customHeight="1">
      <c r="A170" s="462"/>
      <c r="B170" s="264"/>
      <c r="C170" s="701" t="s">
        <v>370</v>
      </c>
      <c r="D170" s="702" t="s">
        <v>344</v>
      </c>
      <c r="E170" s="703" t="s">
        <v>344</v>
      </c>
      <c r="F170" s="463" t="s">
        <v>371</v>
      </c>
      <c r="G170" s="464"/>
      <c r="H170" s="465"/>
      <c r="I170" s="465"/>
      <c r="J170" s="465"/>
      <c r="K170" s="465"/>
      <c r="L170" s="465"/>
      <c r="M170" s="466"/>
      <c r="N170" s="472"/>
      <c r="O170" s="262">
        <v>10</v>
      </c>
      <c r="P170" s="267"/>
      <c r="Q170" s="267"/>
      <c r="R170" s="267"/>
      <c r="S170" s="439">
        <v>0</v>
      </c>
      <c r="T170" s="441">
        <v>0</v>
      </c>
      <c r="U170" s="497"/>
    </row>
    <row r="171" spans="1:21" s="461" customFormat="1" ht="15" customHeight="1">
      <c r="A171" s="462"/>
      <c r="B171" s="264"/>
      <c r="C171" s="701" t="s">
        <v>372</v>
      </c>
      <c r="D171" s="702" t="s">
        <v>344</v>
      </c>
      <c r="E171" s="703" t="s">
        <v>344</v>
      </c>
      <c r="F171" s="463" t="s">
        <v>373</v>
      </c>
      <c r="G171" s="464"/>
      <c r="H171" s="465"/>
      <c r="I171" s="465"/>
      <c r="J171" s="465"/>
      <c r="K171" s="465"/>
      <c r="L171" s="465"/>
      <c r="M171" s="466"/>
      <c r="N171" s="472"/>
      <c r="O171" s="262">
        <v>10</v>
      </c>
      <c r="P171" s="267"/>
      <c r="Q171" s="267"/>
      <c r="R171" s="267"/>
      <c r="S171" s="441">
        <v>0</v>
      </c>
      <c r="T171" s="441">
        <v>0</v>
      </c>
      <c r="U171" s="497"/>
    </row>
    <row r="172" spans="1:21" s="461" customFormat="1" ht="15" customHeight="1">
      <c r="A172" s="462"/>
      <c r="B172" s="264"/>
      <c r="C172" s="265"/>
      <c r="D172" s="470" t="s">
        <v>483</v>
      </c>
      <c r="E172" s="471"/>
      <c r="F172" s="463" t="s">
        <v>484</v>
      </c>
      <c r="G172" s="464"/>
      <c r="H172" s="465"/>
      <c r="I172" s="465"/>
      <c r="J172" s="465"/>
      <c r="K172" s="465"/>
      <c r="L172" s="465"/>
      <c r="M172" s="466"/>
      <c r="N172" s="472"/>
      <c r="O172" s="262">
        <v>10</v>
      </c>
      <c r="P172" s="267"/>
      <c r="Q172" s="267"/>
      <c r="R172" s="267"/>
      <c r="S172" s="441">
        <v>0</v>
      </c>
      <c r="T172" s="441">
        <v>0</v>
      </c>
      <c r="U172" s="497"/>
    </row>
    <row r="173" spans="1:21" s="461" customFormat="1" ht="15" customHeight="1">
      <c r="A173" s="462"/>
      <c r="B173" s="264"/>
      <c r="C173" s="701" t="s">
        <v>374</v>
      </c>
      <c r="D173" s="702" t="s">
        <v>349</v>
      </c>
      <c r="E173" s="703" t="s">
        <v>349</v>
      </c>
      <c r="F173" s="463" t="s">
        <v>375</v>
      </c>
      <c r="G173" s="464"/>
      <c r="H173" s="465"/>
      <c r="I173" s="465"/>
      <c r="J173" s="465"/>
      <c r="K173" s="465"/>
      <c r="L173" s="465"/>
      <c r="M173" s="466"/>
      <c r="N173" s="472"/>
      <c r="O173" s="262">
        <v>10</v>
      </c>
      <c r="P173" s="267"/>
      <c r="Q173" s="267"/>
      <c r="R173" s="267"/>
      <c r="S173" s="441">
        <v>0</v>
      </c>
      <c r="T173" s="441">
        <v>0</v>
      </c>
      <c r="U173" s="497"/>
    </row>
    <row r="174" spans="1:21" s="461" customFormat="1" ht="15" customHeight="1">
      <c r="A174" s="462"/>
      <c r="B174" s="264" t="s">
        <v>376</v>
      </c>
      <c r="C174" s="701"/>
      <c r="D174" s="702"/>
      <c r="E174" s="703"/>
      <c r="F174" s="467" t="s">
        <v>377</v>
      </c>
      <c r="G174" s="464"/>
      <c r="H174" s="465"/>
      <c r="I174" s="465"/>
      <c r="J174" s="465"/>
      <c r="K174" s="465"/>
      <c r="L174" s="465"/>
      <c r="M174" s="466"/>
      <c r="N174" s="472"/>
      <c r="O174" s="262">
        <v>10</v>
      </c>
      <c r="P174" s="267"/>
      <c r="Q174" s="267"/>
      <c r="R174" s="267"/>
      <c r="S174" s="440">
        <f>SUM(S175:S179)</f>
        <v>0</v>
      </c>
      <c r="T174" s="440">
        <f>SUM(T175:T179)</f>
        <v>0</v>
      </c>
      <c r="U174" s="497"/>
    </row>
    <row r="175" spans="1:21" s="461" customFormat="1" ht="15" customHeight="1">
      <c r="A175" s="462"/>
      <c r="B175" s="264"/>
      <c r="C175" s="265"/>
      <c r="D175" s="470" t="s">
        <v>550</v>
      </c>
      <c r="E175" s="471"/>
      <c r="F175" s="463" t="s">
        <v>551</v>
      </c>
      <c r="G175" s="464"/>
      <c r="H175" s="465"/>
      <c r="I175" s="465"/>
      <c r="J175" s="465"/>
      <c r="K175" s="465"/>
      <c r="L175" s="465"/>
      <c r="M175" s="466"/>
      <c r="N175" s="472"/>
      <c r="O175" s="262">
        <v>10</v>
      </c>
      <c r="P175" s="267"/>
      <c r="Q175" s="267"/>
      <c r="R175" s="267"/>
      <c r="S175" s="440">
        <v>0</v>
      </c>
      <c r="T175" s="440">
        <v>0</v>
      </c>
      <c r="U175" s="497"/>
    </row>
    <row r="176" spans="1:21" s="461" customFormat="1" ht="15" customHeight="1">
      <c r="A176" s="462"/>
      <c r="B176" s="264"/>
      <c r="C176" s="265"/>
      <c r="D176" s="470" t="s">
        <v>549</v>
      </c>
      <c r="E176" s="471"/>
      <c r="F176" s="463" t="s">
        <v>552</v>
      </c>
      <c r="G176" s="464"/>
      <c r="H176" s="465"/>
      <c r="I176" s="465"/>
      <c r="J176" s="465"/>
      <c r="K176" s="465"/>
      <c r="L176" s="465"/>
      <c r="M176" s="466"/>
      <c r="N176" s="472"/>
      <c r="O176" s="262">
        <v>10</v>
      </c>
      <c r="P176" s="267"/>
      <c r="Q176" s="267"/>
      <c r="R176" s="267"/>
      <c r="S176" s="440">
        <v>0</v>
      </c>
      <c r="T176" s="440">
        <v>0</v>
      </c>
      <c r="U176" s="497"/>
    </row>
    <row r="177" spans="1:21" s="461" customFormat="1" ht="15" customHeight="1">
      <c r="A177" s="462"/>
      <c r="B177" s="264"/>
      <c r="C177" s="265"/>
      <c r="D177" s="470" t="s">
        <v>548</v>
      </c>
      <c r="E177" s="471"/>
      <c r="F177" s="463" t="s">
        <v>553</v>
      </c>
      <c r="G177" s="464"/>
      <c r="H177" s="465"/>
      <c r="I177" s="465"/>
      <c r="J177" s="465"/>
      <c r="K177" s="465"/>
      <c r="L177" s="465"/>
      <c r="M177" s="466"/>
      <c r="N177" s="472"/>
      <c r="O177" s="262">
        <v>10</v>
      </c>
      <c r="P177" s="267"/>
      <c r="Q177" s="267"/>
      <c r="R177" s="267"/>
      <c r="S177" s="440">
        <v>0</v>
      </c>
      <c r="T177" s="440">
        <v>0</v>
      </c>
      <c r="U177" s="497"/>
    </row>
    <row r="178" spans="1:21" s="461" customFormat="1" ht="15" customHeight="1">
      <c r="A178" s="462"/>
      <c r="B178" s="264"/>
      <c r="C178" s="701" t="s">
        <v>378</v>
      </c>
      <c r="D178" s="702" t="s">
        <v>344</v>
      </c>
      <c r="E178" s="703" t="s">
        <v>344</v>
      </c>
      <c r="F178" s="463" t="s">
        <v>379</v>
      </c>
      <c r="G178" s="464"/>
      <c r="H178" s="465"/>
      <c r="I178" s="465"/>
      <c r="J178" s="465"/>
      <c r="K178" s="465"/>
      <c r="L178" s="465"/>
      <c r="M178" s="466"/>
      <c r="N178" s="472"/>
      <c r="O178" s="262">
        <v>10</v>
      </c>
      <c r="P178" s="267"/>
      <c r="Q178" s="267"/>
      <c r="R178" s="267"/>
      <c r="S178" s="441">
        <v>0</v>
      </c>
      <c r="T178" s="441">
        <v>0</v>
      </c>
      <c r="U178" s="497"/>
    </row>
    <row r="179" spans="1:21" s="461" customFormat="1" ht="15" customHeight="1">
      <c r="A179" s="462"/>
      <c r="B179" s="264"/>
      <c r="C179" s="701" t="s">
        <v>380</v>
      </c>
      <c r="D179" s="702"/>
      <c r="E179" s="703"/>
      <c r="F179" s="463" t="s">
        <v>381</v>
      </c>
      <c r="G179" s="464"/>
      <c r="H179" s="465"/>
      <c r="I179" s="465"/>
      <c r="J179" s="465"/>
      <c r="K179" s="465"/>
      <c r="L179" s="465"/>
      <c r="M179" s="466"/>
      <c r="N179" s="472"/>
      <c r="O179" s="262">
        <v>10</v>
      </c>
      <c r="P179" s="267"/>
      <c r="Q179" s="267"/>
      <c r="R179" s="267"/>
      <c r="S179" s="441">
        <v>0</v>
      </c>
      <c r="T179" s="441">
        <v>0</v>
      </c>
      <c r="U179" s="497"/>
    </row>
    <row r="180" spans="1:21" s="461" customFormat="1" ht="15" customHeight="1">
      <c r="A180" s="462" t="s">
        <v>382</v>
      </c>
      <c r="B180" s="264"/>
      <c r="C180" s="701"/>
      <c r="D180" s="702"/>
      <c r="E180" s="703"/>
      <c r="F180" s="473" t="s">
        <v>383</v>
      </c>
      <c r="G180" s="464"/>
      <c r="H180" s="475"/>
      <c r="I180" s="475"/>
      <c r="J180" s="475"/>
      <c r="K180" s="475"/>
      <c r="L180" s="475"/>
      <c r="M180" s="476"/>
      <c r="N180" s="472"/>
      <c r="O180" s="262">
        <v>10</v>
      </c>
      <c r="P180" s="267"/>
      <c r="Q180" s="267"/>
      <c r="R180" s="267"/>
      <c r="S180" s="441">
        <f>+S181+S184</f>
        <v>0</v>
      </c>
      <c r="T180" s="441">
        <f>+T181+T184</f>
        <v>0</v>
      </c>
      <c r="U180" s="497"/>
    </row>
    <row r="181" spans="1:21" s="461" customFormat="1" ht="15" customHeight="1">
      <c r="A181" s="462"/>
      <c r="B181" s="264" t="s">
        <v>384</v>
      </c>
      <c r="C181" s="701"/>
      <c r="D181" s="702"/>
      <c r="E181" s="703"/>
      <c r="F181" s="467" t="s">
        <v>385</v>
      </c>
      <c r="G181" s="464"/>
      <c r="H181" s="468"/>
      <c r="I181" s="468"/>
      <c r="J181" s="468"/>
      <c r="K181" s="468"/>
      <c r="L181" s="468"/>
      <c r="M181" s="469"/>
      <c r="N181" s="472"/>
      <c r="O181" s="262">
        <v>10</v>
      </c>
      <c r="P181" s="267"/>
      <c r="Q181" s="267"/>
      <c r="R181" s="267"/>
      <c r="S181" s="440">
        <f>+SUM(S182:S183)</f>
        <v>0</v>
      </c>
      <c r="T181" s="440">
        <f>+SUM(T182:T183)</f>
        <v>0</v>
      </c>
      <c r="U181" s="497"/>
    </row>
    <row r="182" spans="1:21" s="461" customFormat="1" ht="15" customHeight="1">
      <c r="A182" s="462"/>
      <c r="B182" s="264"/>
      <c r="C182" s="701" t="s">
        <v>386</v>
      </c>
      <c r="D182" s="702"/>
      <c r="E182" s="703"/>
      <c r="F182" s="463" t="s">
        <v>387</v>
      </c>
      <c r="G182" s="464"/>
      <c r="H182" s="465"/>
      <c r="I182" s="465"/>
      <c r="J182" s="465"/>
      <c r="K182" s="465"/>
      <c r="L182" s="465"/>
      <c r="M182" s="466"/>
      <c r="N182" s="472"/>
      <c r="O182" s="262">
        <v>10</v>
      </c>
      <c r="P182" s="267"/>
      <c r="Q182" s="267"/>
      <c r="R182" s="267"/>
      <c r="S182" s="441">
        <v>0</v>
      </c>
      <c r="T182" s="441">
        <v>0</v>
      </c>
      <c r="U182" s="497"/>
    </row>
    <row r="183" spans="1:21" s="461" customFormat="1" ht="15" customHeight="1">
      <c r="A183" s="462"/>
      <c r="B183" s="264"/>
      <c r="C183" s="701" t="s">
        <v>558</v>
      </c>
      <c r="D183" s="702"/>
      <c r="E183" s="703"/>
      <c r="F183" s="463" t="s">
        <v>575</v>
      </c>
      <c r="G183" s="464"/>
      <c r="H183" s="465"/>
      <c r="I183" s="465"/>
      <c r="J183" s="465"/>
      <c r="K183" s="465"/>
      <c r="L183" s="465"/>
      <c r="M183" s="466"/>
      <c r="N183" s="472"/>
      <c r="O183" s="262">
        <v>10</v>
      </c>
      <c r="P183" s="267"/>
      <c r="Q183" s="267"/>
      <c r="R183" s="267"/>
      <c r="S183" s="441">
        <v>0</v>
      </c>
      <c r="T183" s="441">
        <v>0</v>
      </c>
      <c r="U183" s="497"/>
    </row>
    <row r="184" spans="1:21" s="461" customFormat="1" ht="15" customHeight="1">
      <c r="A184" s="462"/>
      <c r="B184" s="264" t="s">
        <v>388</v>
      </c>
      <c r="C184" s="701"/>
      <c r="D184" s="702"/>
      <c r="E184" s="703"/>
      <c r="F184" s="467" t="s">
        <v>389</v>
      </c>
      <c r="G184" s="464"/>
      <c r="H184" s="468"/>
      <c r="I184" s="468"/>
      <c r="J184" s="468"/>
      <c r="K184" s="468"/>
      <c r="L184" s="468"/>
      <c r="M184" s="469"/>
      <c r="N184" s="472"/>
      <c r="O184" s="262">
        <v>10</v>
      </c>
      <c r="P184" s="267"/>
      <c r="Q184" s="267"/>
      <c r="R184" s="267"/>
      <c r="S184" s="440">
        <f>SUM(S185:S185)</f>
        <v>0</v>
      </c>
      <c r="T184" s="440">
        <f>SUM(T185:T185)</f>
        <v>0</v>
      </c>
      <c r="U184" s="497"/>
    </row>
    <row r="185" spans="1:21" s="461" customFormat="1" ht="15" customHeight="1">
      <c r="A185" s="462"/>
      <c r="B185" s="264"/>
      <c r="C185" s="701" t="s">
        <v>390</v>
      </c>
      <c r="D185" s="702" t="s">
        <v>391</v>
      </c>
      <c r="E185" s="703" t="s">
        <v>391</v>
      </c>
      <c r="F185" s="463" t="s">
        <v>392</v>
      </c>
      <c r="G185" s="464"/>
      <c r="H185" s="465"/>
      <c r="I185" s="465"/>
      <c r="J185" s="465"/>
      <c r="K185" s="465"/>
      <c r="L185" s="465"/>
      <c r="M185" s="466"/>
      <c r="N185" s="472"/>
      <c r="O185" s="262">
        <v>10</v>
      </c>
      <c r="P185" s="267"/>
      <c r="Q185" s="267"/>
      <c r="R185" s="267"/>
      <c r="S185" s="441">
        <v>0</v>
      </c>
      <c r="T185" s="441">
        <v>0</v>
      </c>
      <c r="U185" s="497"/>
    </row>
    <row r="186" spans="1:21" s="461" customFormat="1" ht="15" customHeight="1">
      <c r="A186" s="462"/>
      <c r="B186" s="264"/>
      <c r="C186" s="701" t="s">
        <v>438</v>
      </c>
      <c r="D186" s="702" t="s">
        <v>391</v>
      </c>
      <c r="E186" s="703" t="s">
        <v>391</v>
      </c>
      <c r="F186" s="463" t="s">
        <v>552</v>
      </c>
      <c r="G186" s="464"/>
      <c r="H186" s="465"/>
      <c r="I186" s="465"/>
      <c r="J186" s="465"/>
      <c r="K186" s="465"/>
      <c r="L186" s="465"/>
      <c r="M186" s="466"/>
      <c r="N186" s="472"/>
      <c r="O186" s="262">
        <v>10</v>
      </c>
      <c r="P186" s="267"/>
      <c r="Q186" s="267"/>
      <c r="R186" s="267"/>
      <c r="S186" s="441">
        <v>0</v>
      </c>
      <c r="T186" s="441">
        <v>0</v>
      </c>
      <c r="U186" s="488"/>
    </row>
    <row r="187" spans="1:21" s="461" customFormat="1" ht="15" customHeight="1">
      <c r="A187" s="462" t="s">
        <v>393</v>
      </c>
      <c r="B187" s="264"/>
      <c r="C187" s="701"/>
      <c r="D187" s="702"/>
      <c r="E187" s="703"/>
      <c r="F187" s="473" t="s">
        <v>394</v>
      </c>
      <c r="G187" s="464"/>
      <c r="H187" s="475"/>
      <c r="I187" s="475"/>
      <c r="J187" s="475"/>
      <c r="K187" s="475"/>
      <c r="L187" s="475"/>
      <c r="M187" s="476"/>
      <c r="N187" s="472"/>
      <c r="O187" s="262">
        <v>10</v>
      </c>
      <c r="P187" s="267"/>
      <c r="Q187" s="267"/>
      <c r="R187" s="267"/>
      <c r="S187" s="441">
        <f>+S188</f>
        <v>0</v>
      </c>
      <c r="T187" s="441">
        <f>+T188</f>
        <v>0</v>
      </c>
      <c r="U187" s="497"/>
    </row>
    <row r="188" spans="1:21" s="461" customFormat="1" ht="15" customHeight="1">
      <c r="A188" s="462"/>
      <c r="B188" s="264" t="s">
        <v>395</v>
      </c>
      <c r="C188" s="701"/>
      <c r="D188" s="702"/>
      <c r="E188" s="703"/>
      <c r="F188" s="467" t="s">
        <v>396</v>
      </c>
      <c r="G188" s="464"/>
      <c r="H188" s="468"/>
      <c r="I188" s="468"/>
      <c r="J188" s="468"/>
      <c r="K188" s="468"/>
      <c r="L188" s="468"/>
      <c r="M188" s="469"/>
      <c r="N188" s="472"/>
      <c r="O188" s="262">
        <v>10</v>
      </c>
      <c r="P188" s="267"/>
      <c r="Q188" s="267"/>
      <c r="R188" s="267"/>
      <c r="S188" s="440">
        <f>SUM(S189:S189)</f>
        <v>0</v>
      </c>
      <c r="T188" s="440">
        <f>SUM(T189:T189)</f>
        <v>0</v>
      </c>
      <c r="U188" s="497"/>
    </row>
    <row r="189" spans="1:21" s="461" customFormat="1" ht="15" customHeight="1">
      <c r="A189" s="462"/>
      <c r="B189" s="264"/>
      <c r="C189" s="701" t="s">
        <v>397</v>
      </c>
      <c r="D189" s="702" t="s">
        <v>398</v>
      </c>
      <c r="E189" s="703" t="s">
        <v>398</v>
      </c>
      <c r="F189" s="463" t="s">
        <v>399</v>
      </c>
      <c r="G189" s="464"/>
      <c r="H189" s="465"/>
      <c r="I189" s="465"/>
      <c r="J189" s="465"/>
      <c r="K189" s="465"/>
      <c r="L189" s="465"/>
      <c r="M189" s="466"/>
      <c r="N189" s="472"/>
      <c r="O189" s="262">
        <v>10</v>
      </c>
      <c r="P189" s="267"/>
      <c r="Q189" s="267"/>
      <c r="R189" s="267"/>
      <c r="S189" s="441">
        <v>0</v>
      </c>
      <c r="T189" s="441">
        <v>0</v>
      </c>
      <c r="U189" s="497"/>
    </row>
    <row r="190" spans="1:21" s="461" customFormat="1" ht="15.75">
      <c r="A190" s="479"/>
      <c r="B190" s="480"/>
      <c r="C190" s="737"/>
      <c r="D190" s="737"/>
      <c r="E190" s="737"/>
      <c r="F190" s="481"/>
      <c r="G190" s="482"/>
      <c r="H190" s="483" t="s">
        <v>400</v>
      </c>
      <c r="I190" s="483"/>
      <c r="J190" s="483"/>
      <c r="K190" s="483"/>
      <c r="L190" s="483"/>
      <c r="M190" s="484"/>
      <c r="N190" s="485"/>
      <c r="O190" s="486"/>
      <c r="P190" s="486"/>
      <c r="Q190" s="487"/>
      <c r="R190" s="487"/>
      <c r="S190" s="443">
        <f>+S187+S180+S152+S143+S99+S51+S18</f>
        <v>0</v>
      </c>
      <c r="T190" s="443">
        <f>+T187+T180+T152+T143+T99+T51+T18</f>
        <v>0</v>
      </c>
      <c r="U190" s="497"/>
    </row>
    <row r="191" spans="1:21" ht="15.75">
      <c r="A191" s="307"/>
      <c r="S191" s="510"/>
      <c r="T191" s="511"/>
    </row>
    <row r="192" spans="1:21" ht="15.75">
      <c r="A192" s="307"/>
      <c r="S192" s="434"/>
      <c r="T192" s="437"/>
    </row>
    <row r="193" spans="1:22" ht="15.75">
      <c r="A193" s="307"/>
      <c r="S193" s="434"/>
      <c r="T193" s="437"/>
    </row>
    <row r="194" spans="1:22" ht="15.75">
      <c r="A194" s="307"/>
      <c r="S194" s="434"/>
      <c r="T194" s="437"/>
    </row>
    <row r="195" spans="1:22" ht="15.75">
      <c r="A195" s="307"/>
      <c r="S195" s="434"/>
      <c r="T195" s="437"/>
    </row>
    <row r="196" spans="1:22" ht="15.75">
      <c r="A196" s="307"/>
      <c r="B196" s="700" t="s">
        <v>598</v>
      </c>
      <c r="C196" s="700"/>
      <c r="D196" s="700"/>
      <c r="E196" s="700"/>
      <c r="F196" s="700"/>
      <c r="G196" s="700"/>
      <c r="H196" s="700"/>
      <c r="Q196" s="700" t="s">
        <v>569</v>
      </c>
      <c r="R196" s="700"/>
      <c r="S196" s="700"/>
      <c r="T196" s="437"/>
    </row>
    <row r="197" spans="1:22" ht="11.25" customHeight="1">
      <c r="A197" s="448"/>
      <c r="B197" s="660" t="s">
        <v>510</v>
      </c>
      <c r="C197" s="660"/>
      <c r="D197" s="660"/>
      <c r="E197" s="660"/>
      <c r="F197" s="660"/>
      <c r="G197" s="660"/>
      <c r="H197" s="660"/>
      <c r="Q197" s="660" t="s">
        <v>600</v>
      </c>
      <c r="R197" s="660"/>
      <c r="S197" s="660"/>
      <c r="T197" s="437"/>
    </row>
    <row r="198" spans="1:22" ht="15.75">
      <c r="A198" s="307"/>
      <c r="B198" s="659" t="s">
        <v>508</v>
      </c>
      <c r="C198" s="659"/>
      <c r="D198" s="659"/>
      <c r="E198" s="659"/>
      <c r="F198" s="659"/>
      <c r="G198" s="659"/>
      <c r="H198" s="659"/>
      <c r="Q198" s="659" t="s">
        <v>508</v>
      </c>
      <c r="R198" s="659"/>
      <c r="S198" s="659"/>
      <c r="T198" s="437"/>
      <c r="V198" s="210"/>
    </row>
    <row r="199" spans="1:22" ht="15.75">
      <c r="A199" s="307"/>
      <c r="S199" s="434"/>
      <c r="T199" s="437"/>
    </row>
    <row r="200" spans="1:22" ht="15.75">
      <c r="A200" s="307"/>
      <c r="S200" s="434"/>
      <c r="T200" s="437"/>
    </row>
    <row r="201" spans="1:22" ht="15.75">
      <c r="A201" s="307"/>
      <c r="S201" s="434"/>
      <c r="T201" s="437"/>
    </row>
    <row r="202" spans="1:22" ht="15.75">
      <c r="A202" s="307"/>
      <c r="S202" s="434"/>
      <c r="T202" s="437"/>
    </row>
    <row r="203" spans="1:22" ht="15.75">
      <c r="A203" s="307"/>
      <c r="S203" s="434"/>
      <c r="T203" s="437"/>
    </row>
    <row r="204" spans="1:22" ht="15.75">
      <c r="A204" s="307"/>
      <c r="S204" s="434"/>
      <c r="T204" s="437"/>
    </row>
    <row r="205" spans="1:22" ht="15.75">
      <c r="A205" s="307"/>
      <c r="S205" s="434"/>
      <c r="T205" s="437"/>
    </row>
    <row r="206" spans="1:22" ht="15.75">
      <c r="A206" s="307"/>
      <c r="S206" s="434"/>
      <c r="T206" s="437"/>
    </row>
    <row r="207" spans="1:22" ht="15.75">
      <c r="A207" s="307"/>
      <c r="S207" s="434"/>
      <c r="T207" s="437"/>
    </row>
    <row r="208" spans="1:22" ht="15.75">
      <c r="A208" s="307"/>
      <c r="S208" s="434"/>
      <c r="T208" s="437"/>
    </row>
    <row r="209" spans="1:20" ht="15.75">
      <c r="A209" s="307"/>
      <c r="S209" s="434"/>
      <c r="T209" s="437"/>
    </row>
    <row r="210" spans="1:20" ht="15.75">
      <c r="A210" s="307"/>
      <c r="S210" s="434"/>
      <c r="T210" s="437"/>
    </row>
    <row r="211" spans="1:20" ht="15.75">
      <c r="A211" s="307"/>
      <c r="S211" s="434"/>
      <c r="T211" s="437"/>
    </row>
    <row r="212" spans="1:20" ht="15.75">
      <c r="A212" s="307"/>
      <c r="S212" s="434"/>
      <c r="T212" s="437"/>
    </row>
    <row r="213" spans="1:20" ht="15.75">
      <c r="A213" s="307"/>
      <c r="S213" s="434"/>
      <c r="T213" s="437"/>
    </row>
    <row r="214" spans="1:20" ht="15.75">
      <c r="A214" s="307"/>
      <c r="S214" s="434"/>
      <c r="T214" s="437"/>
    </row>
    <row r="215" spans="1:20" ht="15.75">
      <c r="A215" s="307"/>
      <c r="S215" s="434"/>
      <c r="T215" s="437"/>
    </row>
    <row r="216" spans="1:20" ht="15.75">
      <c r="A216" s="307"/>
      <c r="S216" s="434"/>
      <c r="T216" s="437"/>
    </row>
    <row r="217" spans="1:20" ht="15.75">
      <c r="A217" s="307"/>
      <c r="S217" s="434"/>
      <c r="T217" s="437"/>
    </row>
    <row r="218" spans="1:20" ht="15.75">
      <c r="A218" s="307"/>
      <c r="S218" s="434"/>
      <c r="T218" s="437"/>
    </row>
    <row r="219" spans="1:20" ht="15.75">
      <c r="A219" s="307"/>
      <c r="S219" s="434"/>
      <c r="T219" s="437"/>
    </row>
    <row r="220" spans="1:20" ht="15.75">
      <c r="A220" s="307"/>
      <c r="S220" s="434"/>
      <c r="T220" s="437"/>
    </row>
    <row r="221" spans="1:20" ht="15.75">
      <c r="A221" s="307"/>
      <c r="S221" s="434"/>
      <c r="T221" s="437"/>
    </row>
    <row r="222" spans="1:20" ht="15.75">
      <c r="A222" s="307"/>
      <c r="S222" s="434"/>
      <c r="T222" s="437"/>
    </row>
    <row r="223" spans="1:20" ht="15.75">
      <c r="A223" s="307"/>
      <c r="S223" s="434"/>
      <c r="T223" s="437"/>
    </row>
    <row r="224" spans="1:20" ht="15.75">
      <c r="A224" s="307"/>
    </row>
    <row r="225" spans="1:1" ht="15.75">
      <c r="A225" s="307"/>
    </row>
    <row r="226" spans="1:1" ht="15.75">
      <c r="A226" s="307"/>
    </row>
    <row r="227" spans="1:1" ht="15.75">
      <c r="A227" s="307"/>
    </row>
    <row r="228" spans="1:1" ht="15.75">
      <c r="A228" s="307"/>
    </row>
    <row r="229" spans="1:1" ht="15.75">
      <c r="A229" s="307"/>
    </row>
    <row r="230" spans="1:1" ht="15.75">
      <c r="A230" s="307"/>
    </row>
    <row r="231" spans="1:1" ht="15.75">
      <c r="A231" s="307"/>
    </row>
    <row r="232" spans="1:1" ht="15.75">
      <c r="A232" s="307"/>
    </row>
    <row r="233" spans="1:1" ht="15.75">
      <c r="A233" s="307"/>
    </row>
    <row r="234" spans="1:1" ht="15.75">
      <c r="A234" s="307"/>
    </row>
    <row r="235" spans="1:1" ht="15.75">
      <c r="A235" s="307"/>
    </row>
    <row r="236" spans="1:1" ht="15.75">
      <c r="A236" s="307"/>
    </row>
    <row r="237" spans="1:1" ht="15.75">
      <c r="A237" s="307"/>
    </row>
    <row r="238" spans="1:1" ht="15.75">
      <c r="A238" s="307"/>
    </row>
    <row r="239" spans="1:1" ht="15.75">
      <c r="A239" s="307"/>
    </row>
    <row r="240" spans="1:1" ht="15.75">
      <c r="A240" s="307"/>
    </row>
    <row r="241" spans="1:1" ht="15.75">
      <c r="A241" s="307"/>
    </row>
    <row r="242" spans="1:1" ht="15.75">
      <c r="A242" s="307"/>
    </row>
    <row r="243" spans="1:1" ht="15.75">
      <c r="A243" s="307"/>
    </row>
    <row r="244" spans="1:1" ht="15.75">
      <c r="A244" s="307"/>
    </row>
    <row r="245" spans="1:1" ht="15.75">
      <c r="A245" s="307"/>
    </row>
    <row r="246" spans="1:1" ht="15.75">
      <c r="A246" s="307"/>
    </row>
    <row r="247" spans="1:1" ht="15.75">
      <c r="A247" s="307"/>
    </row>
    <row r="248" spans="1:1" ht="15.75">
      <c r="A248" s="307"/>
    </row>
    <row r="249" spans="1:1" ht="15.75">
      <c r="A249" s="307"/>
    </row>
    <row r="250" spans="1:1" ht="15.75">
      <c r="A250" s="307"/>
    </row>
    <row r="251" spans="1:1" ht="15.75">
      <c r="A251" s="307"/>
    </row>
    <row r="252" spans="1:1" ht="15.75">
      <c r="A252" s="307"/>
    </row>
    <row r="253" spans="1:1" ht="15.75">
      <c r="A253" s="307"/>
    </row>
    <row r="254" spans="1:1" ht="15.75">
      <c r="A254" s="307"/>
    </row>
    <row r="255" spans="1:1" ht="15.75">
      <c r="A255" s="307"/>
    </row>
    <row r="256" spans="1:1" ht="15.75">
      <c r="A256" s="307"/>
    </row>
    <row r="257" spans="1:1" ht="15.75">
      <c r="A257" s="307"/>
    </row>
    <row r="258" spans="1:1" ht="15.75">
      <c r="A258" s="307"/>
    </row>
    <row r="259" spans="1:1" ht="15.75">
      <c r="A259" s="307"/>
    </row>
    <row r="260" spans="1:1" ht="15.75">
      <c r="A260" s="307"/>
    </row>
    <row r="261" spans="1:1" ht="15.75">
      <c r="A261" s="307"/>
    </row>
    <row r="262" spans="1:1" ht="15.75">
      <c r="A262" s="307"/>
    </row>
    <row r="263" spans="1:1" ht="15.75">
      <c r="A263" s="307"/>
    </row>
    <row r="264" spans="1:1" ht="15.75">
      <c r="A264" s="307"/>
    </row>
    <row r="265" spans="1:1" ht="15.75">
      <c r="A265" s="307"/>
    </row>
    <row r="266" spans="1:1" ht="15.75">
      <c r="A266" s="307"/>
    </row>
    <row r="267" spans="1:1" ht="15.75">
      <c r="A267" s="307"/>
    </row>
    <row r="268" spans="1:1" ht="15.75">
      <c r="A268" s="307"/>
    </row>
    <row r="269" spans="1:1" ht="15.75">
      <c r="A269" s="307"/>
    </row>
    <row r="270" spans="1:1" ht="15.75">
      <c r="A270" s="307"/>
    </row>
  </sheetData>
  <mergeCells count="180">
    <mergeCell ref="F1:R1"/>
    <mergeCell ref="J12:K12"/>
    <mergeCell ref="A15:E15"/>
    <mergeCell ref="F15:M16"/>
    <mergeCell ref="N15:N16"/>
    <mergeCell ref="O15:O16"/>
    <mergeCell ref="P15:P16"/>
    <mergeCell ref="Q15:Q16"/>
    <mergeCell ref="R15:R16"/>
    <mergeCell ref="C16:E16"/>
    <mergeCell ref="A17:E17"/>
    <mergeCell ref="F17:M17"/>
    <mergeCell ref="C18:E18"/>
    <mergeCell ref="N19:N35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4:E34"/>
    <mergeCell ref="C35:E35"/>
    <mergeCell ref="C36:E36"/>
    <mergeCell ref="C37:E37"/>
    <mergeCell ref="C38:E38"/>
    <mergeCell ref="C40:E40"/>
    <mergeCell ref="C41:E41"/>
    <mergeCell ref="C42:E42"/>
    <mergeCell ref="C43:E43"/>
    <mergeCell ref="C44:E44"/>
    <mergeCell ref="C45:E45"/>
    <mergeCell ref="C46:E46"/>
    <mergeCell ref="C47:E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58:E58"/>
    <mergeCell ref="C59:E59"/>
    <mergeCell ref="C60:E60"/>
    <mergeCell ref="C61:E61"/>
    <mergeCell ref="C62:E62"/>
    <mergeCell ref="C63:E63"/>
    <mergeCell ref="C64:E64"/>
    <mergeCell ref="C65:E65"/>
    <mergeCell ref="C66:E66"/>
    <mergeCell ref="C67:E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78:E78"/>
    <mergeCell ref="C79:E79"/>
    <mergeCell ref="C80:E80"/>
    <mergeCell ref="C81:E81"/>
    <mergeCell ref="C82:E82"/>
    <mergeCell ref="C83:E83"/>
    <mergeCell ref="C84:E84"/>
    <mergeCell ref="C85:E85"/>
    <mergeCell ref="C86:E86"/>
    <mergeCell ref="C87:E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98:E98"/>
    <mergeCell ref="C99:E99"/>
    <mergeCell ref="C100:E100"/>
    <mergeCell ref="C101:E101"/>
    <mergeCell ref="C102:E102"/>
    <mergeCell ref="C103:E103"/>
    <mergeCell ref="C104:E104"/>
    <mergeCell ref="C105:E105"/>
    <mergeCell ref="C106:E106"/>
    <mergeCell ref="C107:E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18:E118"/>
    <mergeCell ref="C119:E119"/>
    <mergeCell ref="C120:E120"/>
    <mergeCell ref="C121:E121"/>
    <mergeCell ref="C122:E122"/>
    <mergeCell ref="C123:E123"/>
    <mergeCell ref="C124:E124"/>
    <mergeCell ref="C125:E125"/>
    <mergeCell ref="C127:E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38:E138"/>
    <mergeCell ref="C139:E139"/>
    <mergeCell ref="C140:E140"/>
    <mergeCell ref="C142:E142"/>
    <mergeCell ref="C143:E143"/>
    <mergeCell ref="C144:E144"/>
    <mergeCell ref="C145:E145"/>
    <mergeCell ref="C146:E146"/>
    <mergeCell ref="C147:E147"/>
    <mergeCell ref="C148:E148"/>
    <mergeCell ref="C149:E149"/>
    <mergeCell ref="C152:E152"/>
    <mergeCell ref="C153:E153"/>
    <mergeCell ref="C154:E154"/>
    <mergeCell ref="C155:E155"/>
    <mergeCell ref="C156:E156"/>
    <mergeCell ref="C157:E157"/>
    <mergeCell ref="C158:E158"/>
    <mergeCell ref="C159:E159"/>
    <mergeCell ref="C160:E160"/>
    <mergeCell ref="C161:E161"/>
    <mergeCell ref="C162:E162"/>
    <mergeCell ref="C163:E163"/>
    <mergeCell ref="C164:E164"/>
    <mergeCell ref="C165:E165"/>
    <mergeCell ref="C166:E166"/>
    <mergeCell ref="C167:E167"/>
    <mergeCell ref="C170:E170"/>
    <mergeCell ref="C171:E171"/>
    <mergeCell ref="C173:E173"/>
    <mergeCell ref="C174:E174"/>
    <mergeCell ref="C178:E178"/>
    <mergeCell ref="C179:E179"/>
    <mergeCell ref="C180:E180"/>
    <mergeCell ref="C181:E181"/>
    <mergeCell ref="Q198:S198"/>
    <mergeCell ref="C190:E190"/>
    <mergeCell ref="B196:H196"/>
    <mergeCell ref="Q196:S196"/>
    <mergeCell ref="B197:H197"/>
    <mergeCell ref="Q197:S197"/>
    <mergeCell ref="C182:E182"/>
    <mergeCell ref="C184:E184"/>
    <mergeCell ref="C185:E185"/>
    <mergeCell ref="C186:E186"/>
    <mergeCell ref="C183:E183"/>
    <mergeCell ref="C187:E187"/>
    <mergeCell ref="C188:E188"/>
    <mergeCell ref="C189:E189"/>
    <mergeCell ref="B198:H198"/>
  </mergeCells>
  <printOptions horizontalCentered="1"/>
  <pageMargins left="0.31496062992126" right="0.23622047244094499" top="0.39370078740157499" bottom="1.7716535433070899" header="0" footer="1.49606299212598"/>
  <pageSetup scale="65" firstPageNumber="24" orientation="portrait" useFirstPageNumber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  <pageSetUpPr fitToPage="1"/>
  </sheetPr>
  <dimension ref="B1:M46"/>
  <sheetViews>
    <sheetView showGridLines="0" workbookViewId="0">
      <selection activeCell="G10" sqref="G10"/>
    </sheetView>
  </sheetViews>
  <sheetFormatPr baseColWidth="10" defaultColWidth="11.42578125" defaultRowHeight="15"/>
  <cols>
    <col min="1" max="1" width="20.5703125" customWidth="1"/>
    <col min="2" max="2" width="11" style="118" customWidth="1"/>
    <col min="3" max="3" width="0" hidden="1" customWidth="1"/>
    <col min="5" max="5" width="4.140625" customWidth="1"/>
    <col min="6" max="6" width="5.140625" customWidth="1"/>
    <col min="7" max="7" width="35.85546875" customWidth="1"/>
    <col min="8" max="8" width="25" customWidth="1"/>
    <col min="9" max="9" width="18" style="122" bestFit="1" customWidth="1"/>
    <col min="10" max="10" width="4.140625" hidden="1" customWidth="1"/>
    <col min="11" max="11" width="12.7109375" bestFit="1" customWidth="1"/>
  </cols>
  <sheetData>
    <row r="1" spans="2:8" ht="4.5" customHeight="1" thickBot="1">
      <c r="B1" s="119" t="s">
        <v>601</v>
      </c>
      <c r="C1" s="120"/>
      <c r="D1" s="120"/>
      <c r="E1" s="120"/>
      <c r="F1" s="120"/>
      <c r="G1" s="120"/>
      <c r="H1" s="120"/>
    </row>
    <row r="2" spans="2:8" ht="15.75" thickTop="1">
      <c r="B2" s="186"/>
      <c r="C2" s="187"/>
      <c r="D2" s="187"/>
      <c r="E2" s="187"/>
      <c r="F2" s="187"/>
      <c r="G2" s="187"/>
      <c r="H2" s="188"/>
    </row>
    <row r="3" spans="2:8" ht="31.5">
      <c r="B3" s="674" t="s">
        <v>471</v>
      </c>
      <c r="C3" s="675"/>
      <c r="D3" s="675"/>
      <c r="E3" s="675"/>
      <c r="F3" s="675"/>
      <c r="G3" s="675"/>
      <c r="H3" s="676"/>
    </row>
    <row r="4" spans="2:8" ht="46.5" customHeight="1">
      <c r="B4" s="677"/>
      <c r="C4" s="678"/>
      <c r="D4" s="678"/>
      <c r="E4" s="678"/>
      <c r="F4" s="678"/>
      <c r="G4" s="678"/>
      <c r="H4" s="679"/>
    </row>
    <row r="5" spans="2:8" ht="46.5" customHeight="1">
      <c r="B5" s="189"/>
      <c r="C5" s="185"/>
      <c r="D5" s="185"/>
      <c r="E5" s="185"/>
      <c r="F5" s="185"/>
      <c r="G5" s="185"/>
      <c r="H5" s="190"/>
    </row>
    <row r="6" spans="2:8" ht="27.75" customHeight="1">
      <c r="B6" s="680"/>
      <c r="C6" s="681"/>
      <c r="D6" s="681"/>
      <c r="E6" s="681"/>
      <c r="F6" s="681"/>
      <c r="G6" s="681"/>
      <c r="H6" s="682"/>
    </row>
    <row r="7" spans="2:8" ht="33" customHeight="1">
      <c r="B7" s="683" t="s">
        <v>610</v>
      </c>
      <c r="C7" s="684"/>
      <c r="D7" s="684"/>
      <c r="E7" s="684"/>
      <c r="F7" s="684"/>
      <c r="G7" s="684"/>
      <c r="H7" s="685"/>
    </row>
    <row r="8" spans="2:8" ht="15.75">
      <c r="B8" s="315"/>
      <c r="C8" s="316"/>
      <c r="D8" s="316"/>
      <c r="E8" s="316"/>
      <c r="F8" s="316"/>
      <c r="G8" s="316"/>
      <c r="H8" s="317"/>
    </row>
    <row r="9" spans="2:8" ht="18.75">
      <c r="B9" s="324" t="s">
        <v>611</v>
      </c>
      <c r="C9" s="243"/>
      <c r="D9" s="243"/>
      <c r="E9" s="243"/>
      <c r="F9" s="243"/>
      <c r="G9" s="243"/>
      <c r="H9" s="319"/>
    </row>
    <row r="10" spans="2:8" ht="15.75">
      <c r="B10" s="318"/>
      <c r="C10" s="243"/>
      <c r="D10" s="243"/>
      <c r="E10" s="243"/>
      <c r="F10" s="243"/>
      <c r="G10" s="243"/>
      <c r="H10" s="319"/>
    </row>
    <row r="11" spans="2:8" ht="18.75">
      <c r="B11" s="320" t="s">
        <v>455</v>
      </c>
      <c r="C11" s="321"/>
      <c r="D11" s="321"/>
      <c r="E11" s="321"/>
      <c r="F11" s="321"/>
      <c r="G11" s="321"/>
      <c r="H11" s="556">
        <v>390807937</v>
      </c>
    </row>
    <row r="12" spans="2:8" ht="18.75">
      <c r="B12" s="320"/>
      <c r="C12" s="321"/>
      <c r="D12" s="321"/>
      <c r="E12" s="321"/>
      <c r="F12" s="321"/>
      <c r="G12" s="321"/>
      <c r="H12" s="322"/>
    </row>
    <row r="13" spans="2:8" ht="18.75">
      <c r="B13" s="320"/>
      <c r="C13" s="321"/>
      <c r="D13" s="321"/>
      <c r="E13" s="321"/>
      <c r="F13" s="321"/>
      <c r="G13" s="321"/>
      <c r="H13" s="322"/>
    </row>
    <row r="14" spans="2:8" ht="18.75">
      <c r="B14" s="320" t="s">
        <v>456</v>
      </c>
      <c r="C14" s="321"/>
      <c r="D14" s="321"/>
      <c r="E14" s="321"/>
      <c r="F14" s="321"/>
      <c r="G14" s="321"/>
      <c r="H14" s="556"/>
    </row>
    <row r="15" spans="2:8" ht="18.75">
      <c r="B15" s="320"/>
      <c r="C15" s="321"/>
      <c r="D15" s="321"/>
      <c r="E15" s="321"/>
      <c r="F15" s="321"/>
      <c r="G15" s="321"/>
      <c r="H15" s="322"/>
    </row>
    <row r="16" spans="2:8" ht="18.75">
      <c r="B16" s="320"/>
      <c r="C16" s="321"/>
      <c r="D16" s="321"/>
      <c r="E16" s="321"/>
      <c r="F16" s="321"/>
      <c r="G16" s="321"/>
      <c r="H16" s="322"/>
    </row>
    <row r="17" spans="2:11" ht="19.5" thickBot="1">
      <c r="B17" s="323" t="s">
        <v>457</v>
      </c>
      <c r="C17" s="321"/>
      <c r="D17" s="321"/>
      <c r="E17" s="321"/>
      <c r="F17" s="321"/>
      <c r="G17" s="321"/>
      <c r="H17" s="555">
        <f>SUM(H11:H16)</f>
        <v>390807937</v>
      </c>
      <c r="I17" s="127"/>
      <c r="J17" s="115" t="e">
        <f>+#REF!-I17</f>
        <v>#REF!</v>
      </c>
      <c r="K17" s="205"/>
    </row>
    <row r="18" spans="2:11" ht="19.5" thickTop="1">
      <c r="B18" s="324"/>
      <c r="C18" s="321"/>
      <c r="D18" s="321"/>
      <c r="E18" s="321"/>
      <c r="F18" s="321"/>
      <c r="G18" s="321"/>
      <c r="H18" s="325"/>
    </row>
    <row r="19" spans="2:11" ht="18.75">
      <c r="B19" s="320"/>
      <c r="C19" s="321"/>
      <c r="D19" s="321"/>
      <c r="E19" s="321"/>
      <c r="F19" s="321"/>
      <c r="G19" s="321"/>
      <c r="H19" s="322"/>
      <c r="J19" s="131"/>
    </row>
    <row r="20" spans="2:11" ht="18.75">
      <c r="B20" s="324"/>
      <c r="C20" s="553"/>
      <c r="D20" s="553"/>
      <c r="E20" s="321"/>
      <c r="F20" s="321"/>
      <c r="G20" s="321"/>
      <c r="H20" s="322"/>
      <c r="J20" s="131"/>
    </row>
    <row r="21" spans="2:11" ht="18.75">
      <c r="B21" s="324" t="s">
        <v>612</v>
      </c>
      <c r="C21" s="321"/>
      <c r="D21" s="321"/>
      <c r="E21" s="321"/>
      <c r="F21" s="321"/>
      <c r="G21" s="321"/>
      <c r="H21" s="322"/>
    </row>
    <row r="22" spans="2:11" ht="18.75">
      <c r="B22" s="320"/>
      <c r="C22" s="321"/>
      <c r="D22" s="321"/>
      <c r="E22" s="321"/>
      <c r="F22" s="321"/>
      <c r="G22" s="321"/>
      <c r="H22" s="322"/>
    </row>
    <row r="23" spans="2:11" ht="18.75">
      <c r="B23" s="324" t="s">
        <v>603</v>
      </c>
      <c r="C23" s="553"/>
      <c r="D23" s="553"/>
      <c r="E23" s="553"/>
      <c r="F23" s="553"/>
      <c r="G23" s="553"/>
      <c r="H23" s="322"/>
    </row>
    <row r="24" spans="2:11" ht="18.75">
      <c r="B24" s="324" t="s">
        <v>604</v>
      </c>
      <c r="C24" s="553"/>
      <c r="D24" s="553"/>
      <c r="E24" s="553"/>
      <c r="F24" s="553"/>
      <c r="G24" s="553"/>
      <c r="H24" s="322"/>
    </row>
    <row r="25" spans="2:11" ht="18.75">
      <c r="B25" s="320"/>
      <c r="C25" s="321"/>
      <c r="D25" s="321"/>
      <c r="E25" s="321"/>
      <c r="F25" s="321"/>
      <c r="G25" s="321"/>
      <c r="H25" s="557"/>
    </row>
    <row r="26" spans="2:11" ht="18.75">
      <c r="B26" s="554" t="s">
        <v>605</v>
      </c>
      <c r="C26" s="321"/>
      <c r="D26" s="321"/>
      <c r="E26" s="321"/>
      <c r="F26" s="321"/>
      <c r="G26" s="321"/>
      <c r="H26" s="556">
        <f>+'Resumen Gastos'!C19</f>
        <v>110608743</v>
      </c>
      <c r="J26" t="e">
        <f>+J17/H26</f>
        <v>#REF!</v>
      </c>
    </row>
    <row r="27" spans="2:11" ht="18.75">
      <c r="B27" s="324"/>
      <c r="C27" s="321"/>
      <c r="D27" s="321"/>
      <c r="E27" s="321"/>
      <c r="F27" s="321"/>
      <c r="G27" s="321"/>
      <c r="H27" s="325"/>
    </row>
    <row r="28" spans="2:11" ht="18.75">
      <c r="B28" s="320" t="s">
        <v>606</v>
      </c>
      <c r="C28" s="321"/>
      <c r="D28" s="321"/>
      <c r="E28" s="321"/>
      <c r="F28" s="321"/>
      <c r="G28" s="321"/>
      <c r="H28" s="556">
        <f>+'Resumen Gastos'!C21</f>
        <v>186772158</v>
      </c>
    </row>
    <row r="29" spans="2:11" ht="18.75">
      <c r="B29" s="320"/>
      <c r="C29" s="321"/>
      <c r="D29" s="321"/>
      <c r="E29" s="321"/>
      <c r="F29" s="321"/>
      <c r="G29" s="321"/>
      <c r="H29" s="556"/>
    </row>
    <row r="30" spans="2:11" ht="18.75">
      <c r="B30" s="320" t="s">
        <v>614</v>
      </c>
      <c r="C30" s="321"/>
      <c r="D30" s="321"/>
      <c r="E30" s="321"/>
      <c r="F30" s="321"/>
      <c r="G30" s="321"/>
      <c r="H30" s="556"/>
    </row>
    <row r="31" spans="2:11" ht="18.75">
      <c r="B31" s="320" t="s">
        <v>615</v>
      </c>
      <c r="C31" s="321"/>
      <c r="D31" s="321"/>
      <c r="E31" s="321"/>
      <c r="F31" s="321"/>
      <c r="G31" s="321"/>
      <c r="H31" s="556"/>
    </row>
    <row r="32" spans="2:11" ht="18.75">
      <c r="B32" s="320" t="s">
        <v>616</v>
      </c>
      <c r="C32" s="321"/>
      <c r="D32" s="321" t="s">
        <v>617</v>
      </c>
      <c r="E32" s="321"/>
      <c r="F32" s="321"/>
      <c r="G32" s="321"/>
      <c r="H32" s="556">
        <f>+'Resumen Gastos'!C23</f>
        <v>404111685</v>
      </c>
    </row>
    <row r="33" spans="2:13" ht="18.75">
      <c r="B33" s="320"/>
      <c r="C33" s="321"/>
      <c r="D33" s="321"/>
      <c r="E33" s="321"/>
      <c r="F33" s="321"/>
      <c r="G33" s="321"/>
      <c r="H33" s="556"/>
    </row>
    <row r="34" spans="2:13" ht="18.75">
      <c r="B34" s="320" t="s">
        <v>618</v>
      </c>
      <c r="C34" s="321"/>
      <c r="D34" s="321"/>
      <c r="E34" s="321"/>
      <c r="F34" s="321"/>
      <c r="G34" s="321"/>
      <c r="H34" s="556">
        <f>+'Resumen Gastos'!C26</f>
        <v>83099949</v>
      </c>
    </row>
    <row r="35" spans="2:13" ht="18.75">
      <c r="B35" s="320"/>
      <c r="C35" s="321"/>
      <c r="D35" s="321"/>
      <c r="E35" s="321"/>
      <c r="F35" s="321"/>
      <c r="G35" s="321"/>
      <c r="H35" s="556"/>
    </row>
    <row r="36" spans="2:13" ht="18.75">
      <c r="B36" s="320"/>
      <c r="C36" s="321"/>
      <c r="D36" s="321"/>
      <c r="E36" s="321"/>
      <c r="F36" s="321"/>
      <c r="G36" s="321"/>
      <c r="H36" s="556"/>
      <c r="M36" s="114"/>
    </row>
    <row r="37" spans="2:13" ht="18.75">
      <c r="B37" s="320" t="s">
        <v>607</v>
      </c>
      <c r="C37" s="321"/>
      <c r="D37" s="321"/>
      <c r="E37" s="321"/>
      <c r="F37" s="321"/>
      <c r="G37" s="321"/>
      <c r="H37" s="556"/>
    </row>
    <row r="38" spans="2:13" ht="18.75">
      <c r="B38" s="320" t="s">
        <v>608</v>
      </c>
      <c r="C38" s="321"/>
      <c r="D38" s="321"/>
      <c r="E38" s="321"/>
      <c r="F38" s="321"/>
      <c r="G38" s="321"/>
      <c r="H38" s="556">
        <f>+'Resumen Gastos'!C29</f>
        <v>5775920</v>
      </c>
    </row>
    <row r="39" spans="2:13" ht="18.75">
      <c r="B39" s="320"/>
      <c r="C39" s="321"/>
      <c r="D39" s="321"/>
      <c r="E39" s="321"/>
      <c r="F39" s="321"/>
      <c r="G39" s="321"/>
      <c r="H39" s="322"/>
    </row>
    <row r="40" spans="2:13" ht="18.75">
      <c r="B40" s="320"/>
      <c r="C40" s="321"/>
      <c r="D40" s="321"/>
      <c r="E40" s="321"/>
      <c r="F40" s="321"/>
      <c r="G40" s="321"/>
      <c r="H40" s="322"/>
    </row>
    <row r="41" spans="2:13" ht="19.5" thickBot="1">
      <c r="B41" s="324" t="s">
        <v>609</v>
      </c>
      <c r="C41" s="321"/>
      <c r="D41" s="321"/>
      <c r="E41" s="321"/>
      <c r="F41" s="321"/>
      <c r="G41" s="321"/>
      <c r="H41" s="555">
        <f>SUM(H26:H40)</f>
        <v>790368455</v>
      </c>
    </row>
    <row r="42" spans="2:13" ht="19.5" thickTop="1">
      <c r="B42" s="320"/>
      <c r="C42" s="321"/>
      <c r="D42" s="321"/>
      <c r="E42" s="321"/>
      <c r="F42" s="321"/>
      <c r="G42" s="321"/>
      <c r="H42" s="322"/>
    </row>
    <row r="43" spans="2:13" ht="18.75" thickBot="1">
      <c r="B43" s="191"/>
      <c r="C43" s="192"/>
      <c r="D43" s="192"/>
      <c r="E43" s="192"/>
      <c r="F43" s="192"/>
      <c r="G43" s="192"/>
      <c r="H43" s="193"/>
    </row>
    <row r="44" spans="2:13" ht="18.75" thickTop="1">
      <c r="B44" s="121"/>
      <c r="C44" s="121"/>
      <c r="D44" s="121"/>
      <c r="E44" s="121"/>
      <c r="F44" s="121"/>
      <c r="G44" s="121"/>
      <c r="H44" s="171"/>
    </row>
    <row r="45" spans="2:13">
      <c r="H45" s="172"/>
    </row>
    <row r="46" spans="2:13">
      <c r="H46" s="172"/>
    </row>
  </sheetData>
  <mergeCells count="4">
    <mergeCell ref="B3:H3"/>
    <mergeCell ref="B4:H4"/>
    <mergeCell ref="B6:H6"/>
    <mergeCell ref="B7:H7"/>
  </mergeCells>
  <phoneticPr fontId="9" type="noConversion"/>
  <printOptions horizontalCentered="1"/>
  <pageMargins left="0.9" right="0.27559055118110237" top="0.98425196850393704" bottom="0.98425196850393704" header="0" footer="0"/>
  <pageSetup paperSize="9" scale="81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1"/>
  </sheetPr>
  <dimension ref="A1:V270"/>
  <sheetViews>
    <sheetView showGridLines="0" topLeftCell="B160" zoomScale="115" zoomScaleNormal="115" workbookViewId="0">
      <selection activeCell="O102" sqref="O102:O189"/>
    </sheetView>
  </sheetViews>
  <sheetFormatPr baseColWidth="10" defaultColWidth="11.42578125" defaultRowHeight="12.75"/>
  <cols>
    <col min="1" max="1" width="6.140625" style="211" customWidth="1"/>
    <col min="2" max="2" width="6.7109375" style="211" customWidth="1"/>
    <col min="3" max="3" width="1.5703125" style="211" customWidth="1"/>
    <col min="4" max="4" width="3.5703125" style="208" customWidth="1"/>
    <col min="5" max="5" width="1.5703125" style="208" customWidth="1"/>
    <col min="6" max="6" width="6.85546875" style="208" customWidth="1"/>
    <col min="7" max="10" width="4.42578125" style="208" customWidth="1"/>
    <col min="11" max="11" width="3.85546875" style="208" customWidth="1"/>
    <col min="12" max="12" width="16" style="208" customWidth="1"/>
    <col min="13" max="13" width="4.5703125" style="208" customWidth="1"/>
    <col min="14" max="14" width="8.5703125" style="368" customWidth="1"/>
    <col min="15" max="15" width="7.7109375" style="208" customWidth="1"/>
    <col min="16" max="16" width="12" style="208" customWidth="1"/>
    <col min="17" max="17" width="12.85546875" style="208" customWidth="1"/>
    <col min="18" max="18" width="14.5703125" style="208" customWidth="1"/>
    <col min="19" max="19" width="16.85546875" style="213" customWidth="1"/>
    <col min="20" max="20" width="18" style="214" customWidth="1"/>
    <col min="21" max="21" width="15.7109375" style="210" bestFit="1" customWidth="1"/>
    <col min="22" max="22" width="15.7109375" style="208" bestFit="1" customWidth="1"/>
    <col min="23" max="16384" width="11.42578125" style="208"/>
  </cols>
  <sheetData>
    <row r="1" spans="1:21" ht="21">
      <c r="F1" s="708" t="s">
        <v>528</v>
      </c>
      <c r="G1" s="708"/>
      <c r="H1" s="708"/>
      <c r="I1" s="708"/>
      <c r="J1" s="708"/>
      <c r="K1" s="708"/>
      <c r="L1" s="708"/>
      <c r="M1" s="708"/>
      <c r="N1" s="708"/>
      <c r="O1" s="708"/>
      <c r="P1" s="708"/>
      <c r="Q1" s="708"/>
      <c r="R1" s="708"/>
      <c r="T1" s="354" t="s">
        <v>526</v>
      </c>
    </row>
    <row r="2" spans="1:21" s="359" customFormat="1" ht="21">
      <c r="A2" s="355"/>
      <c r="B2" s="356"/>
      <c r="C2" s="356"/>
      <c r="D2" s="356"/>
      <c r="E2" s="356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522" t="s">
        <v>594</v>
      </c>
      <c r="T2" s="358"/>
      <c r="U2" s="360"/>
    </row>
    <row r="3" spans="1:21" ht="15.75">
      <c r="A3" s="361" t="s">
        <v>498</v>
      </c>
      <c r="F3" s="299" t="s">
        <v>521</v>
      </c>
      <c r="G3" s="362">
        <v>6</v>
      </c>
      <c r="H3" s="362">
        <v>1</v>
      </c>
      <c r="I3" s="362">
        <v>1</v>
      </c>
      <c r="J3" s="362">
        <v>1</v>
      </c>
      <c r="K3" s="363"/>
      <c r="L3" s="307" t="s">
        <v>522</v>
      </c>
      <c r="N3" s="307" t="s">
        <v>434</v>
      </c>
      <c r="S3" s="395" t="s">
        <v>623</v>
      </c>
    </row>
    <row r="4" spans="1:21" s="299" customFormat="1" ht="15.75">
      <c r="A4" s="295"/>
      <c r="C4" s="211"/>
      <c r="N4" s="365"/>
      <c r="S4" s="364"/>
      <c r="T4" s="366"/>
      <c r="U4" s="270"/>
    </row>
    <row r="5" spans="1:21" ht="15.75">
      <c r="A5" s="361" t="s">
        <v>499</v>
      </c>
      <c r="F5" s="299" t="s">
        <v>521</v>
      </c>
      <c r="G5" s="362">
        <v>0</v>
      </c>
      <c r="H5" s="362">
        <v>0</v>
      </c>
      <c r="I5" s="367"/>
      <c r="J5" s="239"/>
      <c r="L5" s="307" t="s">
        <v>522</v>
      </c>
    </row>
    <row r="6" spans="1:21" s="299" customFormat="1" ht="15.75">
      <c r="A6" s="295"/>
      <c r="C6" s="211"/>
      <c r="N6" s="365"/>
      <c r="T6" s="366"/>
      <c r="U6" s="270"/>
    </row>
    <row r="7" spans="1:21" ht="15.75">
      <c r="A7" s="240" t="s">
        <v>517</v>
      </c>
      <c r="F7" s="299" t="s">
        <v>521</v>
      </c>
      <c r="G7" s="362">
        <v>1</v>
      </c>
      <c r="H7" s="362">
        <v>1</v>
      </c>
      <c r="I7" s="367"/>
      <c r="L7" s="491" t="s">
        <v>522</v>
      </c>
      <c r="N7" s="492" t="s">
        <v>535</v>
      </c>
      <c r="O7" s="492"/>
      <c r="P7" s="492"/>
      <c r="Q7" s="492"/>
      <c r="R7" s="492"/>
      <c r="S7" s="493" t="s">
        <v>525</v>
      </c>
    </row>
    <row r="8" spans="1:21" s="299" customFormat="1" ht="18.75">
      <c r="A8" s="295"/>
      <c r="C8" s="211"/>
      <c r="L8" s="370"/>
      <c r="N8" s="492" t="s">
        <v>536</v>
      </c>
      <c r="O8" s="492"/>
      <c r="P8" s="448"/>
      <c r="Q8" s="448"/>
      <c r="R8" s="448"/>
      <c r="S8" s="493"/>
      <c r="T8" s="366"/>
      <c r="U8" s="270"/>
    </row>
    <row r="9" spans="1:21" ht="15.75">
      <c r="A9" s="361" t="s">
        <v>518</v>
      </c>
      <c r="F9" s="299" t="s">
        <v>521</v>
      </c>
      <c r="G9" s="362">
        <v>0</v>
      </c>
      <c r="H9" s="362">
        <v>0</v>
      </c>
      <c r="I9" s="367"/>
      <c r="J9" s="239"/>
      <c r="L9" s="307" t="s">
        <v>522</v>
      </c>
      <c r="S9" s="493"/>
    </row>
    <row r="10" spans="1:21" s="299" customFormat="1" ht="10.5" customHeight="1">
      <c r="A10" s="295"/>
      <c r="C10" s="211"/>
      <c r="L10" s="370"/>
      <c r="N10" s="365"/>
      <c r="S10" s="493"/>
      <c r="T10" s="366"/>
      <c r="U10" s="270"/>
    </row>
    <row r="11" spans="1:21" ht="15.75">
      <c r="A11" s="361" t="s">
        <v>519</v>
      </c>
      <c r="F11" s="299" t="s">
        <v>521</v>
      </c>
      <c r="G11" s="362">
        <v>1</v>
      </c>
      <c r="H11" s="362">
        <v>1</v>
      </c>
      <c r="I11" s="367"/>
      <c r="J11" s="239"/>
      <c r="K11" s="223"/>
      <c r="L11" s="307" t="s">
        <v>522</v>
      </c>
      <c r="N11" s="508" t="s">
        <v>585</v>
      </c>
      <c r="S11" s="493" t="s">
        <v>525</v>
      </c>
      <c r="T11" s="371"/>
    </row>
    <row r="12" spans="1:21" s="299" customFormat="1" ht="15.75">
      <c r="A12" s="295"/>
      <c r="C12" s="211"/>
      <c r="G12" s="372"/>
      <c r="H12" s="372"/>
      <c r="I12" s="372"/>
      <c r="J12" s="725"/>
      <c r="K12" s="725"/>
      <c r="N12" s="508" t="s">
        <v>586</v>
      </c>
      <c r="S12" s="494"/>
      <c r="T12" s="371"/>
      <c r="U12" s="270"/>
    </row>
    <row r="13" spans="1:21" ht="15.75">
      <c r="A13" s="361" t="s">
        <v>520</v>
      </c>
      <c r="C13" s="253"/>
      <c r="D13" s="253"/>
      <c r="E13" s="253"/>
      <c r="F13" s="253"/>
      <c r="G13" s="374" t="s">
        <v>440</v>
      </c>
      <c r="H13" s="374" t="s">
        <v>440</v>
      </c>
      <c r="I13" s="374" t="s">
        <v>424</v>
      </c>
      <c r="J13" s="374" t="s">
        <v>409</v>
      </c>
      <c r="K13" s="239"/>
      <c r="L13" s="307" t="s">
        <v>522</v>
      </c>
      <c r="M13" s="253"/>
      <c r="N13" s="512" t="s">
        <v>587</v>
      </c>
      <c r="O13" s="213"/>
      <c r="P13" s="213"/>
      <c r="Q13" s="213"/>
      <c r="S13" s="493" t="s">
        <v>525</v>
      </c>
      <c r="T13" s="375"/>
    </row>
    <row r="14" spans="1:21" ht="15.75">
      <c r="A14" s="361"/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513"/>
      <c r="O14" s="213"/>
      <c r="P14" s="213"/>
      <c r="Q14" s="213"/>
      <c r="T14" s="504"/>
    </row>
    <row r="15" spans="1:21" ht="12.75" customHeight="1">
      <c r="A15" s="748" t="s">
        <v>523</v>
      </c>
      <c r="B15" s="749"/>
      <c r="C15" s="749"/>
      <c r="D15" s="749"/>
      <c r="E15" s="749"/>
      <c r="F15" s="750" t="s">
        <v>513</v>
      </c>
      <c r="G15" s="751"/>
      <c r="H15" s="751"/>
      <c r="I15" s="751"/>
      <c r="J15" s="751"/>
      <c r="K15" s="751"/>
      <c r="L15" s="751"/>
      <c r="M15" s="752"/>
      <c r="N15" s="763" t="s">
        <v>475</v>
      </c>
      <c r="O15" s="741" t="s">
        <v>495</v>
      </c>
      <c r="P15" s="743" t="s">
        <v>416</v>
      </c>
      <c r="Q15" s="743" t="s">
        <v>515</v>
      </c>
      <c r="R15" s="743" t="s">
        <v>417</v>
      </c>
      <c r="S15" s="376" t="s">
        <v>516</v>
      </c>
      <c r="T15" s="495" t="s">
        <v>524</v>
      </c>
    </row>
    <row r="16" spans="1:21">
      <c r="A16" s="450" t="s">
        <v>411</v>
      </c>
      <c r="B16" s="450" t="s">
        <v>445</v>
      </c>
      <c r="C16" s="760" t="s">
        <v>514</v>
      </c>
      <c r="D16" s="761" t="s">
        <v>3</v>
      </c>
      <c r="E16" s="762" t="s">
        <v>3</v>
      </c>
      <c r="F16" s="753"/>
      <c r="G16" s="754"/>
      <c r="H16" s="754"/>
      <c r="I16" s="754"/>
      <c r="J16" s="754"/>
      <c r="K16" s="754"/>
      <c r="L16" s="754"/>
      <c r="M16" s="755"/>
      <c r="N16" s="764"/>
      <c r="O16" s="742"/>
      <c r="P16" s="744"/>
      <c r="Q16" s="744"/>
      <c r="R16" s="744"/>
      <c r="S16" s="380" t="s">
        <v>589</v>
      </c>
      <c r="T16" s="380" t="s">
        <v>590</v>
      </c>
    </row>
    <row r="17" spans="1:21" s="452" customFormat="1" ht="12.75" customHeight="1">
      <c r="A17" s="745" t="s">
        <v>409</v>
      </c>
      <c r="B17" s="746"/>
      <c r="C17" s="746"/>
      <c r="D17" s="746"/>
      <c r="E17" s="747"/>
      <c r="F17" s="756" t="s">
        <v>412</v>
      </c>
      <c r="G17" s="757"/>
      <c r="H17" s="757"/>
      <c r="I17" s="757"/>
      <c r="J17" s="757"/>
      <c r="K17" s="757"/>
      <c r="L17" s="757"/>
      <c r="M17" s="758"/>
      <c r="N17" s="451">
        <v>3</v>
      </c>
      <c r="O17" s="451" t="s">
        <v>321</v>
      </c>
      <c r="P17" s="451" t="s">
        <v>424</v>
      </c>
      <c r="Q17" s="451" t="s">
        <v>339</v>
      </c>
      <c r="R17" s="451" t="s">
        <v>425</v>
      </c>
      <c r="S17" s="382" t="s">
        <v>382</v>
      </c>
      <c r="T17" s="383" t="s">
        <v>393</v>
      </c>
      <c r="U17" s="505"/>
    </row>
    <row r="18" spans="1:21" s="461" customFormat="1" ht="15" customHeight="1">
      <c r="A18" s="453">
        <v>1</v>
      </c>
      <c r="B18" s="454"/>
      <c r="C18" s="734"/>
      <c r="D18" s="735"/>
      <c r="E18" s="736"/>
      <c r="F18" s="455" t="s">
        <v>4</v>
      </c>
      <c r="G18" s="456"/>
      <c r="H18" s="457"/>
      <c r="I18" s="457"/>
      <c r="J18" s="457"/>
      <c r="K18" s="457"/>
      <c r="L18" s="457"/>
      <c r="M18" s="458"/>
      <c r="N18" s="459">
        <v>331</v>
      </c>
      <c r="O18" s="393">
        <v>10</v>
      </c>
      <c r="P18" s="460"/>
      <c r="Q18" s="460"/>
      <c r="R18" s="460"/>
      <c r="S18" s="438">
        <f>+S19+S27+S34+S37+S40+S43+S48+S22</f>
        <v>0</v>
      </c>
      <c r="T18" s="438">
        <f>+T19+T27+T34+T37+T40+T43+T48+T22</f>
        <v>0</v>
      </c>
      <c r="U18" s="497"/>
    </row>
    <row r="19" spans="1:21" s="461" customFormat="1" ht="15" customHeight="1">
      <c r="A19" s="462"/>
      <c r="B19" s="264" t="s">
        <v>5</v>
      </c>
      <c r="C19" s="701"/>
      <c r="D19" s="702"/>
      <c r="E19" s="703"/>
      <c r="F19" s="467" t="s">
        <v>6</v>
      </c>
      <c r="G19" s="464"/>
      <c r="H19" s="468"/>
      <c r="I19" s="468"/>
      <c r="J19" s="468"/>
      <c r="K19" s="468"/>
      <c r="L19" s="468"/>
      <c r="M19" s="469"/>
      <c r="N19" s="759"/>
      <c r="O19" s="406">
        <v>10</v>
      </c>
      <c r="P19" s="267"/>
      <c r="Q19" s="267"/>
      <c r="R19" s="267"/>
      <c r="S19" s="440">
        <f>SUM(S20:S21)</f>
        <v>0</v>
      </c>
      <c r="T19" s="440">
        <f>SUM(T20:T21)</f>
        <v>0</v>
      </c>
      <c r="U19" s="497"/>
    </row>
    <row r="20" spans="1:21" s="461" customFormat="1" ht="15" customHeight="1">
      <c r="A20" s="462"/>
      <c r="B20" s="264"/>
      <c r="C20" s="701" t="s">
        <v>7</v>
      </c>
      <c r="D20" s="702" t="s">
        <v>8</v>
      </c>
      <c r="E20" s="703" t="s">
        <v>8</v>
      </c>
      <c r="F20" s="463" t="s">
        <v>9</v>
      </c>
      <c r="G20" s="464"/>
      <c r="H20" s="465"/>
      <c r="I20" s="465"/>
      <c r="J20" s="465"/>
      <c r="K20" s="465"/>
      <c r="L20" s="465"/>
      <c r="M20" s="466"/>
      <c r="N20" s="759"/>
      <c r="O20" s="406">
        <v>10</v>
      </c>
      <c r="P20" s="267"/>
      <c r="Q20" s="267"/>
      <c r="R20" s="267"/>
      <c r="S20" s="439">
        <v>0</v>
      </c>
      <c r="T20" s="439">
        <v>0</v>
      </c>
      <c r="U20" s="497"/>
    </row>
    <row r="21" spans="1:21" s="461" customFormat="1" ht="15" customHeight="1">
      <c r="A21" s="462"/>
      <c r="B21" s="264"/>
      <c r="C21" s="701" t="s">
        <v>10</v>
      </c>
      <c r="D21" s="702" t="s">
        <v>8</v>
      </c>
      <c r="E21" s="703" t="s">
        <v>8</v>
      </c>
      <c r="F21" s="463" t="s">
        <v>11</v>
      </c>
      <c r="G21" s="464"/>
      <c r="H21" s="465"/>
      <c r="I21" s="465"/>
      <c r="J21" s="465"/>
      <c r="K21" s="465"/>
      <c r="L21" s="465"/>
      <c r="M21" s="466"/>
      <c r="N21" s="759"/>
      <c r="O21" s="406">
        <v>10</v>
      </c>
      <c r="P21" s="267"/>
      <c r="Q21" s="267"/>
      <c r="R21" s="267"/>
      <c r="S21" s="439">
        <v>0</v>
      </c>
      <c r="T21" s="439">
        <v>0</v>
      </c>
      <c r="U21" s="497"/>
    </row>
    <row r="22" spans="1:21" s="461" customFormat="1" ht="15" customHeight="1">
      <c r="A22" s="462"/>
      <c r="B22" s="264" t="s">
        <v>12</v>
      </c>
      <c r="C22" s="701"/>
      <c r="D22" s="702"/>
      <c r="E22" s="703"/>
      <c r="F22" s="467" t="s">
        <v>13</v>
      </c>
      <c r="G22" s="464"/>
      <c r="H22" s="468"/>
      <c r="I22" s="468"/>
      <c r="J22" s="468"/>
      <c r="K22" s="468"/>
      <c r="L22" s="468"/>
      <c r="M22" s="469"/>
      <c r="N22" s="759"/>
      <c r="O22" s="406">
        <v>10</v>
      </c>
      <c r="P22" s="267"/>
      <c r="Q22" s="267"/>
      <c r="R22" s="267"/>
      <c r="S22" s="440">
        <f>SUM(S23:S26)</f>
        <v>0</v>
      </c>
      <c r="T22" s="440">
        <f>SUM(T23:T26)</f>
        <v>0</v>
      </c>
      <c r="U22" s="497"/>
    </row>
    <row r="23" spans="1:21" s="461" customFormat="1" ht="15" customHeight="1">
      <c r="A23" s="462"/>
      <c r="B23" s="264"/>
      <c r="C23" s="701" t="s">
        <v>14</v>
      </c>
      <c r="D23" s="702" t="s">
        <v>15</v>
      </c>
      <c r="E23" s="703" t="s">
        <v>15</v>
      </c>
      <c r="F23" s="463" t="s">
        <v>16</v>
      </c>
      <c r="G23" s="464"/>
      <c r="H23" s="465"/>
      <c r="I23" s="465"/>
      <c r="J23" s="465"/>
      <c r="K23" s="465"/>
      <c r="L23" s="465"/>
      <c r="M23" s="466"/>
      <c r="N23" s="759"/>
      <c r="O23" s="406">
        <v>10</v>
      </c>
      <c r="P23" s="267"/>
      <c r="Q23" s="267"/>
      <c r="R23" s="267"/>
      <c r="S23" s="439">
        <v>0</v>
      </c>
      <c r="T23" s="439">
        <v>0</v>
      </c>
      <c r="U23" s="497"/>
    </row>
    <row r="24" spans="1:21" s="461" customFormat="1" ht="15" customHeight="1">
      <c r="A24" s="462"/>
      <c r="B24" s="264"/>
      <c r="C24" s="701" t="s">
        <v>17</v>
      </c>
      <c r="D24" s="702" t="s">
        <v>18</v>
      </c>
      <c r="E24" s="703" t="s">
        <v>18</v>
      </c>
      <c r="F24" s="463" t="s">
        <v>19</v>
      </c>
      <c r="G24" s="464"/>
      <c r="H24" s="465"/>
      <c r="I24" s="465"/>
      <c r="J24" s="465"/>
      <c r="K24" s="465"/>
      <c r="L24" s="465"/>
      <c r="M24" s="466"/>
      <c r="N24" s="759"/>
      <c r="O24" s="406">
        <v>10</v>
      </c>
      <c r="P24" s="267"/>
      <c r="Q24" s="267"/>
      <c r="R24" s="267"/>
      <c r="S24" s="439">
        <v>0</v>
      </c>
      <c r="T24" s="514">
        <v>0</v>
      </c>
      <c r="U24" s="497"/>
    </row>
    <row r="25" spans="1:21" s="461" customFormat="1" ht="15" customHeight="1">
      <c r="A25" s="462"/>
      <c r="B25" s="264"/>
      <c r="C25" s="701" t="s">
        <v>20</v>
      </c>
      <c r="D25" s="702" t="s">
        <v>21</v>
      </c>
      <c r="E25" s="703" t="s">
        <v>21</v>
      </c>
      <c r="F25" s="463" t="s">
        <v>22</v>
      </c>
      <c r="G25" s="464"/>
      <c r="H25" s="465"/>
      <c r="I25" s="465"/>
      <c r="J25" s="465"/>
      <c r="K25" s="465"/>
      <c r="L25" s="465"/>
      <c r="M25" s="466"/>
      <c r="N25" s="759"/>
      <c r="O25" s="406">
        <v>10</v>
      </c>
      <c r="P25" s="267"/>
      <c r="Q25" s="267"/>
      <c r="R25" s="267"/>
      <c r="S25" s="439">
        <v>0</v>
      </c>
      <c r="T25" s="514">
        <v>0</v>
      </c>
      <c r="U25" s="497"/>
    </row>
    <row r="26" spans="1:21" s="461" customFormat="1" ht="15" customHeight="1">
      <c r="A26" s="462"/>
      <c r="B26" s="264"/>
      <c r="C26" s="701" t="s">
        <v>23</v>
      </c>
      <c r="D26" s="702" t="s">
        <v>21</v>
      </c>
      <c r="E26" s="703" t="s">
        <v>21</v>
      </c>
      <c r="F26" s="463" t="s">
        <v>24</v>
      </c>
      <c r="G26" s="464"/>
      <c r="H26" s="465"/>
      <c r="I26" s="465"/>
      <c r="J26" s="465"/>
      <c r="K26" s="465"/>
      <c r="L26" s="465"/>
      <c r="M26" s="466"/>
      <c r="N26" s="759"/>
      <c r="O26" s="406">
        <v>10</v>
      </c>
      <c r="P26" s="267"/>
      <c r="Q26" s="267"/>
      <c r="R26" s="267"/>
      <c r="S26" s="439">
        <v>0</v>
      </c>
      <c r="T26" s="439">
        <v>0</v>
      </c>
      <c r="U26" s="497"/>
    </row>
    <row r="27" spans="1:21" s="461" customFormat="1" ht="15" customHeight="1">
      <c r="A27" s="462"/>
      <c r="B27" s="264" t="s">
        <v>25</v>
      </c>
      <c r="C27" s="701"/>
      <c r="D27" s="702"/>
      <c r="E27" s="703"/>
      <c r="F27" s="467" t="s">
        <v>26</v>
      </c>
      <c r="G27" s="464"/>
      <c r="H27" s="468"/>
      <c r="I27" s="468"/>
      <c r="J27" s="468"/>
      <c r="K27" s="468"/>
      <c r="L27" s="468"/>
      <c r="M27" s="469"/>
      <c r="N27" s="759"/>
      <c r="O27" s="406">
        <v>10</v>
      </c>
      <c r="P27" s="267"/>
      <c r="Q27" s="267"/>
      <c r="R27" s="267"/>
      <c r="S27" s="440">
        <f>SUM(S28:S32)</f>
        <v>0</v>
      </c>
      <c r="T27" s="440">
        <f>SUM(T28:T32)</f>
        <v>0</v>
      </c>
      <c r="U27" s="497"/>
    </row>
    <row r="28" spans="1:21" s="461" customFormat="1" ht="15" customHeight="1">
      <c r="A28" s="462"/>
      <c r="B28" s="264"/>
      <c r="C28" s="701" t="s">
        <v>27</v>
      </c>
      <c r="D28" s="702" t="s">
        <v>28</v>
      </c>
      <c r="E28" s="703" t="s">
        <v>28</v>
      </c>
      <c r="F28" s="463" t="s">
        <v>29</v>
      </c>
      <c r="G28" s="464"/>
      <c r="H28" s="465"/>
      <c r="I28" s="465"/>
      <c r="J28" s="465"/>
      <c r="K28" s="465"/>
      <c r="L28" s="465"/>
      <c r="M28" s="466"/>
      <c r="N28" s="759"/>
      <c r="O28" s="406">
        <v>10</v>
      </c>
      <c r="P28" s="267"/>
      <c r="Q28" s="267"/>
      <c r="R28" s="267"/>
      <c r="S28" s="439">
        <v>0</v>
      </c>
      <c r="T28" s="439">
        <v>0</v>
      </c>
      <c r="U28" s="497"/>
    </row>
    <row r="29" spans="1:21" s="461" customFormat="1" ht="15" customHeight="1">
      <c r="A29" s="462"/>
      <c r="B29" s="264"/>
      <c r="C29" s="701" t="s">
        <v>30</v>
      </c>
      <c r="D29" s="702" t="s">
        <v>31</v>
      </c>
      <c r="E29" s="703" t="s">
        <v>31</v>
      </c>
      <c r="F29" s="463" t="s">
        <v>32</v>
      </c>
      <c r="G29" s="464"/>
      <c r="H29" s="465"/>
      <c r="I29" s="465"/>
      <c r="J29" s="465"/>
      <c r="K29" s="465"/>
      <c r="L29" s="465"/>
      <c r="M29" s="466"/>
      <c r="N29" s="759"/>
      <c r="O29" s="406">
        <v>10</v>
      </c>
      <c r="P29" s="267"/>
      <c r="Q29" s="267"/>
      <c r="R29" s="267"/>
      <c r="S29" s="439">
        <v>0</v>
      </c>
      <c r="T29" s="439">
        <v>0</v>
      </c>
      <c r="U29" s="497"/>
    </row>
    <row r="30" spans="1:21" s="461" customFormat="1" ht="15" customHeight="1">
      <c r="A30" s="462"/>
      <c r="B30" s="264"/>
      <c r="C30" s="701" t="s">
        <v>33</v>
      </c>
      <c r="D30" s="702" t="s">
        <v>34</v>
      </c>
      <c r="E30" s="703" t="s">
        <v>34</v>
      </c>
      <c r="F30" s="463" t="s">
        <v>35</v>
      </c>
      <c r="G30" s="464"/>
      <c r="H30" s="465"/>
      <c r="I30" s="465"/>
      <c r="J30" s="465"/>
      <c r="K30" s="465"/>
      <c r="L30" s="465"/>
      <c r="M30" s="466"/>
      <c r="N30" s="759"/>
      <c r="O30" s="406">
        <v>10</v>
      </c>
      <c r="P30" s="267"/>
      <c r="Q30" s="267"/>
      <c r="R30" s="267"/>
      <c r="S30" s="439">
        <v>0</v>
      </c>
      <c r="T30" s="439">
        <v>0</v>
      </c>
      <c r="U30" s="497"/>
    </row>
    <row r="31" spans="1:21" s="461" customFormat="1" ht="15" customHeight="1">
      <c r="A31" s="462"/>
      <c r="B31" s="264"/>
      <c r="C31" s="701" t="s">
        <v>36</v>
      </c>
      <c r="D31" s="702" t="s">
        <v>37</v>
      </c>
      <c r="E31" s="703" t="s">
        <v>37</v>
      </c>
      <c r="F31" s="463" t="s">
        <v>38</v>
      </c>
      <c r="G31" s="464"/>
      <c r="H31" s="465"/>
      <c r="I31" s="465"/>
      <c r="J31" s="465"/>
      <c r="K31" s="465"/>
      <c r="L31" s="465"/>
      <c r="M31" s="466"/>
      <c r="N31" s="759"/>
      <c r="O31" s="406">
        <v>10</v>
      </c>
      <c r="P31" s="267"/>
      <c r="Q31" s="267"/>
      <c r="R31" s="267"/>
      <c r="S31" s="439">
        <v>0</v>
      </c>
      <c r="T31" s="439">
        <v>0</v>
      </c>
      <c r="U31" s="497"/>
    </row>
    <row r="32" spans="1:21" s="461" customFormat="1" ht="15" customHeight="1">
      <c r="A32" s="462"/>
      <c r="B32" s="264"/>
      <c r="C32" s="701" t="s">
        <v>39</v>
      </c>
      <c r="D32" s="702" t="s">
        <v>40</v>
      </c>
      <c r="E32" s="703" t="s">
        <v>40</v>
      </c>
      <c r="F32" s="463" t="s">
        <v>41</v>
      </c>
      <c r="G32" s="464"/>
      <c r="H32" s="465"/>
      <c r="I32" s="465"/>
      <c r="J32" s="465"/>
      <c r="K32" s="465"/>
      <c r="L32" s="465"/>
      <c r="M32" s="466"/>
      <c r="N32" s="759"/>
      <c r="O32" s="406">
        <v>10</v>
      </c>
      <c r="P32" s="267"/>
      <c r="Q32" s="267"/>
      <c r="R32" s="267"/>
      <c r="S32" s="439">
        <v>0</v>
      </c>
      <c r="T32" s="439">
        <v>0</v>
      </c>
      <c r="U32" s="497"/>
    </row>
    <row r="33" spans="1:21" s="461" customFormat="1" ht="15" customHeight="1">
      <c r="A33" s="462"/>
      <c r="B33" s="264"/>
      <c r="C33" s="265"/>
      <c r="D33" s="470" t="s">
        <v>554</v>
      </c>
      <c r="E33" s="471"/>
      <c r="F33" s="463" t="s">
        <v>555</v>
      </c>
      <c r="G33" s="464"/>
      <c r="H33" s="465"/>
      <c r="I33" s="465"/>
      <c r="J33" s="465"/>
      <c r="K33" s="465"/>
      <c r="L33" s="465"/>
      <c r="M33" s="466"/>
      <c r="N33" s="759"/>
      <c r="O33" s="406">
        <v>10</v>
      </c>
      <c r="P33" s="267"/>
      <c r="Q33" s="267"/>
      <c r="R33" s="267"/>
      <c r="S33" s="439">
        <v>0</v>
      </c>
      <c r="T33" s="439">
        <v>0</v>
      </c>
      <c r="U33" s="497"/>
    </row>
    <row r="34" spans="1:21" s="461" customFormat="1" ht="15" customHeight="1">
      <c r="A34" s="462"/>
      <c r="B34" s="264" t="s">
        <v>42</v>
      </c>
      <c r="C34" s="701"/>
      <c r="D34" s="702"/>
      <c r="E34" s="703"/>
      <c r="F34" s="467" t="s">
        <v>43</v>
      </c>
      <c r="G34" s="464"/>
      <c r="H34" s="468"/>
      <c r="I34" s="468"/>
      <c r="J34" s="468"/>
      <c r="K34" s="468"/>
      <c r="L34" s="468"/>
      <c r="M34" s="469"/>
      <c r="N34" s="759"/>
      <c r="O34" s="406">
        <v>10</v>
      </c>
      <c r="P34" s="267"/>
      <c r="Q34" s="267"/>
      <c r="R34" s="267"/>
      <c r="S34" s="440">
        <f>SUM(S35:S36)</f>
        <v>0</v>
      </c>
      <c r="T34" s="440">
        <f>SUM(T35:T36)</f>
        <v>0</v>
      </c>
      <c r="U34" s="497"/>
    </row>
    <row r="35" spans="1:21" s="461" customFormat="1" ht="15" customHeight="1">
      <c r="A35" s="462"/>
      <c r="B35" s="264"/>
      <c r="C35" s="701" t="s">
        <v>44</v>
      </c>
      <c r="D35" s="702" t="s">
        <v>45</v>
      </c>
      <c r="E35" s="703" t="s">
        <v>45</v>
      </c>
      <c r="F35" s="463" t="s">
        <v>46</v>
      </c>
      <c r="G35" s="464"/>
      <c r="H35" s="465"/>
      <c r="I35" s="465"/>
      <c r="J35" s="465"/>
      <c r="K35" s="465"/>
      <c r="L35" s="465"/>
      <c r="M35" s="466"/>
      <c r="N35" s="759"/>
      <c r="O35" s="406">
        <v>10</v>
      </c>
      <c r="P35" s="267"/>
      <c r="Q35" s="267"/>
      <c r="R35" s="267"/>
      <c r="S35" s="439">
        <v>0</v>
      </c>
      <c r="T35" s="439">
        <v>0</v>
      </c>
      <c r="U35" s="497"/>
    </row>
    <row r="36" spans="1:21" s="461" customFormat="1" ht="15" customHeight="1">
      <c r="A36" s="462"/>
      <c r="B36" s="264"/>
      <c r="C36" s="701" t="s">
        <v>47</v>
      </c>
      <c r="D36" s="702" t="s">
        <v>48</v>
      </c>
      <c r="E36" s="703" t="s">
        <v>48</v>
      </c>
      <c r="F36" s="463" t="s">
        <v>49</v>
      </c>
      <c r="G36" s="464"/>
      <c r="H36" s="465"/>
      <c r="I36" s="465"/>
      <c r="J36" s="465"/>
      <c r="K36" s="465"/>
      <c r="L36" s="465"/>
      <c r="M36" s="466"/>
      <c r="N36" s="472"/>
      <c r="O36" s="406">
        <v>10</v>
      </c>
      <c r="P36" s="267"/>
      <c r="Q36" s="267"/>
      <c r="R36" s="267"/>
      <c r="S36" s="439">
        <v>0</v>
      </c>
      <c r="T36" s="439">
        <v>0</v>
      </c>
      <c r="U36" s="497"/>
    </row>
    <row r="37" spans="1:21" s="461" customFormat="1" ht="15" customHeight="1">
      <c r="A37" s="462"/>
      <c r="B37" s="264" t="s">
        <v>50</v>
      </c>
      <c r="C37" s="701"/>
      <c r="D37" s="702"/>
      <c r="E37" s="703"/>
      <c r="F37" s="467" t="s">
        <v>51</v>
      </c>
      <c r="G37" s="464"/>
      <c r="H37" s="468"/>
      <c r="I37" s="468"/>
      <c r="J37" s="468"/>
      <c r="K37" s="468"/>
      <c r="L37" s="468"/>
      <c r="M37" s="469"/>
      <c r="N37" s="472"/>
      <c r="O37" s="406">
        <v>10</v>
      </c>
      <c r="P37" s="267"/>
      <c r="Q37" s="267"/>
      <c r="R37" s="267"/>
      <c r="S37" s="440">
        <f>SUM(S38:S39)</f>
        <v>0</v>
      </c>
      <c r="T37" s="440">
        <f>SUM(T38:T39)</f>
        <v>0</v>
      </c>
      <c r="U37" s="497"/>
    </row>
    <row r="38" spans="1:21" s="461" customFormat="1" ht="15" customHeight="1">
      <c r="A38" s="462"/>
      <c r="B38" s="264"/>
      <c r="C38" s="701" t="s">
        <v>52</v>
      </c>
      <c r="D38" s="702" t="s">
        <v>53</v>
      </c>
      <c r="E38" s="703" t="s">
        <v>53</v>
      </c>
      <c r="F38" s="463" t="s">
        <v>54</v>
      </c>
      <c r="G38" s="464"/>
      <c r="H38" s="465"/>
      <c r="I38" s="465"/>
      <c r="J38" s="465"/>
      <c r="K38" s="465"/>
      <c r="L38" s="465"/>
      <c r="M38" s="466"/>
      <c r="N38" s="472"/>
      <c r="O38" s="406">
        <v>10</v>
      </c>
      <c r="P38" s="267"/>
      <c r="Q38" s="267"/>
      <c r="R38" s="267"/>
      <c r="S38" s="439">
        <v>0</v>
      </c>
      <c r="T38" s="439">
        <v>0</v>
      </c>
      <c r="U38" s="497"/>
    </row>
    <row r="39" spans="1:21" s="461" customFormat="1" ht="15" customHeight="1">
      <c r="A39" s="462"/>
      <c r="B39" s="264"/>
      <c r="C39" s="265"/>
      <c r="D39" s="470" t="s">
        <v>541</v>
      </c>
      <c r="E39" s="471"/>
      <c r="F39" s="463" t="s">
        <v>540</v>
      </c>
      <c r="G39" s="464"/>
      <c r="H39" s="465"/>
      <c r="I39" s="465"/>
      <c r="J39" s="465"/>
      <c r="K39" s="465"/>
      <c r="L39" s="465"/>
      <c r="M39" s="466"/>
      <c r="N39" s="472"/>
      <c r="O39" s="406">
        <v>10</v>
      </c>
      <c r="P39" s="267"/>
      <c r="Q39" s="267"/>
      <c r="R39" s="267"/>
      <c r="S39" s="439">
        <v>0</v>
      </c>
      <c r="T39" s="439">
        <v>0</v>
      </c>
      <c r="U39" s="497"/>
    </row>
    <row r="40" spans="1:21" s="461" customFormat="1" ht="15" customHeight="1">
      <c r="A40" s="462"/>
      <c r="B40" s="264" t="s">
        <v>55</v>
      </c>
      <c r="C40" s="701"/>
      <c r="D40" s="702"/>
      <c r="E40" s="703"/>
      <c r="F40" s="467" t="s">
        <v>56</v>
      </c>
      <c r="G40" s="464"/>
      <c r="H40" s="468"/>
      <c r="I40" s="468"/>
      <c r="J40" s="468"/>
      <c r="K40" s="468"/>
      <c r="L40" s="468"/>
      <c r="M40" s="469"/>
      <c r="N40" s="472"/>
      <c r="O40" s="406">
        <v>10</v>
      </c>
      <c r="P40" s="267"/>
      <c r="Q40" s="267"/>
      <c r="R40" s="267"/>
      <c r="S40" s="440">
        <f>SUM(S41:S42)</f>
        <v>0</v>
      </c>
      <c r="T40" s="440">
        <f>SUM(T41:T42)</f>
        <v>0</v>
      </c>
      <c r="U40" s="497"/>
    </row>
    <row r="41" spans="1:21" s="461" customFormat="1" ht="15" customHeight="1">
      <c r="A41" s="462"/>
      <c r="B41" s="264"/>
      <c r="C41" s="701" t="s">
        <v>57</v>
      </c>
      <c r="D41" s="702" t="s">
        <v>58</v>
      </c>
      <c r="E41" s="703" t="s">
        <v>58</v>
      </c>
      <c r="F41" s="463" t="s">
        <v>59</v>
      </c>
      <c r="G41" s="464"/>
      <c r="H41" s="465"/>
      <c r="I41" s="465"/>
      <c r="J41" s="465"/>
      <c r="K41" s="465"/>
      <c r="L41" s="465"/>
      <c r="M41" s="466"/>
      <c r="N41" s="472"/>
      <c r="O41" s="406">
        <v>10</v>
      </c>
      <c r="P41" s="267"/>
      <c r="Q41" s="267"/>
      <c r="R41" s="267"/>
      <c r="S41" s="439">
        <v>0</v>
      </c>
      <c r="T41" s="439">
        <v>0</v>
      </c>
      <c r="U41" s="497"/>
    </row>
    <row r="42" spans="1:21" s="461" customFormat="1" ht="15" customHeight="1">
      <c r="A42" s="462"/>
      <c r="B42" s="264"/>
      <c r="C42" s="701" t="s">
        <v>60</v>
      </c>
      <c r="D42" s="702" t="s">
        <v>61</v>
      </c>
      <c r="E42" s="703" t="s">
        <v>61</v>
      </c>
      <c r="F42" s="463" t="s">
        <v>62</v>
      </c>
      <c r="G42" s="464"/>
      <c r="H42" s="465"/>
      <c r="I42" s="465"/>
      <c r="J42" s="465"/>
      <c r="K42" s="465"/>
      <c r="L42" s="465"/>
      <c r="M42" s="466"/>
      <c r="N42" s="472"/>
      <c r="O42" s="406">
        <v>10</v>
      </c>
      <c r="P42" s="267"/>
      <c r="Q42" s="267"/>
      <c r="R42" s="267"/>
      <c r="S42" s="439">
        <v>0</v>
      </c>
      <c r="T42" s="439">
        <v>0</v>
      </c>
      <c r="U42" s="497"/>
    </row>
    <row r="43" spans="1:21" s="461" customFormat="1" ht="15" customHeight="1">
      <c r="A43" s="462"/>
      <c r="B43" s="264" t="s">
        <v>63</v>
      </c>
      <c r="C43" s="701"/>
      <c r="D43" s="702"/>
      <c r="E43" s="703"/>
      <c r="F43" s="467" t="s">
        <v>64</v>
      </c>
      <c r="G43" s="464"/>
      <c r="H43" s="468"/>
      <c r="I43" s="468"/>
      <c r="J43" s="468"/>
      <c r="K43" s="468"/>
      <c r="L43" s="468"/>
      <c r="M43" s="469"/>
      <c r="N43" s="472"/>
      <c r="O43" s="406">
        <v>10</v>
      </c>
      <c r="P43" s="267"/>
      <c r="Q43" s="267"/>
      <c r="R43" s="267"/>
      <c r="S43" s="440">
        <f>SUM(S44:S47)</f>
        <v>0</v>
      </c>
      <c r="T43" s="440">
        <f>SUM(T44:T47)</f>
        <v>0</v>
      </c>
      <c r="U43" s="497"/>
    </row>
    <row r="44" spans="1:21" s="461" customFormat="1" ht="15" customHeight="1">
      <c r="A44" s="462"/>
      <c r="B44" s="264"/>
      <c r="C44" s="701" t="s">
        <v>65</v>
      </c>
      <c r="D44" s="702" t="s">
        <v>66</v>
      </c>
      <c r="E44" s="703" t="s">
        <v>66</v>
      </c>
      <c r="F44" s="463" t="s">
        <v>67</v>
      </c>
      <c r="G44" s="464"/>
      <c r="H44" s="465"/>
      <c r="I44" s="465"/>
      <c r="J44" s="465"/>
      <c r="K44" s="465"/>
      <c r="L44" s="465"/>
      <c r="M44" s="466"/>
      <c r="N44" s="472"/>
      <c r="O44" s="406">
        <v>10</v>
      </c>
      <c r="P44" s="267"/>
      <c r="Q44" s="267"/>
      <c r="R44" s="267"/>
      <c r="S44" s="441">
        <v>0</v>
      </c>
      <c r="T44" s="502">
        <v>0</v>
      </c>
      <c r="U44" s="497"/>
    </row>
    <row r="45" spans="1:21" s="461" customFormat="1" ht="15" customHeight="1">
      <c r="A45" s="462"/>
      <c r="B45" s="264"/>
      <c r="C45" s="701" t="s">
        <v>68</v>
      </c>
      <c r="D45" s="702" t="s">
        <v>69</v>
      </c>
      <c r="E45" s="703" t="s">
        <v>69</v>
      </c>
      <c r="F45" s="463" t="s">
        <v>70</v>
      </c>
      <c r="G45" s="464"/>
      <c r="H45" s="465"/>
      <c r="I45" s="465"/>
      <c r="J45" s="465"/>
      <c r="K45" s="465"/>
      <c r="L45" s="465"/>
      <c r="M45" s="466"/>
      <c r="N45" s="472"/>
      <c r="O45" s="406">
        <v>10</v>
      </c>
      <c r="P45" s="267"/>
      <c r="Q45" s="267"/>
      <c r="R45" s="267"/>
      <c r="S45" s="441">
        <v>0</v>
      </c>
      <c r="T45" s="439">
        <v>0</v>
      </c>
      <c r="U45" s="497"/>
    </row>
    <row r="46" spans="1:21" s="461" customFormat="1" ht="15" customHeight="1">
      <c r="A46" s="462"/>
      <c r="B46" s="264"/>
      <c r="C46" s="701" t="s">
        <v>71</v>
      </c>
      <c r="D46" s="702" t="s">
        <v>72</v>
      </c>
      <c r="E46" s="703" t="s">
        <v>72</v>
      </c>
      <c r="F46" s="463" t="s">
        <v>73</v>
      </c>
      <c r="G46" s="464"/>
      <c r="H46" s="465"/>
      <c r="I46" s="465"/>
      <c r="J46" s="465"/>
      <c r="K46" s="465"/>
      <c r="L46" s="465"/>
      <c r="M46" s="466"/>
      <c r="N46" s="472"/>
      <c r="O46" s="406">
        <v>10</v>
      </c>
      <c r="P46" s="267"/>
      <c r="Q46" s="267"/>
      <c r="R46" s="267"/>
      <c r="S46" s="441">
        <v>0</v>
      </c>
      <c r="T46" s="439">
        <v>0</v>
      </c>
      <c r="U46" s="497"/>
    </row>
    <row r="47" spans="1:21" s="461" customFormat="1" ht="15" customHeight="1">
      <c r="A47" s="462"/>
      <c r="B47" s="264"/>
      <c r="C47" s="701" t="s">
        <v>74</v>
      </c>
      <c r="D47" s="702" t="s">
        <v>75</v>
      </c>
      <c r="E47" s="703" t="s">
        <v>75</v>
      </c>
      <c r="F47" s="463" t="s">
        <v>76</v>
      </c>
      <c r="G47" s="464"/>
      <c r="H47" s="465"/>
      <c r="I47" s="465"/>
      <c r="J47" s="465"/>
      <c r="K47" s="465"/>
      <c r="L47" s="465"/>
      <c r="M47" s="466"/>
      <c r="N47" s="472"/>
      <c r="O47" s="406">
        <v>10</v>
      </c>
      <c r="P47" s="267"/>
      <c r="Q47" s="267"/>
      <c r="R47" s="267"/>
      <c r="S47" s="441">
        <v>0</v>
      </c>
      <c r="T47" s="502">
        <v>0</v>
      </c>
      <c r="U47" s="497"/>
    </row>
    <row r="48" spans="1:21" s="461" customFormat="1" ht="15" customHeight="1">
      <c r="A48" s="462"/>
      <c r="B48" s="264" t="s">
        <v>77</v>
      </c>
      <c r="C48" s="701"/>
      <c r="D48" s="702"/>
      <c r="E48" s="703"/>
      <c r="F48" s="467" t="s">
        <v>78</v>
      </c>
      <c r="G48" s="464"/>
      <c r="H48" s="468"/>
      <c r="I48" s="468"/>
      <c r="J48" s="468"/>
      <c r="K48" s="468"/>
      <c r="L48" s="468"/>
      <c r="M48" s="469"/>
      <c r="N48" s="472"/>
      <c r="O48" s="406">
        <v>10</v>
      </c>
      <c r="P48" s="267"/>
      <c r="Q48" s="267"/>
      <c r="R48" s="267"/>
      <c r="S48" s="440">
        <f>SUM(S49:S50)</f>
        <v>0</v>
      </c>
      <c r="T48" s="440">
        <f>SUM(T49:T50)</f>
        <v>0</v>
      </c>
      <c r="U48" s="497"/>
    </row>
    <row r="49" spans="1:21" s="461" customFormat="1" ht="15" customHeight="1">
      <c r="A49" s="462"/>
      <c r="B49" s="264"/>
      <c r="C49" s="701" t="s">
        <v>79</v>
      </c>
      <c r="D49" s="702" t="s">
        <v>80</v>
      </c>
      <c r="E49" s="703" t="s">
        <v>80</v>
      </c>
      <c r="F49" s="463" t="s">
        <v>81</v>
      </c>
      <c r="G49" s="464"/>
      <c r="H49" s="465"/>
      <c r="I49" s="465"/>
      <c r="J49" s="465"/>
      <c r="K49" s="465"/>
      <c r="L49" s="465"/>
      <c r="M49" s="466"/>
      <c r="N49" s="472"/>
      <c r="O49" s="406">
        <v>10</v>
      </c>
      <c r="P49" s="267"/>
      <c r="Q49" s="267"/>
      <c r="R49" s="267"/>
      <c r="S49" s="441">
        <v>0</v>
      </c>
      <c r="T49" s="503">
        <v>0</v>
      </c>
      <c r="U49" s="497"/>
    </row>
    <row r="50" spans="1:21" s="461" customFormat="1" ht="15" customHeight="1">
      <c r="A50" s="462"/>
      <c r="B50" s="264"/>
      <c r="C50" s="701" t="s">
        <v>82</v>
      </c>
      <c r="D50" s="702" t="s">
        <v>83</v>
      </c>
      <c r="E50" s="703" t="s">
        <v>83</v>
      </c>
      <c r="F50" s="463" t="s">
        <v>84</v>
      </c>
      <c r="G50" s="464"/>
      <c r="H50" s="465"/>
      <c r="I50" s="465"/>
      <c r="J50" s="465"/>
      <c r="K50" s="465"/>
      <c r="L50" s="465"/>
      <c r="M50" s="466"/>
      <c r="N50" s="472"/>
      <c r="O50" s="406">
        <v>10</v>
      </c>
      <c r="P50" s="267"/>
      <c r="Q50" s="267"/>
      <c r="R50" s="267"/>
      <c r="S50" s="441">
        <v>0</v>
      </c>
      <c r="T50" s="503">
        <v>0</v>
      </c>
      <c r="U50" s="497"/>
    </row>
    <row r="51" spans="1:21" s="461" customFormat="1" ht="15" customHeight="1">
      <c r="A51" s="462">
        <v>2</v>
      </c>
      <c r="B51" s="462"/>
      <c r="C51" s="738"/>
      <c r="D51" s="739"/>
      <c r="E51" s="740"/>
      <c r="F51" s="473" t="s">
        <v>85</v>
      </c>
      <c r="G51" s="474"/>
      <c r="H51" s="475"/>
      <c r="I51" s="475"/>
      <c r="J51" s="475"/>
      <c r="K51" s="475"/>
      <c r="L51" s="475"/>
      <c r="M51" s="476"/>
      <c r="N51" s="472"/>
      <c r="O51" s="406">
        <v>10</v>
      </c>
      <c r="P51" s="267"/>
      <c r="Q51" s="267"/>
      <c r="R51" s="267"/>
      <c r="S51" s="442">
        <f>+S52+S58+S63+S66+S69+S74+S81+S85+S89</f>
        <v>0</v>
      </c>
      <c r="T51" s="442">
        <f>+T52+T58+T63+T66+T69+T74+T81+T85+T89</f>
        <v>0</v>
      </c>
      <c r="U51" s="497"/>
    </row>
    <row r="52" spans="1:21" s="461" customFormat="1" ht="15" customHeight="1">
      <c r="A52" s="462"/>
      <c r="B52" s="264" t="s">
        <v>86</v>
      </c>
      <c r="C52" s="701"/>
      <c r="D52" s="702"/>
      <c r="E52" s="703"/>
      <c r="F52" s="467" t="s">
        <v>87</v>
      </c>
      <c r="G52" s="464"/>
      <c r="H52" s="468"/>
      <c r="I52" s="468"/>
      <c r="J52" s="468"/>
      <c r="K52" s="468"/>
      <c r="L52" s="468"/>
      <c r="M52" s="469"/>
      <c r="N52" s="472"/>
      <c r="O52" s="406">
        <v>10</v>
      </c>
      <c r="P52" s="267"/>
      <c r="Q52" s="267"/>
      <c r="R52" s="267"/>
      <c r="S52" s="440">
        <f>SUM(S53:S57)</f>
        <v>0</v>
      </c>
      <c r="T52" s="440">
        <f>SUM(T53:T57)</f>
        <v>0</v>
      </c>
      <c r="U52" s="497"/>
    </row>
    <row r="53" spans="1:21" s="461" customFormat="1" ht="15" customHeight="1">
      <c r="A53" s="462"/>
      <c r="B53" s="264"/>
      <c r="C53" s="701" t="s">
        <v>88</v>
      </c>
      <c r="D53" s="702" t="s">
        <v>89</v>
      </c>
      <c r="E53" s="703" t="s">
        <v>89</v>
      </c>
      <c r="F53" s="463" t="s">
        <v>90</v>
      </c>
      <c r="G53" s="464"/>
      <c r="H53" s="465"/>
      <c r="I53" s="465"/>
      <c r="J53" s="465"/>
      <c r="K53" s="465"/>
      <c r="L53" s="465"/>
      <c r="M53" s="466"/>
      <c r="N53" s="472"/>
      <c r="O53" s="406">
        <v>10</v>
      </c>
      <c r="P53" s="267"/>
      <c r="Q53" s="267"/>
      <c r="R53" s="267"/>
      <c r="S53" s="441">
        <v>0</v>
      </c>
      <c r="T53" s="439">
        <v>0</v>
      </c>
      <c r="U53" s="497"/>
    </row>
    <row r="54" spans="1:21" s="461" customFormat="1" ht="15" customHeight="1">
      <c r="A54" s="462"/>
      <c r="B54" s="264"/>
      <c r="C54" s="701" t="s">
        <v>91</v>
      </c>
      <c r="D54" s="702" t="s">
        <v>92</v>
      </c>
      <c r="E54" s="703" t="s">
        <v>92</v>
      </c>
      <c r="F54" s="463" t="s">
        <v>93</v>
      </c>
      <c r="G54" s="464"/>
      <c r="H54" s="465"/>
      <c r="I54" s="465"/>
      <c r="J54" s="465"/>
      <c r="K54" s="465"/>
      <c r="L54" s="465"/>
      <c r="M54" s="466"/>
      <c r="N54" s="472"/>
      <c r="O54" s="406">
        <v>10</v>
      </c>
      <c r="P54" s="267"/>
      <c r="Q54" s="267"/>
      <c r="R54" s="267"/>
      <c r="S54" s="441">
        <v>0</v>
      </c>
      <c r="T54" s="439">
        <v>0</v>
      </c>
      <c r="U54" s="497"/>
    </row>
    <row r="55" spans="1:21" s="461" customFormat="1" ht="15" customHeight="1">
      <c r="A55" s="462"/>
      <c r="B55" s="264"/>
      <c r="C55" s="701" t="s">
        <v>94</v>
      </c>
      <c r="D55" s="702" t="s">
        <v>95</v>
      </c>
      <c r="E55" s="703" t="s">
        <v>95</v>
      </c>
      <c r="F55" s="463" t="s">
        <v>96</v>
      </c>
      <c r="G55" s="464"/>
      <c r="H55" s="465"/>
      <c r="I55" s="465"/>
      <c r="J55" s="465"/>
      <c r="K55" s="465"/>
      <c r="L55" s="465"/>
      <c r="M55" s="466"/>
      <c r="N55" s="472"/>
      <c r="O55" s="406">
        <v>10</v>
      </c>
      <c r="P55" s="267"/>
      <c r="Q55" s="267"/>
      <c r="R55" s="267"/>
      <c r="S55" s="441">
        <v>0</v>
      </c>
      <c r="T55" s="439">
        <v>0</v>
      </c>
      <c r="U55" s="497"/>
    </row>
    <row r="56" spans="1:21" s="461" customFormat="1" ht="15" customHeight="1">
      <c r="A56" s="462"/>
      <c r="B56" s="264"/>
      <c r="C56" s="701" t="s">
        <v>97</v>
      </c>
      <c r="D56" s="702" t="s">
        <v>98</v>
      </c>
      <c r="E56" s="703" t="s">
        <v>98</v>
      </c>
      <c r="F56" s="463" t="s">
        <v>99</v>
      </c>
      <c r="G56" s="464"/>
      <c r="H56" s="465"/>
      <c r="I56" s="465"/>
      <c r="J56" s="465"/>
      <c r="K56" s="465"/>
      <c r="L56" s="465"/>
      <c r="M56" s="466"/>
      <c r="N56" s="472"/>
      <c r="O56" s="406">
        <v>10</v>
      </c>
      <c r="P56" s="267"/>
      <c r="Q56" s="267"/>
      <c r="R56" s="267"/>
      <c r="S56" s="441">
        <v>0</v>
      </c>
      <c r="T56" s="439">
        <v>0</v>
      </c>
      <c r="U56" s="497"/>
    </row>
    <row r="57" spans="1:21" s="461" customFormat="1" ht="15" customHeight="1">
      <c r="A57" s="462"/>
      <c r="B57" s="264"/>
      <c r="C57" s="701" t="s">
        <v>100</v>
      </c>
      <c r="D57" s="702" t="s">
        <v>101</v>
      </c>
      <c r="E57" s="703" t="s">
        <v>101</v>
      </c>
      <c r="F57" s="463" t="s">
        <v>102</v>
      </c>
      <c r="G57" s="464"/>
      <c r="H57" s="465"/>
      <c r="I57" s="465"/>
      <c r="J57" s="465"/>
      <c r="K57" s="465"/>
      <c r="L57" s="465"/>
      <c r="M57" s="466"/>
      <c r="N57" s="472"/>
      <c r="O57" s="406">
        <v>10</v>
      </c>
      <c r="P57" s="267"/>
      <c r="Q57" s="267"/>
      <c r="R57" s="267"/>
      <c r="S57" s="441">
        <v>0</v>
      </c>
      <c r="T57" s="439">
        <v>0</v>
      </c>
      <c r="U57" s="497"/>
    </row>
    <row r="58" spans="1:21" s="461" customFormat="1" ht="15" customHeight="1">
      <c r="A58" s="462"/>
      <c r="B58" s="264" t="s">
        <v>103</v>
      </c>
      <c r="C58" s="701"/>
      <c r="D58" s="702"/>
      <c r="E58" s="703"/>
      <c r="F58" s="467" t="s">
        <v>104</v>
      </c>
      <c r="G58" s="464"/>
      <c r="H58" s="468"/>
      <c r="I58" s="468"/>
      <c r="J58" s="468"/>
      <c r="K58" s="468"/>
      <c r="L58" s="468"/>
      <c r="M58" s="469"/>
      <c r="N58" s="472"/>
      <c r="O58" s="406">
        <v>10</v>
      </c>
      <c r="P58" s="267"/>
      <c r="Q58" s="267"/>
      <c r="R58" s="267"/>
      <c r="S58" s="440">
        <f>SUM(S59:S62)</f>
        <v>0</v>
      </c>
      <c r="T58" s="440">
        <f>SUM(T59:T62)</f>
        <v>0</v>
      </c>
      <c r="U58" s="497"/>
    </row>
    <row r="59" spans="1:21" s="461" customFormat="1" ht="15" customHeight="1">
      <c r="A59" s="462"/>
      <c r="B59" s="264"/>
      <c r="C59" s="701" t="s">
        <v>105</v>
      </c>
      <c r="D59" s="702" t="s">
        <v>106</v>
      </c>
      <c r="E59" s="703" t="s">
        <v>106</v>
      </c>
      <c r="F59" s="463" t="s">
        <v>107</v>
      </c>
      <c r="G59" s="464"/>
      <c r="H59" s="465"/>
      <c r="I59" s="465"/>
      <c r="J59" s="465"/>
      <c r="K59" s="465"/>
      <c r="L59" s="465"/>
      <c r="M59" s="466"/>
      <c r="N59" s="472"/>
      <c r="O59" s="406">
        <v>10</v>
      </c>
      <c r="P59" s="267"/>
      <c r="Q59" s="267"/>
      <c r="R59" s="267"/>
      <c r="S59" s="441">
        <v>0</v>
      </c>
      <c r="T59" s="439">
        <v>0</v>
      </c>
      <c r="U59" s="497"/>
    </row>
    <row r="60" spans="1:21" s="461" customFormat="1" ht="15" customHeight="1">
      <c r="A60" s="462"/>
      <c r="B60" s="264"/>
      <c r="C60" s="701" t="s">
        <v>108</v>
      </c>
      <c r="D60" s="702" t="s">
        <v>109</v>
      </c>
      <c r="E60" s="703" t="s">
        <v>109</v>
      </c>
      <c r="F60" s="463" t="s">
        <v>110</v>
      </c>
      <c r="G60" s="464"/>
      <c r="H60" s="465"/>
      <c r="I60" s="465"/>
      <c r="J60" s="465"/>
      <c r="K60" s="465"/>
      <c r="L60" s="465"/>
      <c r="M60" s="466"/>
      <c r="N60" s="472"/>
      <c r="O60" s="406">
        <v>10</v>
      </c>
      <c r="P60" s="267"/>
      <c r="Q60" s="267"/>
      <c r="R60" s="267"/>
      <c r="S60" s="441">
        <v>0</v>
      </c>
      <c r="T60" s="439">
        <v>0</v>
      </c>
      <c r="U60" s="497"/>
    </row>
    <row r="61" spans="1:21" s="461" customFormat="1" ht="15" customHeight="1">
      <c r="A61" s="462"/>
      <c r="B61" s="264"/>
      <c r="C61" s="701" t="s">
        <v>111</v>
      </c>
      <c r="D61" s="702" t="s">
        <v>112</v>
      </c>
      <c r="E61" s="703" t="s">
        <v>112</v>
      </c>
      <c r="F61" s="463" t="s">
        <v>113</v>
      </c>
      <c r="G61" s="464"/>
      <c r="H61" s="465"/>
      <c r="I61" s="465"/>
      <c r="J61" s="465"/>
      <c r="K61" s="465"/>
      <c r="L61" s="465"/>
      <c r="M61" s="466"/>
      <c r="N61" s="472"/>
      <c r="O61" s="406">
        <v>10</v>
      </c>
      <c r="P61" s="267"/>
      <c r="Q61" s="267"/>
      <c r="R61" s="267"/>
      <c r="S61" s="441">
        <v>0</v>
      </c>
      <c r="T61" s="439">
        <v>0</v>
      </c>
      <c r="U61" s="497"/>
    </row>
    <row r="62" spans="1:21" s="461" customFormat="1" ht="15" customHeight="1">
      <c r="A62" s="462"/>
      <c r="B62" s="264"/>
      <c r="C62" s="701" t="s">
        <v>114</v>
      </c>
      <c r="D62" s="702" t="s">
        <v>115</v>
      </c>
      <c r="E62" s="703" t="s">
        <v>115</v>
      </c>
      <c r="F62" s="463" t="s">
        <v>116</v>
      </c>
      <c r="G62" s="464"/>
      <c r="H62" s="465"/>
      <c r="I62" s="465"/>
      <c r="J62" s="465"/>
      <c r="K62" s="465"/>
      <c r="L62" s="465"/>
      <c r="M62" s="466"/>
      <c r="N62" s="472"/>
      <c r="O62" s="406">
        <v>10</v>
      </c>
      <c r="P62" s="267"/>
      <c r="Q62" s="267"/>
      <c r="R62" s="267"/>
      <c r="S62" s="441">
        <v>0</v>
      </c>
      <c r="T62" s="439">
        <v>0</v>
      </c>
      <c r="U62" s="497"/>
    </row>
    <row r="63" spans="1:21" s="461" customFormat="1" ht="15" customHeight="1">
      <c r="A63" s="462"/>
      <c r="B63" s="264" t="s">
        <v>117</v>
      </c>
      <c r="C63" s="701"/>
      <c r="D63" s="702"/>
      <c r="E63" s="703"/>
      <c r="F63" s="467" t="s">
        <v>118</v>
      </c>
      <c r="G63" s="464"/>
      <c r="H63" s="468"/>
      <c r="I63" s="468"/>
      <c r="J63" s="468"/>
      <c r="K63" s="468"/>
      <c r="L63" s="468"/>
      <c r="M63" s="469"/>
      <c r="N63" s="472"/>
      <c r="O63" s="406">
        <v>10</v>
      </c>
      <c r="P63" s="267"/>
      <c r="Q63" s="267"/>
      <c r="R63" s="267"/>
      <c r="S63" s="440">
        <f>SUM(S64:S65)</f>
        <v>0</v>
      </c>
      <c r="T63" s="440">
        <f>SUM(T64:T65)</f>
        <v>0</v>
      </c>
      <c r="U63" s="497"/>
    </row>
    <row r="64" spans="1:21" s="461" customFormat="1" ht="15" customHeight="1">
      <c r="A64" s="462"/>
      <c r="B64" s="264"/>
      <c r="C64" s="701" t="s">
        <v>119</v>
      </c>
      <c r="D64" s="702" t="s">
        <v>120</v>
      </c>
      <c r="E64" s="703" t="s">
        <v>120</v>
      </c>
      <c r="F64" s="463" t="s">
        <v>121</v>
      </c>
      <c r="G64" s="464"/>
      <c r="H64" s="465"/>
      <c r="I64" s="465"/>
      <c r="J64" s="465"/>
      <c r="K64" s="465"/>
      <c r="L64" s="465"/>
      <c r="M64" s="466"/>
      <c r="N64" s="472"/>
      <c r="O64" s="406">
        <v>10</v>
      </c>
      <c r="P64" s="267"/>
      <c r="Q64" s="267"/>
      <c r="R64" s="267"/>
      <c r="S64" s="441">
        <v>0</v>
      </c>
      <c r="T64" s="439">
        <v>0</v>
      </c>
      <c r="U64" s="497"/>
    </row>
    <row r="65" spans="1:21" s="461" customFormat="1" ht="15" customHeight="1">
      <c r="A65" s="462"/>
      <c r="B65" s="264"/>
      <c r="C65" s="701" t="s">
        <v>122</v>
      </c>
      <c r="D65" s="702" t="s">
        <v>123</v>
      </c>
      <c r="E65" s="703" t="s">
        <v>123</v>
      </c>
      <c r="F65" s="463" t="s">
        <v>124</v>
      </c>
      <c r="G65" s="464"/>
      <c r="H65" s="465"/>
      <c r="I65" s="465"/>
      <c r="J65" s="465"/>
      <c r="K65" s="465"/>
      <c r="L65" s="465"/>
      <c r="M65" s="466"/>
      <c r="N65" s="472"/>
      <c r="O65" s="406">
        <v>10</v>
      </c>
      <c r="P65" s="267"/>
      <c r="Q65" s="267"/>
      <c r="R65" s="267"/>
      <c r="S65" s="441">
        <v>0</v>
      </c>
      <c r="T65" s="439">
        <v>0</v>
      </c>
      <c r="U65" s="497"/>
    </row>
    <row r="66" spans="1:21" s="461" customFormat="1" ht="15" customHeight="1">
      <c r="A66" s="462"/>
      <c r="B66" s="264" t="s">
        <v>125</v>
      </c>
      <c r="C66" s="701"/>
      <c r="D66" s="702"/>
      <c r="E66" s="703"/>
      <c r="F66" s="467" t="s">
        <v>126</v>
      </c>
      <c r="G66" s="464"/>
      <c r="H66" s="468"/>
      <c r="I66" s="468"/>
      <c r="J66" s="468"/>
      <c r="K66" s="468"/>
      <c r="L66" s="468"/>
      <c r="M66" s="469"/>
      <c r="N66" s="472"/>
      <c r="O66" s="406">
        <v>10</v>
      </c>
      <c r="P66" s="267"/>
      <c r="Q66" s="267"/>
      <c r="R66" s="267"/>
      <c r="S66" s="440">
        <f>SUM(S67:S68)</f>
        <v>0</v>
      </c>
      <c r="T66" s="440">
        <f>SUM(T67:T68)</f>
        <v>0</v>
      </c>
      <c r="U66" s="497"/>
    </row>
    <row r="67" spans="1:21" s="461" customFormat="1" ht="15" customHeight="1">
      <c r="A67" s="462"/>
      <c r="B67" s="264"/>
      <c r="C67" s="701" t="s">
        <v>127</v>
      </c>
      <c r="D67" s="702" t="s">
        <v>128</v>
      </c>
      <c r="E67" s="703" t="s">
        <v>128</v>
      </c>
      <c r="F67" s="463" t="s">
        <v>129</v>
      </c>
      <c r="G67" s="464"/>
      <c r="H67" s="465"/>
      <c r="I67" s="465"/>
      <c r="J67" s="465"/>
      <c r="K67" s="465"/>
      <c r="L67" s="465"/>
      <c r="M67" s="466"/>
      <c r="N67" s="472"/>
      <c r="O67" s="406">
        <v>10</v>
      </c>
      <c r="P67" s="267"/>
      <c r="Q67" s="267"/>
      <c r="R67" s="267"/>
      <c r="S67" s="441">
        <v>0</v>
      </c>
      <c r="T67" s="439">
        <v>0</v>
      </c>
      <c r="U67" s="497"/>
    </row>
    <row r="68" spans="1:21" s="461" customFormat="1" ht="15" customHeight="1">
      <c r="A68" s="462"/>
      <c r="B68" s="264"/>
      <c r="C68" s="701" t="s">
        <v>130</v>
      </c>
      <c r="D68" s="702" t="s">
        <v>131</v>
      </c>
      <c r="E68" s="703" t="s">
        <v>131</v>
      </c>
      <c r="F68" s="463" t="s">
        <v>132</v>
      </c>
      <c r="G68" s="464"/>
      <c r="H68" s="465"/>
      <c r="I68" s="465"/>
      <c r="J68" s="465"/>
      <c r="K68" s="465"/>
      <c r="L68" s="465"/>
      <c r="M68" s="466"/>
      <c r="N68" s="472"/>
      <c r="O68" s="406">
        <v>10</v>
      </c>
      <c r="P68" s="267"/>
      <c r="Q68" s="267"/>
      <c r="R68" s="267"/>
      <c r="S68" s="441">
        <v>0</v>
      </c>
      <c r="T68" s="439">
        <v>0</v>
      </c>
      <c r="U68" s="497"/>
    </row>
    <row r="69" spans="1:21" s="461" customFormat="1" ht="15" customHeight="1">
      <c r="A69" s="462"/>
      <c r="B69" s="264" t="s">
        <v>133</v>
      </c>
      <c r="C69" s="701"/>
      <c r="D69" s="702"/>
      <c r="E69" s="703"/>
      <c r="F69" s="467" t="s">
        <v>134</v>
      </c>
      <c r="G69" s="464"/>
      <c r="H69" s="468"/>
      <c r="I69" s="468"/>
      <c r="J69" s="468"/>
      <c r="K69" s="468"/>
      <c r="L69" s="468"/>
      <c r="M69" s="469"/>
      <c r="N69" s="472"/>
      <c r="O69" s="406">
        <v>10</v>
      </c>
      <c r="P69" s="267"/>
      <c r="Q69" s="267"/>
      <c r="R69" s="267"/>
      <c r="S69" s="440">
        <f>SUM(S70:S73)</f>
        <v>0</v>
      </c>
      <c r="T69" s="440">
        <f>SUM(T70:T73)</f>
        <v>0</v>
      </c>
      <c r="U69" s="497"/>
    </row>
    <row r="70" spans="1:21" s="461" customFormat="1" ht="15" customHeight="1">
      <c r="A70" s="462"/>
      <c r="B70" s="264"/>
      <c r="C70" s="701" t="s">
        <v>135</v>
      </c>
      <c r="D70" s="702" t="s">
        <v>136</v>
      </c>
      <c r="E70" s="703" t="s">
        <v>136</v>
      </c>
      <c r="F70" s="463" t="s">
        <v>137</v>
      </c>
      <c r="G70" s="464"/>
      <c r="H70" s="465"/>
      <c r="I70" s="465"/>
      <c r="J70" s="465"/>
      <c r="K70" s="465"/>
      <c r="L70" s="465"/>
      <c r="M70" s="466"/>
      <c r="N70" s="472"/>
      <c r="O70" s="406">
        <v>10</v>
      </c>
      <c r="P70" s="267"/>
      <c r="Q70" s="267"/>
      <c r="R70" s="267"/>
      <c r="S70" s="441">
        <v>0</v>
      </c>
      <c r="T70" s="439">
        <v>0</v>
      </c>
      <c r="U70" s="497"/>
    </row>
    <row r="71" spans="1:21" s="461" customFormat="1" ht="15" customHeight="1">
      <c r="A71" s="462"/>
      <c r="B71" s="264"/>
      <c r="C71" s="701" t="s">
        <v>138</v>
      </c>
      <c r="D71" s="702" t="s">
        <v>139</v>
      </c>
      <c r="E71" s="703" t="s">
        <v>139</v>
      </c>
      <c r="F71" s="463" t="s">
        <v>140</v>
      </c>
      <c r="G71" s="464"/>
      <c r="H71" s="465"/>
      <c r="I71" s="465"/>
      <c r="J71" s="465"/>
      <c r="K71" s="465"/>
      <c r="L71" s="465"/>
      <c r="M71" s="466"/>
      <c r="N71" s="472"/>
      <c r="O71" s="406">
        <v>10</v>
      </c>
      <c r="P71" s="267"/>
      <c r="Q71" s="267"/>
      <c r="R71" s="267"/>
      <c r="S71" s="441">
        <v>0</v>
      </c>
      <c r="T71" s="439">
        <v>0</v>
      </c>
      <c r="U71" s="497"/>
    </row>
    <row r="72" spans="1:21" s="461" customFormat="1" ht="15" customHeight="1">
      <c r="A72" s="462"/>
      <c r="B72" s="264"/>
      <c r="C72" s="701" t="s">
        <v>141</v>
      </c>
      <c r="D72" s="702" t="s">
        <v>142</v>
      </c>
      <c r="E72" s="703" t="s">
        <v>142</v>
      </c>
      <c r="F72" s="463" t="s">
        <v>143</v>
      </c>
      <c r="G72" s="464"/>
      <c r="H72" s="465"/>
      <c r="I72" s="465"/>
      <c r="J72" s="465"/>
      <c r="K72" s="465"/>
      <c r="L72" s="465"/>
      <c r="M72" s="466"/>
      <c r="N72" s="472"/>
      <c r="O72" s="406">
        <v>10</v>
      </c>
      <c r="P72" s="267"/>
      <c r="Q72" s="267"/>
      <c r="R72" s="267"/>
      <c r="S72" s="441">
        <v>0</v>
      </c>
      <c r="T72" s="439">
        <v>0</v>
      </c>
      <c r="U72" s="497"/>
    </row>
    <row r="73" spans="1:21" s="461" customFormat="1" ht="15" customHeight="1">
      <c r="A73" s="462"/>
      <c r="B73" s="264"/>
      <c r="C73" s="701" t="s">
        <v>144</v>
      </c>
      <c r="D73" s="702" t="s">
        <v>145</v>
      </c>
      <c r="E73" s="703" t="s">
        <v>145</v>
      </c>
      <c r="F73" s="463" t="s">
        <v>146</v>
      </c>
      <c r="G73" s="464"/>
      <c r="H73" s="465"/>
      <c r="I73" s="465"/>
      <c r="J73" s="465"/>
      <c r="K73" s="465"/>
      <c r="L73" s="465"/>
      <c r="M73" s="466"/>
      <c r="N73" s="472"/>
      <c r="O73" s="406">
        <v>10</v>
      </c>
      <c r="P73" s="267"/>
      <c r="Q73" s="267"/>
      <c r="R73" s="267"/>
      <c r="S73" s="441">
        <v>0</v>
      </c>
      <c r="T73" s="439">
        <v>0</v>
      </c>
      <c r="U73" s="497"/>
    </row>
    <row r="74" spans="1:21" s="461" customFormat="1" ht="15" customHeight="1">
      <c r="A74" s="462"/>
      <c r="B74" s="264" t="s">
        <v>147</v>
      </c>
      <c r="C74" s="701"/>
      <c r="D74" s="702"/>
      <c r="E74" s="703"/>
      <c r="F74" s="467" t="s">
        <v>148</v>
      </c>
      <c r="G74" s="464"/>
      <c r="H74" s="468"/>
      <c r="I74" s="468"/>
      <c r="J74" s="468"/>
      <c r="K74" s="468"/>
      <c r="L74" s="468"/>
      <c r="M74" s="469"/>
      <c r="N74" s="472"/>
      <c r="O74" s="406">
        <v>10</v>
      </c>
      <c r="P74" s="267"/>
      <c r="Q74" s="267"/>
      <c r="R74" s="267"/>
      <c r="S74" s="440">
        <f>SUM(S75:S80)</f>
        <v>0</v>
      </c>
      <c r="T74" s="440">
        <f>SUM(T75:T80)</f>
        <v>0</v>
      </c>
      <c r="U74" s="497"/>
    </row>
    <row r="75" spans="1:21" s="461" customFormat="1" ht="15" customHeight="1">
      <c r="A75" s="462"/>
      <c r="B75" s="264"/>
      <c r="C75" s="701" t="s">
        <v>149</v>
      </c>
      <c r="D75" s="702" t="s">
        <v>150</v>
      </c>
      <c r="E75" s="703" t="s">
        <v>150</v>
      </c>
      <c r="F75" s="463" t="s">
        <v>151</v>
      </c>
      <c r="G75" s="464"/>
      <c r="H75" s="465"/>
      <c r="I75" s="465"/>
      <c r="J75" s="465"/>
      <c r="K75" s="465"/>
      <c r="L75" s="465"/>
      <c r="M75" s="466"/>
      <c r="N75" s="472"/>
      <c r="O75" s="406">
        <v>10</v>
      </c>
      <c r="P75" s="267"/>
      <c r="Q75" s="267"/>
      <c r="R75" s="267"/>
      <c r="S75" s="441">
        <v>0</v>
      </c>
      <c r="T75" s="439">
        <v>0</v>
      </c>
      <c r="U75" s="497"/>
    </row>
    <row r="76" spans="1:21" s="461" customFormat="1" ht="15" customHeight="1">
      <c r="A76" s="462"/>
      <c r="B76" s="264"/>
      <c r="C76" s="701" t="s">
        <v>152</v>
      </c>
      <c r="D76" s="702" t="s">
        <v>153</v>
      </c>
      <c r="E76" s="703" t="s">
        <v>153</v>
      </c>
      <c r="F76" s="463" t="s">
        <v>154</v>
      </c>
      <c r="G76" s="464"/>
      <c r="H76" s="465"/>
      <c r="I76" s="465"/>
      <c r="J76" s="465"/>
      <c r="K76" s="465"/>
      <c r="L76" s="465"/>
      <c r="M76" s="466"/>
      <c r="N76" s="472"/>
      <c r="O76" s="406">
        <v>10</v>
      </c>
      <c r="P76" s="267"/>
      <c r="Q76" s="267"/>
      <c r="R76" s="267"/>
      <c r="S76" s="441">
        <v>0</v>
      </c>
      <c r="T76" s="439">
        <v>0</v>
      </c>
      <c r="U76" s="497"/>
    </row>
    <row r="77" spans="1:21" s="461" customFormat="1" ht="15" customHeight="1">
      <c r="A77" s="462"/>
      <c r="B77" s="264"/>
      <c r="C77" s="701" t="s">
        <v>155</v>
      </c>
      <c r="D77" s="702" t="s">
        <v>156</v>
      </c>
      <c r="E77" s="703" t="s">
        <v>156</v>
      </c>
      <c r="F77" s="463" t="s">
        <v>157</v>
      </c>
      <c r="G77" s="464"/>
      <c r="H77" s="465"/>
      <c r="I77" s="465"/>
      <c r="J77" s="465"/>
      <c r="K77" s="465"/>
      <c r="L77" s="465"/>
      <c r="M77" s="466"/>
      <c r="N77" s="472"/>
      <c r="O77" s="406">
        <v>10</v>
      </c>
      <c r="P77" s="267"/>
      <c r="Q77" s="267"/>
      <c r="R77" s="267"/>
      <c r="S77" s="441">
        <v>0</v>
      </c>
      <c r="T77" s="439">
        <v>0</v>
      </c>
      <c r="U77" s="497"/>
    </row>
    <row r="78" spans="1:21" s="461" customFormat="1" ht="15" customHeight="1">
      <c r="A78" s="462"/>
      <c r="B78" s="264"/>
      <c r="C78" s="701" t="s">
        <v>158</v>
      </c>
      <c r="D78" s="702" t="s">
        <v>159</v>
      </c>
      <c r="E78" s="703" t="s">
        <v>159</v>
      </c>
      <c r="F78" s="463" t="s">
        <v>160</v>
      </c>
      <c r="G78" s="464"/>
      <c r="H78" s="465"/>
      <c r="I78" s="465"/>
      <c r="J78" s="465"/>
      <c r="K78" s="465"/>
      <c r="L78" s="465"/>
      <c r="M78" s="466"/>
      <c r="N78" s="472"/>
      <c r="O78" s="406">
        <v>10</v>
      </c>
      <c r="P78" s="267"/>
      <c r="Q78" s="267"/>
      <c r="R78" s="267"/>
      <c r="S78" s="441">
        <v>0</v>
      </c>
      <c r="T78" s="439">
        <v>0</v>
      </c>
      <c r="U78" s="497"/>
    </row>
    <row r="79" spans="1:21" s="461" customFormat="1" ht="15" customHeight="1">
      <c r="A79" s="462"/>
      <c r="B79" s="264"/>
      <c r="C79" s="701" t="s">
        <v>161</v>
      </c>
      <c r="D79" s="702" t="s">
        <v>162</v>
      </c>
      <c r="E79" s="703" t="s">
        <v>162</v>
      </c>
      <c r="F79" s="463" t="s">
        <v>163</v>
      </c>
      <c r="G79" s="464"/>
      <c r="H79" s="465"/>
      <c r="I79" s="465"/>
      <c r="J79" s="465"/>
      <c r="K79" s="465"/>
      <c r="L79" s="465"/>
      <c r="M79" s="466"/>
      <c r="N79" s="472"/>
      <c r="O79" s="406">
        <v>10</v>
      </c>
      <c r="P79" s="267"/>
      <c r="Q79" s="267"/>
      <c r="R79" s="267"/>
      <c r="S79" s="441">
        <v>0</v>
      </c>
      <c r="T79" s="439">
        <v>0</v>
      </c>
      <c r="U79" s="497"/>
    </row>
    <row r="80" spans="1:21" s="461" customFormat="1" ht="15" customHeight="1">
      <c r="A80" s="462"/>
      <c r="B80" s="264"/>
      <c r="C80" s="701" t="s">
        <v>164</v>
      </c>
      <c r="D80" s="702" t="s">
        <v>165</v>
      </c>
      <c r="E80" s="703" t="s">
        <v>165</v>
      </c>
      <c r="F80" s="463" t="s">
        <v>166</v>
      </c>
      <c r="G80" s="464"/>
      <c r="H80" s="465"/>
      <c r="I80" s="465"/>
      <c r="J80" s="465"/>
      <c r="K80" s="465"/>
      <c r="L80" s="465"/>
      <c r="M80" s="466"/>
      <c r="N80" s="472"/>
      <c r="O80" s="406">
        <v>10</v>
      </c>
      <c r="P80" s="267"/>
      <c r="Q80" s="267"/>
      <c r="R80" s="267"/>
      <c r="S80" s="441">
        <v>0</v>
      </c>
      <c r="T80" s="439">
        <v>0</v>
      </c>
      <c r="U80" s="497"/>
    </row>
    <row r="81" spans="1:21" s="461" customFormat="1" ht="15" customHeight="1">
      <c r="A81" s="462"/>
      <c r="B81" s="264" t="s">
        <v>167</v>
      </c>
      <c r="C81" s="701"/>
      <c r="D81" s="702"/>
      <c r="E81" s="703"/>
      <c r="F81" s="467" t="s">
        <v>168</v>
      </c>
      <c r="G81" s="464"/>
      <c r="H81" s="468"/>
      <c r="I81" s="468"/>
      <c r="J81" s="468"/>
      <c r="K81" s="468"/>
      <c r="L81" s="468"/>
      <c r="M81" s="469"/>
      <c r="N81" s="472"/>
      <c r="O81" s="406">
        <v>10</v>
      </c>
      <c r="P81" s="267"/>
      <c r="Q81" s="267"/>
      <c r="R81" s="267"/>
      <c r="S81" s="440">
        <v>0</v>
      </c>
      <c r="T81" s="440">
        <v>0</v>
      </c>
      <c r="U81" s="497"/>
    </row>
    <row r="82" spans="1:21" s="461" customFormat="1" ht="15" customHeight="1">
      <c r="A82" s="462"/>
      <c r="B82" s="264"/>
      <c r="C82" s="701" t="s">
        <v>169</v>
      </c>
      <c r="D82" s="702" t="s">
        <v>170</v>
      </c>
      <c r="E82" s="703" t="s">
        <v>170</v>
      </c>
      <c r="F82" s="463" t="s">
        <v>171</v>
      </c>
      <c r="G82" s="464"/>
      <c r="H82" s="465"/>
      <c r="I82" s="465"/>
      <c r="J82" s="465"/>
      <c r="K82" s="465"/>
      <c r="L82" s="465"/>
      <c r="M82" s="466"/>
      <c r="N82" s="472"/>
      <c r="O82" s="406">
        <v>10</v>
      </c>
      <c r="P82" s="267"/>
      <c r="Q82" s="267"/>
      <c r="R82" s="267"/>
      <c r="S82" s="441">
        <v>0</v>
      </c>
      <c r="T82" s="439">
        <v>0</v>
      </c>
      <c r="U82" s="497"/>
    </row>
    <row r="83" spans="1:21" s="461" customFormat="1" ht="15" customHeight="1">
      <c r="A83" s="462"/>
      <c r="B83" s="264"/>
      <c r="C83" s="701" t="s">
        <v>172</v>
      </c>
      <c r="D83" s="702" t="s">
        <v>173</v>
      </c>
      <c r="E83" s="703" t="s">
        <v>173</v>
      </c>
      <c r="F83" s="463" t="s">
        <v>174</v>
      </c>
      <c r="G83" s="464"/>
      <c r="H83" s="465"/>
      <c r="I83" s="465"/>
      <c r="J83" s="465"/>
      <c r="K83" s="465"/>
      <c r="L83" s="465"/>
      <c r="M83" s="466"/>
      <c r="N83" s="472"/>
      <c r="O83" s="406">
        <v>10</v>
      </c>
      <c r="P83" s="267"/>
      <c r="Q83" s="267"/>
      <c r="R83" s="267"/>
      <c r="S83" s="441">
        <v>0</v>
      </c>
      <c r="T83" s="439">
        <v>0</v>
      </c>
      <c r="U83" s="497"/>
    </row>
    <row r="84" spans="1:21" s="461" customFormat="1" ht="15" customHeight="1">
      <c r="A84" s="462"/>
      <c r="B84" s="264"/>
      <c r="C84" s="701" t="s">
        <v>175</v>
      </c>
      <c r="D84" s="702" t="s">
        <v>176</v>
      </c>
      <c r="E84" s="703" t="s">
        <v>176</v>
      </c>
      <c r="F84" s="463" t="s">
        <v>177</v>
      </c>
      <c r="G84" s="464"/>
      <c r="H84" s="465"/>
      <c r="I84" s="465"/>
      <c r="J84" s="465"/>
      <c r="K84" s="465"/>
      <c r="L84" s="465"/>
      <c r="M84" s="466"/>
      <c r="N84" s="472"/>
      <c r="O84" s="406">
        <v>10</v>
      </c>
      <c r="P84" s="267"/>
      <c r="Q84" s="267"/>
      <c r="R84" s="267"/>
      <c r="S84" s="441">
        <v>0</v>
      </c>
      <c r="T84" s="439">
        <v>0</v>
      </c>
      <c r="U84" s="497"/>
    </row>
    <row r="85" spans="1:21" s="461" customFormat="1" ht="15" customHeight="1">
      <c r="A85" s="462"/>
      <c r="B85" s="264" t="s">
        <v>178</v>
      </c>
      <c r="C85" s="701"/>
      <c r="D85" s="702"/>
      <c r="E85" s="703"/>
      <c r="F85" s="467" t="s">
        <v>179</v>
      </c>
      <c r="G85" s="464"/>
      <c r="H85" s="468"/>
      <c r="I85" s="468"/>
      <c r="J85" s="468"/>
      <c r="K85" s="468"/>
      <c r="L85" s="468"/>
      <c r="M85" s="469"/>
      <c r="N85" s="472"/>
      <c r="O85" s="406">
        <v>10</v>
      </c>
      <c r="P85" s="267"/>
      <c r="Q85" s="267"/>
      <c r="R85" s="267"/>
      <c r="S85" s="440">
        <f>SUM(S86:S88)</f>
        <v>0</v>
      </c>
      <c r="T85" s="440">
        <f>SUM(T86:T88)</f>
        <v>0</v>
      </c>
      <c r="U85" s="497"/>
    </row>
    <row r="86" spans="1:21" s="461" customFormat="1" ht="15" customHeight="1">
      <c r="A86" s="462"/>
      <c r="B86" s="264"/>
      <c r="C86" s="701" t="s">
        <v>180</v>
      </c>
      <c r="D86" s="702" t="s">
        <v>181</v>
      </c>
      <c r="E86" s="703" t="s">
        <v>181</v>
      </c>
      <c r="F86" s="463" t="s">
        <v>182</v>
      </c>
      <c r="G86" s="464"/>
      <c r="H86" s="465"/>
      <c r="I86" s="465"/>
      <c r="J86" s="465"/>
      <c r="K86" s="465"/>
      <c r="L86" s="465"/>
      <c r="M86" s="466"/>
      <c r="N86" s="472"/>
      <c r="O86" s="406">
        <v>10</v>
      </c>
      <c r="P86" s="267"/>
      <c r="Q86" s="267"/>
      <c r="R86" s="267"/>
      <c r="S86" s="441">
        <v>0</v>
      </c>
      <c r="T86" s="439">
        <v>0</v>
      </c>
      <c r="U86" s="497"/>
    </row>
    <row r="87" spans="1:21" s="461" customFormat="1" ht="15" customHeight="1">
      <c r="A87" s="462"/>
      <c r="B87" s="264"/>
      <c r="C87" s="701" t="s">
        <v>183</v>
      </c>
      <c r="D87" s="702" t="s">
        <v>184</v>
      </c>
      <c r="E87" s="703" t="s">
        <v>184</v>
      </c>
      <c r="F87" s="463" t="s">
        <v>185</v>
      </c>
      <c r="G87" s="464"/>
      <c r="H87" s="465"/>
      <c r="I87" s="465"/>
      <c r="J87" s="465"/>
      <c r="K87" s="465"/>
      <c r="L87" s="465"/>
      <c r="M87" s="466"/>
      <c r="N87" s="472"/>
      <c r="O87" s="406">
        <v>10</v>
      </c>
      <c r="P87" s="267"/>
      <c r="Q87" s="267"/>
      <c r="R87" s="267"/>
      <c r="S87" s="441">
        <v>0</v>
      </c>
      <c r="T87" s="439">
        <v>0</v>
      </c>
      <c r="U87" s="497"/>
    </row>
    <row r="88" spans="1:21" s="461" customFormat="1" ht="15" customHeight="1">
      <c r="A88" s="462"/>
      <c r="B88" s="264"/>
      <c r="C88" s="701" t="s">
        <v>186</v>
      </c>
      <c r="D88" s="702" t="s">
        <v>187</v>
      </c>
      <c r="E88" s="703" t="s">
        <v>187</v>
      </c>
      <c r="F88" s="463" t="s">
        <v>188</v>
      </c>
      <c r="G88" s="464"/>
      <c r="H88" s="465"/>
      <c r="I88" s="465"/>
      <c r="J88" s="465"/>
      <c r="K88" s="465"/>
      <c r="L88" s="465"/>
      <c r="M88" s="466"/>
      <c r="N88" s="472"/>
      <c r="O88" s="406">
        <v>10</v>
      </c>
      <c r="P88" s="267"/>
      <c r="Q88" s="267"/>
      <c r="R88" s="267"/>
      <c r="S88" s="441">
        <v>0</v>
      </c>
      <c r="T88" s="439">
        <v>0</v>
      </c>
      <c r="U88" s="497"/>
    </row>
    <row r="89" spans="1:21" s="461" customFormat="1" ht="15" customHeight="1">
      <c r="A89" s="462"/>
      <c r="B89" s="264" t="s">
        <v>189</v>
      </c>
      <c r="C89" s="701"/>
      <c r="D89" s="702"/>
      <c r="E89" s="703"/>
      <c r="F89" s="467" t="s">
        <v>190</v>
      </c>
      <c r="G89" s="464"/>
      <c r="H89" s="468"/>
      <c r="I89" s="468"/>
      <c r="J89" s="468"/>
      <c r="K89" s="468"/>
      <c r="L89" s="468"/>
      <c r="M89" s="469"/>
      <c r="N89" s="472"/>
      <c r="O89" s="406">
        <v>10</v>
      </c>
      <c r="P89" s="267"/>
      <c r="Q89" s="267"/>
      <c r="R89" s="267"/>
      <c r="S89" s="440">
        <f>SUM(S90:S98)</f>
        <v>0</v>
      </c>
      <c r="T89" s="440">
        <f>SUM(T90:T98)</f>
        <v>0</v>
      </c>
      <c r="U89" s="497"/>
    </row>
    <row r="90" spans="1:21" s="461" customFormat="1" ht="15" customHeight="1">
      <c r="A90" s="462"/>
      <c r="B90" s="264"/>
      <c r="C90" s="701" t="s">
        <v>191</v>
      </c>
      <c r="D90" s="702" t="s">
        <v>192</v>
      </c>
      <c r="E90" s="703" t="s">
        <v>192</v>
      </c>
      <c r="F90" s="463" t="s">
        <v>193</v>
      </c>
      <c r="G90" s="464"/>
      <c r="H90" s="465"/>
      <c r="I90" s="465"/>
      <c r="J90" s="465"/>
      <c r="K90" s="465"/>
      <c r="L90" s="465"/>
      <c r="M90" s="466"/>
      <c r="N90" s="472"/>
      <c r="O90" s="406">
        <v>10</v>
      </c>
      <c r="P90" s="267"/>
      <c r="Q90" s="267"/>
      <c r="R90" s="267"/>
      <c r="S90" s="441">
        <v>0</v>
      </c>
      <c r="T90" s="439">
        <v>0</v>
      </c>
      <c r="U90" s="497"/>
    </row>
    <row r="91" spans="1:21" s="461" customFormat="1" ht="15" customHeight="1">
      <c r="A91" s="462"/>
      <c r="B91" s="264"/>
      <c r="C91" s="701" t="s">
        <v>194</v>
      </c>
      <c r="D91" s="702" t="s">
        <v>195</v>
      </c>
      <c r="E91" s="703" t="s">
        <v>195</v>
      </c>
      <c r="F91" s="463" t="s">
        <v>196</v>
      </c>
      <c r="G91" s="464"/>
      <c r="H91" s="465"/>
      <c r="I91" s="465"/>
      <c r="J91" s="465"/>
      <c r="K91" s="465"/>
      <c r="L91" s="465"/>
      <c r="M91" s="466"/>
      <c r="N91" s="472"/>
      <c r="O91" s="406">
        <v>10</v>
      </c>
      <c r="P91" s="267"/>
      <c r="Q91" s="267"/>
      <c r="R91" s="267"/>
      <c r="S91" s="441">
        <v>0</v>
      </c>
      <c r="T91" s="439">
        <v>0</v>
      </c>
      <c r="U91" s="497"/>
    </row>
    <row r="92" spans="1:21" s="461" customFormat="1" ht="15" customHeight="1">
      <c r="A92" s="462"/>
      <c r="B92" s="264"/>
      <c r="C92" s="701" t="s">
        <v>197</v>
      </c>
      <c r="D92" s="702" t="s">
        <v>198</v>
      </c>
      <c r="E92" s="703" t="s">
        <v>198</v>
      </c>
      <c r="F92" s="463" t="s">
        <v>199</v>
      </c>
      <c r="G92" s="464"/>
      <c r="H92" s="465"/>
      <c r="I92" s="465"/>
      <c r="J92" s="465"/>
      <c r="K92" s="465"/>
      <c r="L92" s="465"/>
      <c r="M92" s="466"/>
      <c r="N92" s="472"/>
      <c r="O92" s="406">
        <v>10</v>
      </c>
      <c r="P92" s="267"/>
      <c r="Q92" s="267"/>
      <c r="R92" s="267"/>
      <c r="S92" s="441">
        <v>0</v>
      </c>
      <c r="T92" s="439">
        <v>0</v>
      </c>
      <c r="U92" s="497"/>
    </row>
    <row r="93" spans="1:21" s="461" customFormat="1" ht="15" customHeight="1">
      <c r="A93" s="462"/>
      <c r="B93" s="264"/>
      <c r="C93" s="701" t="s">
        <v>200</v>
      </c>
      <c r="D93" s="702" t="s">
        <v>201</v>
      </c>
      <c r="E93" s="703" t="s">
        <v>201</v>
      </c>
      <c r="F93" s="463" t="s">
        <v>202</v>
      </c>
      <c r="G93" s="464"/>
      <c r="H93" s="465"/>
      <c r="I93" s="465"/>
      <c r="J93" s="465"/>
      <c r="K93" s="465"/>
      <c r="L93" s="465"/>
      <c r="M93" s="466"/>
      <c r="N93" s="472"/>
      <c r="O93" s="406">
        <v>10</v>
      </c>
      <c r="P93" s="267"/>
      <c r="Q93" s="267"/>
      <c r="R93" s="267"/>
      <c r="S93" s="441">
        <v>0</v>
      </c>
      <c r="T93" s="439">
        <v>0</v>
      </c>
      <c r="U93" s="497"/>
    </row>
    <row r="94" spans="1:21" s="461" customFormat="1" ht="15" customHeight="1">
      <c r="A94" s="462"/>
      <c r="B94" s="264"/>
      <c r="C94" s="701" t="s">
        <v>203</v>
      </c>
      <c r="D94" s="702" t="s">
        <v>204</v>
      </c>
      <c r="E94" s="703" t="s">
        <v>204</v>
      </c>
      <c r="F94" s="463" t="s">
        <v>205</v>
      </c>
      <c r="G94" s="464"/>
      <c r="H94" s="465"/>
      <c r="I94" s="465"/>
      <c r="J94" s="465"/>
      <c r="K94" s="465"/>
      <c r="L94" s="465"/>
      <c r="M94" s="466"/>
      <c r="N94" s="472"/>
      <c r="O94" s="406">
        <v>10</v>
      </c>
      <c r="P94" s="267"/>
      <c r="Q94" s="267"/>
      <c r="R94" s="267"/>
      <c r="S94" s="441">
        <v>0</v>
      </c>
      <c r="T94" s="439">
        <v>0</v>
      </c>
      <c r="U94" s="497"/>
    </row>
    <row r="95" spans="1:21" s="461" customFormat="1" ht="15" customHeight="1">
      <c r="A95" s="462"/>
      <c r="B95" s="264"/>
      <c r="C95" s="701" t="s">
        <v>206</v>
      </c>
      <c r="D95" s="702" t="s">
        <v>207</v>
      </c>
      <c r="E95" s="703" t="s">
        <v>207</v>
      </c>
      <c r="F95" s="463" t="s">
        <v>208</v>
      </c>
      <c r="G95" s="464"/>
      <c r="H95" s="465"/>
      <c r="I95" s="465"/>
      <c r="J95" s="465"/>
      <c r="K95" s="465"/>
      <c r="L95" s="465"/>
      <c r="M95" s="466"/>
      <c r="N95" s="472"/>
      <c r="O95" s="406">
        <v>10</v>
      </c>
      <c r="P95" s="267"/>
      <c r="Q95" s="267"/>
      <c r="R95" s="267"/>
      <c r="S95" s="441">
        <v>0</v>
      </c>
      <c r="T95" s="439">
        <v>0</v>
      </c>
      <c r="U95" s="497"/>
    </row>
    <row r="96" spans="1:21" s="461" customFormat="1" ht="15" customHeight="1">
      <c r="A96" s="462"/>
      <c r="B96" s="264"/>
      <c r="C96" s="701" t="s">
        <v>209</v>
      </c>
      <c r="D96" s="702" t="s">
        <v>210</v>
      </c>
      <c r="E96" s="703" t="s">
        <v>210</v>
      </c>
      <c r="F96" s="463" t="s">
        <v>211</v>
      </c>
      <c r="G96" s="464"/>
      <c r="H96" s="465"/>
      <c r="I96" s="465"/>
      <c r="J96" s="465"/>
      <c r="K96" s="465"/>
      <c r="L96" s="465"/>
      <c r="M96" s="466"/>
      <c r="N96" s="472"/>
      <c r="O96" s="406">
        <v>10</v>
      </c>
      <c r="P96" s="267"/>
      <c r="Q96" s="267"/>
      <c r="R96" s="267"/>
      <c r="S96" s="441">
        <v>0</v>
      </c>
      <c r="T96" s="439">
        <v>0</v>
      </c>
      <c r="U96" s="497"/>
    </row>
    <row r="97" spans="1:21" s="461" customFormat="1" ht="15" customHeight="1">
      <c r="A97" s="462"/>
      <c r="B97" s="264"/>
      <c r="C97" s="701" t="s">
        <v>212</v>
      </c>
      <c r="D97" s="702" t="s">
        <v>213</v>
      </c>
      <c r="E97" s="703" t="s">
        <v>213</v>
      </c>
      <c r="F97" s="463" t="s">
        <v>214</v>
      </c>
      <c r="G97" s="464"/>
      <c r="H97" s="465"/>
      <c r="I97" s="465"/>
      <c r="J97" s="465"/>
      <c r="K97" s="465"/>
      <c r="L97" s="465"/>
      <c r="M97" s="466"/>
      <c r="N97" s="472"/>
      <c r="O97" s="406">
        <v>10</v>
      </c>
      <c r="P97" s="267"/>
      <c r="Q97" s="267"/>
      <c r="R97" s="267"/>
      <c r="S97" s="441">
        <v>0</v>
      </c>
      <c r="T97" s="439">
        <v>0</v>
      </c>
      <c r="U97" s="497"/>
    </row>
    <row r="98" spans="1:21" s="461" customFormat="1" ht="15" customHeight="1">
      <c r="A98" s="462"/>
      <c r="B98" s="264"/>
      <c r="C98" s="701" t="s">
        <v>215</v>
      </c>
      <c r="D98" s="702" t="s">
        <v>213</v>
      </c>
      <c r="E98" s="703" t="s">
        <v>213</v>
      </c>
      <c r="F98" s="463" t="s">
        <v>216</v>
      </c>
      <c r="G98" s="464"/>
      <c r="H98" s="465"/>
      <c r="I98" s="465"/>
      <c r="J98" s="465"/>
      <c r="K98" s="465"/>
      <c r="L98" s="465"/>
      <c r="M98" s="466"/>
      <c r="N98" s="472"/>
      <c r="O98" s="406">
        <v>10</v>
      </c>
      <c r="P98" s="267"/>
      <c r="Q98" s="267"/>
      <c r="R98" s="267"/>
      <c r="S98" s="441">
        <v>0</v>
      </c>
      <c r="T98" s="439">
        <v>0</v>
      </c>
      <c r="U98" s="497"/>
    </row>
    <row r="99" spans="1:21" s="461" customFormat="1" ht="15" customHeight="1">
      <c r="A99" s="462" t="s">
        <v>217</v>
      </c>
      <c r="B99" s="462"/>
      <c r="C99" s="738"/>
      <c r="D99" s="739"/>
      <c r="E99" s="740"/>
      <c r="F99" s="473" t="s">
        <v>218</v>
      </c>
      <c r="G99" s="474"/>
      <c r="H99" s="475"/>
      <c r="I99" s="475"/>
      <c r="J99" s="475"/>
      <c r="K99" s="475"/>
      <c r="L99" s="475"/>
      <c r="M99" s="476"/>
      <c r="N99" s="472"/>
      <c r="O99" s="406">
        <v>10</v>
      </c>
      <c r="P99" s="267"/>
      <c r="Q99" s="267"/>
      <c r="R99" s="267"/>
      <c r="S99" s="442">
        <f>+S100+S104+S109+S116+S133+S126+S120</f>
        <v>0</v>
      </c>
      <c r="T99" s="442">
        <f>+T100+T104+T109+T116+T133+T126+T120</f>
        <v>0</v>
      </c>
      <c r="U99" s="497"/>
    </row>
    <row r="100" spans="1:21" s="461" customFormat="1" ht="15" customHeight="1">
      <c r="A100" s="462"/>
      <c r="B100" s="264" t="s">
        <v>219</v>
      </c>
      <c r="C100" s="701"/>
      <c r="D100" s="702"/>
      <c r="E100" s="703"/>
      <c r="F100" s="467" t="s">
        <v>220</v>
      </c>
      <c r="G100" s="464"/>
      <c r="H100" s="468"/>
      <c r="I100" s="468"/>
      <c r="J100" s="468"/>
      <c r="K100" s="468"/>
      <c r="L100" s="468"/>
      <c r="M100" s="469"/>
      <c r="N100" s="472"/>
      <c r="O100" s="406">
        <v>10</v>
      </c>
      <c r="P100" s="267"/>
      <c r="Q100" s="267"/>
      <c r="R100" s="267"/>
      <c r="S100" s="440">
        <f>SUM(S101:S103)</f>
        <v>0</v>
      </c>
      <c r="T100" s="440">
        <f>SUM(T101:T103)</f>
        <v>0</v>
      </c>
      <c r="U100" s="497"/>
    </row>
    <row r="101" spans="1:21" s="461" customFormat="1" ht="15" customHeight="1">
      <c r="A101" s="462"/>
      <c r="B101" s="264"/>
      <c r="C101" s="701" t="s">
        <v>221</v>
      </c>
      <c r="D101" s="702" t="s">
        <v>222</v>
      </c>
      <c r="E101" s="703" t="s">
        <v>222</v>
      </c>
      <c r="F101" s="463" t="s">
        <v>223</v>
      </c>
      <c r="G101" s="464"/>
      <c r="H101" s="465"/>
      <c r="I101" s="465"/>
      <c r="J101" s="465"/>
      <c r="K101" s="465"/>
      <c r="L101" s="465"/>
      <c r="M101" s="466"/>
      <c r="N101" s="472"/>
      <c r="O101" s="262">
        <v>30</v>
      </c>
      <c r="P101" s="267"/>
      <c r="Q101" s="267"/>
      <c r="R101" s="267"/>
      <c r="S101" s="441">
        <v>0</v>
      </c>
      <c r="T101" s="439">
        <v>0</v>
      </c>
      <c r="U101" s="497"/>
    </row>
    <row r="102" spans="1:21" s="461" customFormat="1" ht="15" customHeight="1">
      <c r="A102" s="462"/>
      <c r="B102" s="264"/>
      <c r="C102" s="701" t="s">
        <v>224</v>
      </c>
      <c r="D102" s="702" t="s">
        <v>225</v>
      </c>
      <c r="E102" s="703" t="s">
        <v>225</v>
      </c>
      <c r="F102" s="463" t="s">
        <v>226</v>
      </c>
      <c r="G102" s="464"/>
      <c r="H102" s="465"/>
      <c r="I102" s="465"/>
      <c r="J102" s="465"/>
      <c r="K102" s="465"/>
      <c r="L102" s="465"/>
      <c r="M102" s="466"/>
      <c r="N102" s="472"/>
      <c r="O102" s="262">
        <v>10</v>
      </c>
      <c r="P102" s="267"/>
      <c r="Q102" s="267"/>
      <c r="R102" s="267"/>
      <c r="S102" s="441">
        <v>0</v>
      </c>
      <c r="T102" s="439">
        <v>0</v>
      </c>
      <c r="U102" s="497"/>
    </row>
    <row r="103" spans="1:21" s="461" customFormat="1" ht="15" customHeight="1">
      <c r="A103" s="462"/>
      <c r="B103" s="264"/>
      <c r="C103" s="701" t="s">
        <v>227</v>
      </c>
      <c r="D103" s="702" t="s">
        <v>228</v>
      </c>
      <c r="E103" s="703" t="s">
        <v>228</v>
      </c>
      <c r="F103" s="463" t="s">
        <v>229</v>
      </c>
      <c r="G103" s="464"/>
      <c r="H103" s="465"/>
      <c r="I103" s="465"/>
      <c r="J103" s="465"/>
      <c r="K103" s="465"/>
      <c r="L103" s="465"/>
      <c r="M103" s="466"/>
      <c r="N103" s="472"/>
      <c r="O103" s="262">
        <v>10</v>
      </c>
      <c r="P103" s="267"/>
      <c r="Q103" s="267"/>
      <c r="R103" s="267"/>
      <c r="S103" s="441">
        <v>0</v>
      </c>
      <c r="T103" s="439">
        <v>0</v>
      </c>
      <c r="U103" s="497"/>
    </row>
    <row r="104" spans="1:21" s="461" customFormat="1" ht="15" customHeight="1">
      <c r="A104" s="462"/>
      <c r="B104" s="264" t="s">
        <v>230</v>
      </c>
      <c r="C104" s="701"/>
      <c r="D104" s="702"/>
      <c r="E104" s="703"/>
      <c r="F104" s="467" t="s">
        <v>231</v>
      </c>
      <c r="G104" s="464"/>
      <c r="H104" s="468"/>
      <c r="I104" s="468"/>
      <c r="J104" s="468"/>
      <c r="K104" s="468"/>
      <c r="L104" s="468"/>
      <c r="M104" s="469"/>
      <c r="N104" s="472"/>
      <c r="O104" s="262">
        <v>10</v>
      </c>
      <c r="P104" s="267"/>
      <c r="Q104" s="267"/>
      <c r="R104" s="267"/>
      <c r="S104" s="440">
        <f>SUM(S105:S108)</f>
        <v>0</v>
      </c>
      <c r="T104" s="440">
        <f>SUM(T105:T108)</f>
        <v>0</v>
      </c>
      <c r="U104" s="497"/>
    </row>
    <row r="105" spans="1:21" s="461" customFormat="1" ht="15" customHeight="1">
      <c r="A105" s="462"/>
      <c r="B105" s="264"/>
      <c r="C105" s="701" t="s">
        <v>232</v>
      </c>
      <c r="D105" s="702" t="s">
        <v>233</v>
      </c>
      <c r="E105" s="703" t="s">
        <v>233</v>
      </c>
      <c r="F105" s="463" t="s">
        <v>234</v>
      </c>
      <c r="G105" s="464"/>
      <c r="H105" s="465"/>
      <c r="I105" s="465"/>
      <c r="J105" s="465"/>
      <c r="K105" s="465"/>
      <c r="L105" s="465"/>
      <c r="M105" s="466"/>
      <c r="N105" s="472"/>
      <c r="O105" s="262">
        <v>10</v>
      </c>
      <c r="P105" s="267"/>
      <c r="Q105" s="267"/>
      <c r="R105" s="267"/>
      <c r="S105" s="441">
        <v>0</v>
      </c>
      <c r="T105" s="439">
        <v>0</v>
      </c>
      <c r="U105" s="497"/>
    </row>
    <row r="106" spans="1:21" s="461" customFormat="1" ht="15" customHeight="1">
      <c r="A106" s="462"/>
      <c r="B106" s="264"/>
      <c r="C106" s="701" t="s">
        <v>235</v>
      </c>
      <c r="D106" s="702" t="s">
        <v>233</v>
      </c>
      <c r="E106" s="703" t="s">
        <v>233</v>
      </c>
      <c r="F106" s="463" t="s">
        <v>236</v>
      </c>
      <c r="G106" s="464"/>
      <c r="H106" s="465"/>
      <c r="I106" s="465"/>
      <c r="J106" s="465"/>
      <c r="K106" s="465"/>
      <c r="L106" s="465"/>
      <c r="M106" s="466"/>
      <c r="N106" s="472"/>
      <c r="O106" s="262">
        <v>10</v>
      </c>
      <c r="P106" s="267"/>
      <c r="Q106" s="267"/>
      <c r="R106" s="267"/>
      <c r="S106" s="441">
        <v>0</v>
      </c>
      <c r="T106" s="439">
        <v>0</v>
      </c>
      <c r="U106" s="497"/>
    </row>
    <row r="107" spans="1:21" s="461" customFormat="1" ht="15" customHeight="1">
      <c r="A107" s="462"/>
      <c r="B107" s="264"/>
      <c r="C107" s="701" t="s">
        <v>237</v>
      </c>
      <c r="D107" s="702" t="s">
        <v>233</v>
      </c>
      <c r="E107" s="703" t="s">
        <v>233</v>
      </c>
      <c r="F107" s="463" t="s">
        <v>238</v>
      </c>
      <c r="G107" s="464"/>
      <c r="H107" s="465"/>
      <c r="I107" s="465"/>
      <c r="J107" s="465"/>
      <c r="K107" s="465"/>
      <c r="L107" s="465"/>
      <c r="M107" s="466"/>
      <c r="N107" s="472"/>
      <c r="O107" s="262">
        <v>10</v>
      </c>
      <c r="P107" s="267"/>
      <c r="Q107" s="267"/>
      <c r="R107" s="267"/>
      <c r="S107" s="441">
        <v>0</v>
      </c>
      <c r="T107" s="439">
        <v>0</v>
      </c>
      <c r="U107" s="497"/>
    </row>
    <row r="108" spans="1:21" s="461" customFormat="1" ht="15" customHeight="1">
      <c r="A108" s="462"/>
      <c r="B108" s="264"/>
      <c r="C108" s="701" t="s">
        <v>239</v>
      </c>
      <c r="D108" s="702" t="s">
        <v>233</v>
      </c>
      <c r="E108" s="703" t="s">
        <v>233</v>
      </c>
      <c r="F108" s="463" t="s">
        <v>240</v>
      </c>
      <c r="G108" s="464"/>
      <c r="H108" s="465"/>
      <c r="I108" s="465"/>
      <c r="J108" s="465"/>
      <c r="K108" s="465"/>
      <c r="L108" s="465"/>
      <c r="M108" s="466"/>
      <c r="N108" s="472"/>
      <c r="O108" s="262">
        <v>10</v>
      </c>
      <c r="P108" s="267"/>
      <c r="Q108" s="267"/>
      <c r="R108" s="267"/>
      <c r="S108" s="441">
        <v>0</v>
      </c>
      <c r="T108" s="439">
        <v>0</v>
      </c>
      <c r="U108" s="497"/>
    </row>
    <row r="109" spans="1:21" s="461" customFormat="1" ht="15" customHeight="1">
      <c r="A109" s="462"/>
      <c r="B109" s="264">
        <v>33</v>
      </c>
      <c r="C109" s="701"/>
      <c r="D109" s="702"/>
      <c r="E109" s="703"/>
      <c r="F109" s="467" t="s">
        <v>241</v>
      </c>
      <c r="G109" s="464"/>
      <c r="H109" s="468"/>
      <c r="I109" s="468"/>
      <c r="J109" s="468"/>
      <c r="K109" s="468"/>
      <c r="L109" s="468"/>
      <c r="M109" s="469"/>
      <c r="N109" s="472"/>
      <c r="O109" s="262">
        <v>10</v>
      </c>
      <c r="P109" s="267"/>
      <c r="Q109" s="267"/>
      <c r="R109" s="267"/>
      <c r="S109" s="440">
        <f>SUM(S110:S115)</f>
        <v>0</v>
      </c>
      <c r="T109" s="440">
        <f>SUM(T110:T115)</f>
        <v>0</v>
      </c>
      <c r="U109" s="497"/>
    </row>
    <row r="110" spans="1:21" s="461" customFormat="1" ht="15" customHeight="1">
      <c r="A110" s="462"/>
      <c r="B110" s="264"/>
      <c r="C110" s="701" t="s">
        <v>242</v>
      </c>
      <c r="D110" s="702" t="s">
        <v>243</v>
      </c>
      <c r="E110" s="703" t="s">
        <v>243</v>
      </c>
      <c r="F110" s="463" t="s">
        <v>244</v>
      </c>
      <c r="G110" s="464"/>
      <c r="H110" s="465"/>
      <c r="I110" s="465"/>
      <c r="J110" s="465"/>
      <c r="K110" s="465"/>
      <c r="L110" s="465"/>
      <c r="M110" s="466"/>
      <c r="N110" s="472"/>
      <c r="O110" s="262">
        <v>10</v>
      </c>
      <c r="P110" s="267"/>
      <c r="Q110" s="267"/>
      <c r="R110" s="267"/>
      <c r="S110" s="441">
        <v>0</v>
      </c>
      <c r="T110" s="439">
        <v>0</v>
      </c>
      <c r="U110" s="497"/>
    </row>
    <row r="111" spans="1:21" s="461" customFormat="1" ht="15" customHeight="1">
      <c r="A111" s="462"/>
      <c r="B111" s="264"/>
      <c r="C111" s="701" t="s">
        <v>245</v>
      </c>
      <c r="D111" s="702" t="s">
        <v>246</v>
      </c>
      <c r="E111" s="703" t="s">
        <v>246</v>
      </c>
      <c r="F111" s="463" t="s">
        <v>247</v>
      </c>
      <c r="G111" s="464"/>
      <c r="H111" s="465"/>
      <c r="I111" s="465"/>
      <c r="J111" s="465"/>
      <c r="K111" s="465"/>
      <c r="L111" s="465"/>
      <c r="M111" s="466"/>
      <c r="N111" s="472"/>
      <c r="O111" s="262">
        <v>10</v>
      </c>
      <c r="P111" s="267"/>
      <c r="Q111" s="267"/>
      <c r="R111" s="267"/>
      <c r="S111" s="441">
        <v>0</v>
      </c>
      <c r="T111" s="439">
        <v>0</v>
      </c>
      <c r="U111" s="497"/>
    </row>
    <row r="112" spans="1:21" s="461" customFormat="1" ht="15" customHeight="1">
      <c r="A112" s="462"/>
      <c r="B112" s="264"/>
      <c r="C112" s="701" t="s">
        <v>248</v>
      </c>
      <c r="D112" s="702" t="s">
        <v>249</v>
      </c>
      <c r="E112" s="703" t="s">
        <v>249</v>
      </c>
      <c r="F112" s="463" t="s">
        <v>250</v>
      </c>
      <c r="G112" s="464"/>
      <c r="H112" s="465"/>
      <c r="I112" s="465"/>
      <c r="J112" s="465"/>
      <c r="K112" s="465"/>
      <c r="L112" s="465"/>
      <c r="M112" s="466"/>
      <c r="N112" s="472"/>
      <c r="O112" s="262">
        <v>10</v>
      </c>
      <c r="P112" s="267"/>
      <c r="Q112" s="267"/>
      <c r="R112" s="267"/>
      <c r="S112" s="441">
        <v>0</v>
      </c>
      <c r="T112" s="439">
        <v>0</v>
      </c>
      <c r="U112" s="497"/>
    </row>
    <row r="113" spans="1:21" s="461" customFormat="1" ht="15" customHeight="1">
      <c r="A113" s="462"/>
      <c r="B113" s="264"/>
      <c r="C113" s="701" t="s">
        <v>251</v>
      </c>
      <c r="D113" s="702" t="s">
        <v>252</v>
      </c>
      <c r="E113" s="703" t="s">
        <v>252</v>
      </c>
      <c r="F113" s="463" t="s">
        <v>253</v>
      </c>
      <c r="G113" s="464"/>
      <c r="H113" s="465"/>
      <c r="I113" s="465"/>
      <c r="J113" s="465"/>
      <c r="K113" s="465"/>
      <c r="L113" s="465"/>
      <c r="M113" s="466"/>
      <c r="N113" s="472"/>
      <c r="O113" s="262">
        <v>10</v>
      </c>
      <c r="P113" s="267"/>
      <c r="Q113" s="267"/>
      <c r="R113" s="267"/>
      <c r="S113" s="441">
        <v>0</v>
      </c>
      <c r="T113" s="439">
        <v>0</v>
      </c>
      <c r="U113" s="497"/>
    </row>
    <row r="114" spans="1:21" s="461" customFormat="1" ht="15" customHeight="1">
      <c r="A114" s="462"/>
      <c r="B114" s="264"/>
      <c r="C114" s="701">
        <v>335</v>
      </c>
      <c r="D114" s="702" t="s">
        <v>254</v>
      </c>
      <c r="E114" s="703" t="s">
        <v>254</v>
      </c>
      <c r="F114" s="463" t="s">
        <v>255</v>
      </c>
      <c r="G114" s="464"/>
      <c r="H114" s="465"/>
      <c r="I114" s="465"/>
      <c r="J114" s="465"/>
      <c r="K114" s="465"/>
      <c r="L114" s="465"/>
      <c r="M114" s="466"/>
      <c r="N114" s="472"/>
      <c r="O114" s="262">
        <v>10</v>
      </c>
      <c r="P114" s="267"/>
      <c r="Q114" s="267"/>
      <c r="R114" s="267"/>
      <c r="S114" s="441">
        <v>0</v>
      </c>
      <c r="T114" s="439">
        <v>0</v>
      </c>
      <c r="U114" s="497"/>
    </row>
    <row r="115" spans="1:21" s="461" customFormat="1" ht="15" customHeight="1">
      <c r="A115" s="462"/>
      <c r="B115" s="264"/>
      <c r="C115" s="701">
        <v>336</v>
      </c>
      <c r="D115" s="702" t="s">
        <v>256</v>
      </c>
      <c r="E115" s="703" t="s">
        <v>256</v>
      </c>
      <c r="F115" s="463" t="s">
        <v>257</v>
      </c>
      <c r="G115" s="464"/>
      <c r="H115" s="465"/>
      <c r="I115" s="465"/>
      <c r="J115" s="465"/>
      <c r="K115" s="465"/>
      <c r="L115" s="465"/>
      <c r="M115" s="466"/>
      <c r="N115" s="472"/>
      <c r="O115" s="262">
        <v>10</v>
      </c>
      <c r="P115" s="267"/>
      <c r="Q115" s="267"/>
      <c r="R115" s="267"/>
      <c r="S115" s="441">
        <v>0</v>
      </c>
      <c r="T115" s="439">
        <v>0</v>
      </c>
      <c r="U115" s="497"/>
    </row>
    <row r="116" spans="1:21" s="461" customFormat="1" ht="15" customHeight="1">
      <c r="A116" s="462"/>
      <c r="B116" s="264" t="s">
        <v>258</v>
      </c>
      <c r="C116" s="701"/>
      <c r="D116" s="702"/>
      <c r="E116" s="703"/>
      <c r="F116" s="467" t="s">
        <v>259</v>
      </c>
      <c r="G116" s="464"/>
      <c r="H116" s="468"/>
      <c r="I116" s="468"/>
      <c r="J116" s="468"/>
      <c r="K116" s="468"/>
      <c r="L116" s="468"/>
      <c r="M116" s="469"/>
      <c r="N116" s="472"/>
      <c r="O116" s="262">
        <v>10</v>
      </c>
      <c r="P116" s="267"/>
      <c r="Q116" s="267"/>
      <c r="R116" s="267"/>
      <c r="S116" s="440">
        <f>SUM(S117:S119)</f>
        <v>0</v>
      </c>
      <c r="T116" s="440">
        <f>SUM(T117:T119)</f>
        <v>0</v>
      </c>
      <c r="U116" s="497"/>
    </row>
    <row r="117" spans="1:21" s="461" customFormat="1" ht="15" customHeight="1">
      <c r="A117" s="462"/>
      <c r="B117" s="264"/>
      <c r="C117" s="701" t="s">
        <v>260</v>
      </c>
      <c r="D117" s="702" t="s">
        <v>261</v>
      </c>
      <c r="E117" s="703" t="s">
        <v>261</v>
      </c>
      <c r="F117" s="463" t="s">
        <v>262</v>
      </c>
      <c r="G117" s="464"/>
      <c r="H117" s="465"/>
      <c r="I117" s="465"/>
      <c r="J117" s="465"/>
      <c r="K117" s="465"/>
      <c r="L117" s="465"/>
      <c r="M117" s="466"/>
      <c r="N117" s="472"/>
      <c r="O117" s="262">
        <v>10</v>
      </c>
      <c r="P117" s="267"/>
      <c r="Q117" s="267"/>
      <c r="R117" s="267"/>
      <c r="S117" s="441">
        <v>0</v>
      </c>
      <c r="T117" s="439">
        <v>0</v>
      </c>
      <c r="U117" s="497"/>
    </row>
    <row r="118" spans="1:21" s="461" customFormat="1" ht="15" customHeight="1">
      <c r="A118" s="462"/>
      <c r="B118" s="264"/>
      <c r="C118" s="701" t="s">
        <v>263</v>
      </c>
      <c r="D118" s="702" t="s">
        <v>264</v>
      </c>
      <c r="E118" s="703" t="s">
        <v>264</v>
      </c>
      <c r="F118" s="463" t="s">
        <v>265</v>
      </c>
      <c r="G118" s="464"/>
      <c r="H118" s="465"/>
      <c r="I118" s="465"/>
      <c r="J118" s="465"/>
      <c r="K118" s="465"/>
      <c r="L118" s="465"/>
      <c r="M118" s="466"/>
      <c r="N118" s="472"/>
      <c r="O118" s="262">
        <v>10</v>
      </c>
      <c r="P118" s="267"/>
      <c r="Q118" s="267"/>
      <c r="R118" s="267"/>
      <c r="S118" s="441">
        <v>0</v>
      </c>
      <c r="T118" s="439">
        <v>0</v>
      </c>
      <c r="U118" s="497"/>
    </row>
    <row r="119" spans="1:21" s="461" customFormat="1" ht="15" customHeight="1">
      <c r="A119" s="462"/>
      <c r="B119" s="264"/>
      <c r="C119" s="701" t="s">
        <v>266</v>
      </c>
      <c r="D119" s="702" t="s">
        <v>264</v>
      </c>
      <c r="E119" s="703" t="s">
        <v>264</v>
      </c>
      <c r="F119" s="463" t="s">
        <v>267</v>
      </c>
      <c r="G119" s="464"/>
      <c r="H119" s="465"/>
      <c r="I119" s="465"/>
      <c r="J119" s="465"/>
      <c r="K119" s="465"/>
      <c r="L119" s="465"/>
      <c r="M119" s="466"/>
      <c r="N119" s="472"/>
      <c r="O119" s="262">
        <v>10</v>
      </c>
      <c r="P119" s="267"/>
      <c r="Q119" s="267"/>
      <c r="R119" s="267"/>
      <c r="S119" s="441">
        <v>0</v>
      </c>
      <c r="T119" s="439">
        <v>0</v>
      </c>
      <c r="U119" s="497"/>
    </row>
    <row r="120" spans="1:21" s="461" customFormat="1" ht="15" customHeight="1">
      <c r="A120" s="462"/>
      <c r="B120" s="264" t="s">
        <v>268</v>
      </c>
      <c r="C120" s="701"/>
      <c r="D120" s="702"/>
      <c r="E120" s="703"/>
      <c r="F120" s="467" t="s">
        <v>477</v>
      </c>
      <c r="G120" s="464"/>
      <c r="H120" s="468"/>
      <c r="I120" s="468"/>
      <c r="J120" s="468"/>
      <c r="K120" s="468"/>
      <c r="L120" s="468"/>
      <c r="M120" s="469"/>
      <c r="N120" s="472"/>
      <c r="O120" s="262">
        <v>10</v>
      </c>
      <c r="P120" s="267"/>
      <c r="Q120" s="267"/>
      <c r="R120" s="267"/>
      <c r="S120" s="442">
        <f>SUM(S121:S125)</f>
        <v>0</v>
      </c>
      <c r="T120" s="442">
        <f>SUM(T121:T125)</f>
        <v>0</v>
      </c>
      <c r="U120" s="497"/>
    </row>
    <row r="121" spans="1:21" s="461" customFormat="1" ht="15" customHeight="1">
      <c r="A121" s="462"/>
      <c r="B121" s="264"/>
      <c r="C121" s="701" t="s">
        <v>270</v>
      </c>
      <c r="D121" s="702" t="s">
        <v>271</v>
      </c>
      <c r="E121" s="703" t="s">
        <v>271</v>
      </c>
      <c r="F121" s="463" t="s">
        <v>272</v>
      </c>
      <c r="G121" s="464"/>
      <c r="H121" s="465"/>
      <c r="I121" s="465"/>
      <c r="J121" s="465"/>
      <c r="K121" s="465"/>
      <c r="L121" s="465"/>
      <c r="M121" s="466"/>
      <c r="N121" s="472"/>
      <c r="O121" s="262">
        <v>10</v>
      </c>
      <c r="P121" s="267"/>
      <c r="Q121" s="267"/>
      <c r="R121" s="267"/>
      <c r="S121" s="441">
        <v>0</v>
      </c>
      <c r="T121" s="439">
        <v>0</v>
      </c>
      <c r="U121" s="497"/>
    </row>
    <row r="122" spans="1:21" s="461" customFormat="1" ht="15" customHeight="1">
      <c r="A122" s="462"/>
      <c r="B122" s="264"/>
      <c r="C122" s="701" t="s">
        <v>273</v>
      </c>
      <c r="D122" s="702" t="s">
        <v>271</v>
      </c>
      <c r="E122" s="703" t="s">
        <v>271</v>
      </c>
      <c r="F122" s="463" t="s">
        <v>274</v>
      </c>
      <c r="G122" s="464"/>
      <c r="H122" s="465"/>
      <c r="I122" s="465"/>
      <c r="J122" s="465"/>
      <c r="K122" s="465"/>
      <c r="L122" s="465"/>
      <c r="M122" s="466"/>
      <c r="N122" s="472"/>
      <c r="O122" s="262">
        <v>10</v>
      </c>
      <c r="P122" s="267"/>
      <c r="Q122" s="267"/>
      <c r="R122" s="267"/>
      <c r="S122" s="441">
        <v>0</v>
      </c>
      <c r="T122" s="439">
        <v>0</v>
      </c>
      <c r="U122" s="497"/>
    </row>
    <row r="123" spans="1:21" s="461" customFormat="1" ht="15" customHeight="1">
      <c r="A123" s="462"/>
      <c r="B123" s="264"/>
      <c r="C123" s="701" t="s">
        <v>275</v>
      </c>
      <c r="D123" s="702" t="s">
        <v>276</v>
      </c>
      <c r="E123" s="703" t="s">
        <v>276</v>
      </c>
      <c r="F123" s="463" t="s">
        <v>277</v>
      </c>
      <c r="G123" s="464"/>
      <c r="H123" s="465"/>
      <c r="I123" s="465"/>
      <c r="J123" s="465"/>
      <c r="K123" s="465"/>
      <c r="L123" s="465"/>
      <c r="M123" s="466"/>
      <c r="N123" s="472"/>
      <c r="O123" s="262">
        <v>10</v>
      </c>
      <c r="P123" s="267"/>
      <c r="Q123" s="267"/>
      <c r="R123" s="267"/>
      <c r="S123" s="441">
        <v>0</v>
      </c>
      <c r="T123" s="439">
        <v>0</v>
      </c>
      <c r="U123" s="497"/>
    </row>
    <row r="124" spans="1:21" s="461" customFormat="1" ht="15" customHeight="1">
      <c r="A124" s="462"/>
      <c r="B124" s="264"/>
      <c r="C124" s="701" t="s">
        <v>278</v>
      </c>
      <c r="D124" s="702" t="s">
        <v>279</v>
      </c>
      <c r="E124" s="703" t="s">
        <v>279</v>
      </c>
      <c r="F124" s="463" t="s">
        <v>280</v>
      </c>
      <c r="G124" s="464"/>
      <c r="H124" s="465"/>
      <c r="I124" s="465"/>
      <c r="J124" s="465"/>
      <c r="K124" s="465"/>
      <c r="L124" s="465"/>
      <c r="M124" s="466"/>
      <c r="N124" s="472"/>
      <c r="O124" s="262">
        <v>10</v>
      </c>
      <c r="P124" s="267"/>
      <c r="Q124" s="267"/>
      <c r="R124" s="267"/>
      <c r="S124" s="441">
        <v>0</v>
      </c>
      <c r="T124" s="439">
        <v>0</v>
      </c>
      <c r="U124" s="497"/>
    </row>
    <row r="125" spans="1:21" s="461" customFormat="1" ht="15" customHeight="1">
      <c r="A125" s="462"/>
      <c r="B125" s="264"/>
      <c r="C125" s="701" t="s">
        <v>281</v>
      </c>
      <c r="D125" s="702" t="s">
        <v>282</v>
      </c>
      <c r="E125" s="703" t="s">
        <v>282</v>
      </c>
      <c r="F125" s="463" t="s">
        <v>283</v>
      </c>
      <c r="G125" s="464"/>
      <c r="H125" s="465"/>
      <c r="I125" s="465"/>
      <c r="J125" s="465"/>
      <c r="K125" s="465"/>
      <c r="L125" s="465"/>
      <c r="M125" s="466"/>
      <c r="N125" s="472"/>
      <c r="O125" s="262">
        <v>10</v>
      </c>
      <c r="P125" s="267"/>
      <c r="Q125" s="267"/>
      <c r="R125" s="267"/>
      <c r="S125" s="441">
        <v>0</v>
      </c>
      <c r="T125" s="439">
        <v>0</v>
      </c>
      <c r="U125" s="497"/>
    </row>
    <row r="126" spans="1:21" s="461" customFormat="1" ht="15" customHeight="1">
      <c r="A126" s="462"/>
      <c r="B126" s="264" t="s">
        <v>284</v>
      </c>
      <c r="C126" s="265"/>
      <c r="D126" s="470"/>
      <c r="E126" s="471"/>
      <c r="F126" s="467" t="s">
        <v>478</v>
      </c>
      <c r="G126" s="464"/>
      <c r="H126" s="465"/>
      <c r="I126" s="465"/>
      <c r="J126" s="465"/>
      <c r="K126" s="465"/>
      <c r="L126" s="465"/>
      <c r="M126" s="466"/>
      <c r="N126" s="472"/>
      <c r="O126" s="262">
        <v>10</v>
      </c>
      <c r="P126" s="267"/>
      <c r="Q126" s="267"/>
      <c r="R126" s="267"/>
      <c r="S126" s="442">
        <f>SUM(S127:S132)</f>
        <v>0</v>
      </c>
      <c r="T126" s="442">
        <f>SUM(T127:T132)</f>
        <v>0</v>
      </c>
      <c r="U126" s="497"/>
    </row>
    <row r="127" spans="1:21" s="461" customFormat="1" ht="15" customHeight="1">
      <c r="A127" s="462"/>
      <c r="B127" s="264"/>
      <c r="C127" s="701" t="s">
        <v>286</v>
      </c>
      <c r="D127" s="702" t="s">
        <v>271</v>
      </c>
      <c r="E127" s="703" t="s">
        <v>271</v>
      </c>
      <c r="F127" s="463" t="s">
        <v>287</v>
      </c>
      <c r="G127" s="464"/>
      <c r="H127" s="465"/>
      <c r="I127" s="465"/>
      <c r="J127" s="465"/>
      <c r="K127" s="465"/>
      <c r="L127" s="465"/>
      <c r="M127" s="466"/>
      <c r="N127" s="472"/>
      <c r="O127" s="262">
        <v>10</v>
      </c>
      <c r="P127" s="267"/>
      <c r="Q127" s="267"/>
      <c r="R127" s="267"/>
      <c r="S127" s="441">
        <v>0</v>
      </c>
      <c r="T127" s="514">
        <v>0</v>
      </c>
      <c r="U127" s="497"/>
    </row>
    <row r="128" spans="1:21" s="461" customFormat="1" ht="15" customHeight="1">
      <c r="A128" s="462"/>
      <c r="B128" s="264"/>
      <c r="C128" s="701" t="s">
        <v>288</v>
      </c>
      <c r="D128" s="702" t="s">
        <v>271</v>
      </c>
      <c r="E128" s="703" t="s">
        <v>271</v>
      </c>
      <c r="F128" s="463" t="s">
        <v>289</v>
      </c>
      <c r="G128" s="464"/>
      <c r="H128" s="465"/>
      <c r="I128" s="465"/>
      <c r="J128" s="465"/>
      <c r="K128" s="465"/>
      <c r="L128" s="465"/>
      <c r="M128" s="466"/>
      <c r="N128" s="472"/>
      <c r="O128" s="262">
        <v>10</v>
      </c>
      <c r="P128" s="267"/>
      <c r="Q128" s="267"/>
      <c r="R128" s="267"/>
      <c r="S128" s="441">
        <v>0</v>
      </c>
      <c r="T128" s="514">
        <v>0</v>
      </c>
      <c r="U128" s="497"/>
    </row>
    <row r="129" spans="1:22" s="461" customFormat="1" ht="15" customHeight="1">
      <c r="A129" s="462"/>
      <c r="B129" s="264"/>
      <c r="C129" s="701" t="s">
        <v>290</v>
      </c>
      <c r="D129" s="702" t="s">
        <v>276</v>
      </c>
      <c r="E129" s="703" t="s">
        <v>276</v>
      </c>
      <c r="F129" s="463" t="s">
        <v>291</v>
      </c>
      <c r="G129" s="464"/>
      <c r="H129" s="465"/>
      <c r="I129" s="465"/>
      <c r="J129" s="465"/>
      <c r="K129" s="465"/>
      <c r="L129" s="465"/>
      <c r="M129" s="466"/>
      <c r="N129" s="472"/>
      <c r="O129" s="262">
        <v>10</v>
      </c>
      <c r="P129" s="267"/>
      <c r="Q129" s="267"/>
      <c r="R129" s="267"/>
      <c r="S129" s="441">
        <v>0</v>
      </c>
      <c r="T129" s="514">
        <v>0</v>
      </c>
      <c r="U129" s="497"/>
    </row>
    <row r="130" spans="1:22" s="461" customFormat="1" ht="15" customHeight="1">
      <c r="A130" s="462"/>
      <c r="B130" s="264"/>
      <c r="C130" s="701" t="s">
        <v>292</v>
      </c>
      <c r="D130" s="702" t="s">
        <v>279</v>
      </c>
      <c r="E130" s="703" t="s">
        <v>279</v>
      </c>
      <c r="F130" s="463" t="s">
        <v>293</v>
      </c>
      <c r="G130" s="464"/>
      <c r="H130" s="465"/>
      <c r="I130" s="465"/>
      <c r="J130" s="465"/>
      <c r="K130" s="465"/>
      <c r="L130" s="465"/>
      <c r="M130" s="466"/>
      <c r="N130" s="472"/>
      <c r="O130" s="262">
        <v>10</v>
      </c>
      <c r="P130" s="267"/>
      <c r="Q130" s="267"/>
      <c r="R130" s="267"/>
      <c r="S130" s="441">
        <v>0</v>
      </c>
      <c r="T130" s="514">
        <v>0</v>
      </c>
      <c r="U130" s="497"/>
    </row>
    <row r="131" spans="1:22" s="461" customFormat="1" ht="15" customHeight="1">
      <c r="A131" s="462"/>
      <c r="B131" s="264"/>
      <c r="C131" s="701" t="s">
        <v>294</v>
      </c>
      <c r="D131" s="702" t="s">
        <v>282</v>
      </c>
      <c r="E131" s="703" t="s">
        <v>282</v>
      </c>
      <c r="F131" s="463" t="s">
        <v>295</v>
      </c>
      <c r="G131" s="464"/>
      <c r="H131" s="465"/>
      <c r="I131" s="465"/>
      <c r="J131" s="465"/>
      <c r="K131" s="465"/>
      <c r="L131" s="465"/>
      <c r="M131" s="466"/>
      <c r="N131" s="472"/>
      <c r="O131" s="262">
        <v>10</v>
      </c>
      <c r="P131" s="267"/>
      <c r="Q131" s="267"/>
      <c r="R131" s="267"/>
      <c r="S131" s="441">
        <v>0</v>
      </c>
      <c r="T131" s="439">
        <v>0</v>
      </c>
      <c r="U131" s="497"/>
    </row>
    <row r="132" spans="1:22" s="461" customFormat="1" ht="15" customHeight="1">
      <c r="A132" s="462"/>
      <c r="B132" s="264"/>
      <c r="C132" s="701" t="s">
        <v>296</v>
      </c>
      <c r="D132" s="702" t="s">
        <v>282</v>
      </c>
      <c r="E132" s="703" t="s">
        <v>282</v>
      </c>
      <c r="F132" s="463" t="s">
        <v>297</v>
      </c>
      <c r="G132" s="464"/>
      <c r="H132" s="465"/>
      <c r="I132" s="465"/>
      <c r="J132" s="465"/>
      <c r="K132" s="465"/>
      <c r="L132" s="465"/>
      <c r="M132" s="466"/>
      <c r="N132" s="472"/>
      <c r="O132" s="262">
        <v>10</v>
      </c>
      <c r="P132" s="267"/>
      <c r="Q132" s="267"/>
      <c r="R132" s="267"/>
      <c r="S132" s="441">
        <v>0</v>
      </c>
      <c r="T132" s="514">
        <v>0</v>
      </c>
      <c r="U132" s="497"/>
    </row>
    <row r="133" spans="1:22" s="461" customFormat="1" ht="15" customHeight="1">
      <c r="A133" s="462"/>
      <c r="B133" s="264" t="s">
        <v>298</v>
      </c>
      <c r="C133" s="701"/>
      <c r="D133" s="702"/>
      <c r="E133" s="703"/>
      <c r="F133" s="467" t="s">
        <v>299</v>
      </c>
      <c r="G133" s="464"/>
      <c r="H133" s="468"/>
      <c r="I133" s="468"/>
      <c r="J133" s="468"/>
      <c r="K133" s="468"/>
      <c r="L133" s="468"/>
      <c r="M133" s="469"/>
      <c r="N133" s="472"/>
      <c r="O133" s="262">
        <v>10</v>
      </c>
      <c r="P133" s="267"/>
      <c r="Q133" s="267"/>
      <c r="R133" s="267"/>
      <c r="S133" s="440">
        <f>SUM(S134:S142)</f>
        <v>0</v>
      </c>
      <c r="T133" s="440">
        <f>SUM(T134:T142)</f>
        <v>0</v>
      </c>
      <c r="U133" s="497"/>
      <c r="V133" s="497">
        <f>+S134*1.7</f>
        <v>0</v>
      </c>
    </row>
    <row r="134" spans="1:22" s="461" customFormat="1" ht="15" customHeight="1">
      <c r="A134" s="462"/>
      <c r="B134" s="264"/>
      <c r="C134" s="701" t="s">
        <v>300</v>
      </c>
      <c r="D134" s="702" t="s">
        <v>301</v>
      </c>
      <c r="E134" s="703" t="s">
        <v>301</v>
      </c>
      <c r="F134" s="463" t="s">
        <v>302</v>
      </c>
      <c r="G134" s="464"/>
      <c r="H134" s="465"/>
      <c r="I134" s="465"/>
      <c r="J134" s="465"/>
      <c r="K134" s="465"/>
      <c r="L134" s="465"/>
      <c r="M134" s="466"/>
      <c r="N134" s="472"/>
      <c r="O134" s="262">
        <v>10</v>
      </c>
      <c r="P134" s="267"/>
      <c r="Q134" s="267"/>
      <c r="R134" s="267"/>
      <c r="S134" s="441">
        <v>0</v>
      </c>
      <c r="T134" s="439">
        <v>0</v>
      </c>
      <c r="U134" s="497"/>
    </row>
    <row r="135" spans="1:22" s="461" customFormat="1" ht="15" customHeight="1">
      <c r="A135" s="462"/>
      <c r="B135" s="264"/>
      <c r="C135" s="701" t="s">
        <v>303</v>
      </c>
      <c r="D135" s="702" t="s">
        <v>304</v>
      </c>
      <c r="E135" s="703" t="s">
        <v>304</v>
      </c>
      <c r="F135" s="463" t="s">
        <v>305</v>
      </c>
      <c r="G135" s="464"/>
      <c r="H135" s="465"/>
      <c r="I135" s="465"/>
      <c r="J135" s="465"/>
      <c r="K135" s="465"/>
      <c r="L135" s="465"/>
      <c r="M135" s="466"/>
      <c r="N135" s="472"/>
      <c r="O135" s="262">
        <v>10</v>
      </c>
      <c r="P135" s="267"/>
      <c r="Q135" s="267"/>
      <c r="R135" s="267"/>
      <c r="S135" s="441">
        <v>0</v>
      </c>
      <c r="T135" s="439">
        <v>0</v>
      </c>
      <c r="U135" s="497"/>
    </row>
    <row r="136" spans="1:22" s="461" customFormat="1" ht="15" customHeight="1">
      <c r="A136" s="462"/>
      <c r="B136" s="264"/>
      <c r="C136" s="701" t="s">
        <v>306</v>
      </c>
      <c r="D136" s="702" t="s">
        <v>304</v>
      </c>
      <c r="E136" s="703" t="s">
        <v>304</v>
      </c>
      <c r="F136" s="463" t="s">
        <v>307</v>
      </c>
      <c r="G136" s="464"/>
      <c r="H136" s="465"/>
      <c r="I136" s="465"/>
      <c r="J136" s="465"/>
      <c r="K136" s="465"/>
      <c r="L136" s="465"/>
      <c r="M136" s="466"/>
      <c r="N136" s="472"/>
      <c r="O136" s="262">
        <v>10</v>
      </c>
      <c r="P136" s="267"/>
      <c r="Q136" s="267"/>
      <c r="R136" s="267"/>
      <c r="S136" s="441">
        <v>0</v>
      </c>
      <c r="T136" s="439">
        <v>0</v>
      </c>
      <c r="U136" s="497"/>
    </row>
    <row r="137" spans="1:22" s="461" customFormat="1" ht="15" customHeight="1">
      <c r="A137" s="462"/>
      <c r="B137" s="264"/>
      <c r="C137" s="701" t="s">
        <v>308</v>
      </c>
      <c r="D137" s="702" t="s">
        <v>304</v>
      </c>
      <c r="E137" s="703" t="s">
        <v>304</v>
      </c>
      <c r="F137" s="463" t="s">
        <v>309</v>
      </c>
      <c r="G137" s="464"/>
      <c r="H137" s="465"/>
      <c r="I137" s="465"/>
      <c r="J137" s="465"/>
      <c r="K137" s="465"/>
      <c r="L137" s="465"/>
      <c r="M137" s="466"/>
      <c r="N137" s="472"/>
      <c r="O137" s="262">
        <v>10</v>
      </c>
      <c r="P137" s="267"/>
      <c r="Q137" s="267"/>
      <c r="R137" s="267"/>
      <c r="S137" s="441">
        <v>0</v>
      </c>
      <c r="T137" s="439">
        <v>0</v>
      </c>
      <c r="U137" s="497"/>
    </row>
    <row r="138" spans="1:22" s="461" customFormat="1" ht="15" customHeight="1">
      <c r="A138" s="462"/>
      <c r="B138" s="264"/>
      <c r="C138" s="701" t="s">
        <v>310</v>
      </c>
      <c r="D138" s="702" t="s">
        <v>304</v>
      </c>
      <c r="E138" s="703" t="s">
        <v>304</v>
      </c>
      <c r="F138" s="463" t="s">
        <v>311</v>
      </c>
      <c r="G138" s="464"/>
      <c r="H138" s="465"/>
      <c r="I138" s="465"/>
      <c r="J138" s="465"/>
      <c r="K138" s="465"/>
      <c r="L138" s="465"/>
      <c r="M138" s="466"/>
      <c r="N138" s="472"/>
      <c r="O138" s="262">
        <v>10</v>
      </c>
      <c r="P138" s="267"/>
      <c r="Q138" s="267"/>
      <c r="R138" s="267"/>
      <c r="S138" s="441">
        <v>0</v>
      </c>
      <c r="T138" s="439">
        <v>0</v>
      </c>
      <c r="U138" s="497"/>
    </row>
    <row r="139" spans="1:22" s="461" customFormat="1" ht="15" customHeight="1">
      <c r="A139" s="462"/>
      <c r="B139" s="264"/>
      <c r="C139" s="701" t="s">
        <v>312</v>
      </c>
      <c r="D139" s="702" t="s">
        <v>313</v>
      </c>
      <c r="E139" s="703" t="s">
        <v>313</v>
      </c>
      <c r="F139" s="463" t="s">
        <v>314</v>
      </c>
      <c r="G139" s="464"/>
      <c r="H139" s="465"/>
      <c r="I139" s="465"/>
      <c r="J139" s="465"/>
      <c r="K139" s="465"/>
      <c r="L139" s="465"/>
      <c r="M139" s="466"/>
      <c r="N139" s="472"/>
      <c r="O139" s="262">
        <v>10</v>
      </c>
      <c r="P139" s="267"/>
      <c r="Q139" s="267"/>
      <c r="R139" s="267"/>
      <c r="S139" s="441">
        <v>0</v>
      </c>
      <c r="T139" s="439">
        <v>0</v>
      </c>
      <c r="U139" s="497"/>
    </row>
    <row r="140" spans="1:22" s="461" customFormat="1" ht="15" customHeight="1">
      <c r="A140" s="462"/>
      <c r="B140" s="264"/>
      <c r="C140" s="701" t="s">
        <v>315</v>
      </c>
      <c r="D140" s="702" t="s">
        <v>316</v>
      </c>
      <c r="E140" s="703" t="s">
        <v>316</v>
      </c>
      <c r="F140" s="463" t="s">
        <v>317</v>
      </c>
      <c r="G140" s="464"/>
      <c r="H140" s="465"/>
      <c r="I140" s="465"/>
      <c r="J140" s="465"/>
      <c r="K140" s="465"/>
      <c r="L140" s="465"/>
      <c r="M140" s="466"/>
      <c r="N140" s="472"/>
      <c r="O140" s="262">
        <v>10</v>
      </c>
      <c r="P140" s="267"/>
      <c r="Q140" s="267"/>
      <c r="R140" s="267"/>
      <c r="S140" s="441">
        <v>0</v>
      </c>
      <c r="T140" s="439">
        <v>0</v>
      </c>
      <c r="U140" s="497"/>
    </row>
    <row r="141" spans="1:22" s="461" customFormat="1" ht="15" customHeight="1">
      <c r="A141" s="462"/>
      <c r="B141" s="264"/>
      <c r="C141" s="265"/>
      <c r="D141" s="470" t="s">
        <v>542</v>
      </c>
      <c r="E141" s="471"/>
      <c r="F141" s="463" t="s">
        <v>543</v>
      </c>
      <c r="G141" s="464"/>
      <c r="H141" s="465"/>
      <c r="I141" s="465"/>
      <c r="J141" s="465"/>
      <c r="K141" s="465"/>
      <c r="L141" s="465"/>
      <c r="M141" s="466"/>
      <c r="N141" s="472"/>
      <c r="O141" s="262">
        <v>10</v>
      </c>
      <c r="P141" s="267"/>
      <c r="Q141" s="267"/>
      <c r="R141" s="267"/>
      <c r="S141" s="441">
        <v>0</v>
      </c>
      <c r="T141" s="514">
        <v>0</v>
      </c>
      <c r="U141" s="497"/>
    </row>
    <row r="142" spans="1:22" s="461" customFormat="1" ht="15" customHeight="1">
      <c r="A142" s="462"/>
      <c r="B142" s="264"/>
      <c r="C142" s="701" t="s">
        <v>318</v>
      </c>
      <c r="D142" s="702" t="s">
        <v>319</v>
      </c>
      <c r="E142" s="703" t="s">
        <v>319</v>
      </c>
      <c r="F142" s="463" t="s">
        <v>320</v>
      </c>
      <c r="G142" s="464"/>
      <c r="H142" s="465"/>
      <c r="I142" s="465"/>
      <c r="J142" s="465"/>
      <c r="K142" s="465"/>
      <c r="L142" s="465"/>
      <c r="M142" s="466"/>
      <c r="N142" s="472"/>
      <c r="O142" s="262">
        <v>10</v>
      </c>
      <c r="P142" s="267"/>
      <c r="Q142" s="267"/>
      <c r="R142" s="267"/>
      <c r="S142" s="441">
        <v>0</v>
      </c>
      <c r="T142" s="439">
        <v>0</v>
      </c>
      <c r="U142" s="497"/>
    </row>
    <row r="143" spans="1:22" s="478" customFormat="1" ht="15" customHeight="1">
      <c r="A143" s="462" t="s">
        <v>321</v>
      </c>
      <c r="B143" s="462"/>
      <c r="C143" s="738"/>
      <c r="D143" s="739"/>
      <c r="E143" s="740"/>
      <c r="F143" s="473" t="s">
        <v>322</v>
      </c>
      <c r="G143" s="474"/>
      <c r="H143" s="475"/>
      <c r="I143" s="475"/>
      <c r="J143" s="475"/>
      <c r="K143" s="475"/>
      <c r="L143" s="475"/>
      <c r="M143" s="476"/>
      <c r="N143" s="477"/>
      <c r="O143" s="262">
        <v>10</v>
      </c>
      <c r="P143" s="273"/>
      <c r="Q143" s="273"/>
      <c r="R143" s="273"/>
      <c r="S143" s="442">
        <f>+S144+S147</f>
        <v>0</v>
      </c>
      <c r="T143" s="442">
        <f>+T144+T147</f>
        <v>0</v>
      </c>
      <c r="U143" s="506"/>
    </row>
    <row r="144" spans="1:22" s="461" customFormat="1" ht="15" customHeight="1">
      <c r="A144" s="462"/>
      <c r="B144" s="264" t="s">
        <v>323</v>
      </c>
      <c r="C144" s="701"/>
      <c r="D144" s="702"/>
      <c r="E144" s="703"/>
      <c r="F144" s="467" t="s">
        <v>324</v>
      </c>
      <c r="G144" s="464"/>
      <c r="H144" s="468"/>
      <c r="I144" s="468"/>
      <c r="J144" s="468"/>
      <c r="K144" s="468"/>
      <c r="L144" s="468"/>
      <c r="M144" s="469"/>
      <c r="N144" s="472"/>
      <c r="O144" s="262">
        <v>10</v>
      </c>
      <c r="P144" s="267"/>
      <c r="Q144" s="267"/>
      <c r="R144" s="267"/>
      <c r="S144" s="440">
        <f>SUM(S145:S146)</f>
        <v>0</v>
      </c>
      <c r="T144" s="440">
        <f>SUM(T145:T146)</f>
        <v>0</v>
      </c>
      <c r="U144" s="497"/>
    </row>
    <row r="145" spans="1:21" s="461" customFormat="1" ht="15" customHeight="1">
      <c r="A145" s="462"/>
      <c r="B145" s="264"/>
      <c r="C145" s="701" t="s">
        <v>325</v>
      </c>
      <c r="D145" s="702" t="s">
        <v>326</v>
      </c>
      <c r="E145" s="703" t="s">
        <v>326</v>
      </c>
      <c r="F145" s="463" t="s">
        <v>327</v>
      </c>
      <c r="G145" s="464"/>
      <c r="H145" s="465"/>
      <c r="I145" s="465"/>
      <c r="J145" s="465"/>
      <c r="K145" s="465"/>
      <c r="L145" s="465"/>
      <c r="M145" s="466"/>
      <c r="N145" s="472"/>
      <c r="O145" s="262">
        <v>10</v>
      </c>
      <c r="P145" s="267"/>
      <c r="Q145" s="267"/>
      <c r="R145" s="267"/>
      <c r="S145" s="441">
        <v>0</v>
      </c>
      <c r="T145" s="441">
        <v>0</v>
      </c>
      <c r="U145" s="497"/>
    </row>
    <row r="146" spans="1:21" s="461" customFormat="1" ht="15" customHeight="1">
      <c r="A146" s="462"/>
      <c r="B146" s="264"/>
      <c r="C146" s="701" t="s">
        <v>328</v>
      </c>
      <c r="D146" s="702" t="s">
        <v>329</v>
      </c>
      <c r="E146" s="703" t="s">
        <v>329</v>
      </c>
      <c r="F146" s="463" t="s">
        <v>330</v>
      </c>
      <c r="G146" s="464"/>
      <c r="H146" s="465"/>
      <c r="I146" s="465"/>
      <c r="J146" s="465"/>
      <c r="K146" s="465"/>
      <c r="L146" s="465"/>
      <c r="M146" s="466"/>
      <c r="N146" s="472"/>
      <c r="O146" s="262">
        <v>10</v>
      </c>
      <c r="P146" s="267"/>
      <c r="Q146" s="267"/>
      <c r="R146" s="267"/>
      <c r="S146" s="441">
        <v>0</v>
      </c>
      <c r="T146" s="441">
        <v>0</v>
      </c>
      <c r="U146" s="497"/>
    </row>
    <row r="147" spans="1:21" s="461" customFormat="1" ht="15" customHeight="1">
      <c r="A147" s="462"/>
      <c r="B147" s="264" t="s">
        <v>331</v>
      </c>
      <c r="C147" s="701"/>
      <c r="D147" s="702"/>
      <c r="E147" s="703"/>
      <c r="F147" s="467" t="s">
        <v>332</v>
      </c>
      <c r="G147" s="464"/>
      <c r="H147" s="468"/>
      <c r="I147" s="468"/>
      <c r="J147" s="468"/>
      <c r="K147" s="468"/>
      <c r="L147" s="468"/>
      <c r="M147" s="469"/>
      <c r="N147" s="472"/>
      <c r="O147" s="262">
        <v>10</v>
      </c>
      <c r="P147" s="267"/>
      <c r="Q147" s="267"/>
      <c r="R147" s="267"/>
      <c r="S147" s="440">
        <f>SUM(S148:S149)</f>
        <v>0</v>
      </c>
      <c r="T147" s="440">
        <f>SUM(T148:T149)</f>
        <v>0</v>
      </c>
      <c r="U147" s="497"/>
    </row>
    <row r="148" spans="1:21" s="461" customFormat="1" ht="15" customHeight="1">
      <c r="A148" s="462"/>
      <c r="B148" s="264"/>
      <c r="C148" s="701" t="s">
        <v>333</v>
      </c>
      <c r="D148" s="702" t="s">
        <v>334</v>
      </c>
      <c r="E148" s="703" t="s">
        <v>334</v>
      </c>
      <c r="F148" s="463" t="s">
        <v>335</v>
      </c>
      <c r="G148" s="464"/>
      <c r="H148" s="465"/>
      <c r="I148" s="465"/>
      <c r="J148" s="465"/>
      <c r="K148" s="465"/>
      <c r="L148" s="465"/>
      <c r="M148" s="466"/>
      <c r="N148" s="472"/>
      <c r="O148" s="262">
        <v>10</v>
      </c>
      <c r="P148" s="267"/>
      <c r="Q148" s="267"/>
      <c r="R148" s="267"/>
      <c r="S148" s="441">
        <v>0</v>
      </c>
      <c r="T148" s="441">
        <v>0</v>
      </c>
      <c r="U148" s="497"/>
    </row>
    <row r="149" spans="1:21" s="461" customFormat="1" ht="15" customHeight="1">
      <c r="A149" s="462"/>
      <c r="B149" s="264"/>
      <c r="C149" s="701" t="s">
        <v>336</v>
      </c>
      <c r="D149" s="702" t="s">
        <v>337</v>
      </c>
      <c r="E149" s="703" t="s">
        <v>337</v>
      </c>
      <c r="F149" s="463" t="s">
        <v>338</v>
      </c>
      <c r="G149" s="464"/>
      <c r="H149" s="465"/>
      <c r="I149" s="465"/>
      <c r="J149" s="465"/>
      <c r="K149" s="465"/>
      <c r="L149" s="465"/>
      <c r="M149" s="466"/>
      <c r="N149" s="472"/>
      <c r="O149" s="262">
        <v>10</v>
      </c>
      <c r="P149" s="267"/>
      <c r="Q149" s="267"/>
      <c r="R149" s="267"/>
      <c r="S149" s="441">
        <v>0</v>
      </c>
      <c r="T149" s="439">
        <v>0</v>
      </c>
      <c r="U149" s="497"/>
    </row>
    <row r="150" spans="1:21" s="461" customFormat="1" ht="15" customHeight="1">
      <c r="A150" s="462"/>
      <c r="B150" s="264"/>
      <c r="C150" s="265"/>
      <c r="D150" s="470" t="s">
        <v>544</v>
      </c>
      <c r="E150" s="471"/>
      <c r="F150" s="463" t="s">
        <v>546</v>
      </c>
      <c r="G150" s="464"/>
      <c r="H150" s="465"/>
      <c r="I150" s="465"/>
      <c r="J150" s="465"/>
      <c r="K150" s="465"/>
      <c r="L150" s="465"/>
      <c r="M150" s="466"/>
      <c r="N150" s="472"/>
      <c r="O150" s="262">
        <v>10</v>
      </c>
      <c r="P150" s="267"/>
      <c r="Q150" s="267"/>
      <c r="R150" s="267"/>
      <c r="S150" s="439">
        <v>0</v>
      </c>
      <c r="T150" s="514">
        <v>0</v>
      </c>
      <c r="U150" s="497"/>
    </row>
    <row r="151" spans="1:21" s="461" customFormat="1" ht="15" customHeight="1">
      <c r="A151" s="462"/>
      <c r="B151" s="264"/>
      <c r="C151" s="265"/>
      <c r="D151" s="470" t="s">
        <v>545</v>
      </c>
      <c r="E151" s="471"/>
      <c r="F151" s="463" t="s">
        <v>547</v>
      </c>
      <c r="G151" s="464"/>
      <c r="H151" s="465"/>
      <c r="I151" s="465"/>
      <c r="J151" s="465"/>
      <c r="K151" s="465"/>
      <c r="L151" s="465"/>
      <c r="M151" s="466"/>
      <c r="N151" s="472"/>
      <c r="O151" s="262">
        <v>10</v>
      </c>
      <c r="P151" s="267"/>
      <c r="Q151" s="267"/>
      <c r="R151" s="267"/>
      <c r="S151" s="439">
        <v>0</v>
      </c>
      <c r="T151" s="514">
        <v>0</v>
      </c>
      <c r="U151" s="497"/>
    </row>
    <row r="152" spans="1:21" s="395" customFormat="1" ht="15" customHeight="1">
      <c r="A152" s="397" t="s">
        <v>339</v>
      </c>
      <c r="B152" s="398"/>
      <c r="C152" s="697"/>
      <c r="D152" s="698"/>
      <c r="E152" s="699"/>
      <c r="F152" s="415" t="s">
        <v>340</v>
      </c>
      <c r="G152" s="509"/>
      <c r="H152" s="417"/>
      <c r="I152" s="417"/>
      <c r="J152" s="417"/>
      <c r="K152" s="417"/>
      <c r="L152" s="417"/>
      <c r="M152" s="418"/>
      <c r="N152" s="413"/>
      <c r="O152" s="262">
        <v>10</v>
      </c>
      <c r="P152" s="262"/>
      <c r="Q152" s="262"/>
      <c r="R152" s="262"/>
      <c r="S152" s="442">
        <f>+S153+S165+S174+S163</f>
        <v>0</v>
      </c>
      <c r="T152" s="442">
        <f>+T153+T165+T174+T163</f>
        <v>0</v>
      </c>
      <c r="U152" s="396"/>
    </row>
    <row r="153" spans="1:21" s="461" customFormat="1" ht="15" customHeight="1">
      <c r="A153" s="462"/>
      <c r="B153" s="264" t="s">
        <v>341</v>
      </c>
      <c r="C153" s="701"/>
      <c r="D153" s="702"/>
      <c r="E153" s="703"/>
      <c r="F153" s="467" t="s">
        <v>342</v>
      </c>
      <c r="G153" s="464"/>
      <c r="H153" s="468"/>
      <c r="I153" s="468"/>
      <c r="J153" s="468"/>
      <c r="K153" s="468"/>
      <c r="L153" s="468"/>
      <c r="M153" s="469"/>
      <c r="N153" s="472"/>
      <c r="O153" s="262">
        <v>10</v>
      </c>
      <c r="P153" s="267"/>
      <c r="Q153" s="267"/>
      <c r="R153" s="267"/>
      <c r="S153" s="440">
        <f>SUM(S154:S162)</f>
        <v>0</v>
      </c>
      <c r="T153" s="440">
        <f>SUM(T154:T162)</f>
        <v>0</v>
      </c>
      <c r="U153" s="497"/>
    </row>
    <row r="154" spans="1:21" s="461" customFormat="1" ht="15" customHeight="1">
      <c r="A154" s="462"/>
      <c r="B154" s="264"/>
      <c r="C154" s="701" t="s">
        <v>343</v>
      </c>
      <c r="D154" s="702" t="s">
        <v>344</v>
      </c>
      <c r="E154" s="703" t="s">
        <v>344</v>
      </c>
      <c r="F154" s="463" t="s">
        <v>345</v>
      </c>
      <c r="G154" s="464"/>
      <c r="H154" s="465"/>
      <c r="I154" s="465"/>
      <c r="J154" s="465"/>
      <c r="K154" s="465"/>
      <c r="L154" s="465"/>
      <c r="M154" s="466"/>
      <c r="N154" s="472"/>
      <c r="O154" s="262">
        <v>10</v>
      </c>
      <c r="P154" s="267"/>
      <c r="Q154" s="267"/>
      <c r="R154" s="267"/>
      <c r="S154" s="441">
        <v>0</v>
      </c>
      <c r="T154" s="441">
        <v>0</v>
      </c>
      <c r="U154" s="497"/>
    </row>
    <row r="155" spans="1:21" s="461" customFormat="1" ht="15" customHeight="1">
      <c r="A155" s="462"/>
      <c r="B155" s="264"/>
      <c r="C155" s="701" t="s">
        <v>346</v>
      </c>
      <c r="D155" s="702" t="s">
        <v>344</v>
      </c>
      <c r="E155" s="703" t="s">
        <v>344</v>
      </c>
      <c r="F155" s="463" t="s">
        <v>347</v>
      </c>
      <c r="G155" s="464"/>
      <c r="H155" s="465"/>
      <c r="I155" s="465"/>
      <c r="J155" s="465"/>
      <c r="K155" s="465"/>
      <c r="L155" s="465"/>
      <c r="M155" s="466"/>
      <c r="N155" s="472"/>
      <c r="O155" s="262">
        <v>10</v>
      </c>
      <c r="P155" s="267"/>
      <c r="Q155" s="267"/>
      <c r="R155" s="267"/>
      <c r="S155" s="441">
        <v>0</v>
      </c>
      <c r="T155" s="441">
        <v>0</v>
      </c>
      <c r="U155" s="497"/>
    </row>
    <row r="156" spans="1:21" s="461" customFormat="1" ht="15" customHeight="1">
      <c r="A156" s="462"/>
      <c r="B156" s="264"/>
      <c r="C156" s="701" t="s">
        <v>348</v>
      </c>
      <c r="D156" s="702" t="s">
        <v>349</v>
      </c>
      <c r="E156" s="703" t="s">
        <v>349</v>
      </c>
      <c r="F156" s="463" t="s">
        <v>350</v>
      </c>
      <c r="G156" s="464"/>
      <c r="H156" s="465"/>
      <c r="I156" s="465"/>
      <c r="J156" s="465"/>
      <c r="K156" s="465"/>
      <c r="L156" s="465"/>
      <c r="M156" s="466"/>
      <c r="N156" s="472"/>
      <c r="O156" s="262">
        <v>10</v>
      </c>
      <c r="P156" s="267"/>
      <c r="Q156" s="267"/>
      <c r="R156" s="267"/>
      <c r="S156" s="441">
        <v>0</v>
      </c>
      <c r="T156" s="441">
        <v>0</v>
      </c>
      <c r="U156" s="497"/>
    </row>
    <row r="157" spans="1:21" s="461" customFormat="1" ht="15" customHeight="1">
      <c r="A157" s="462"/>
      <c r="B157" s="264"/>
      <c r="C157" s="701" t="s">
        <v>351</v>
      </c>
      <c r="D157" s="702" t="s">
        <v>352</v>
      </c>
      <c r="E157" s="703" t="s">
        <v>352</v>
      </c>
      <c r="F157" s="463" t="s">
        <v>353</v>
      </c>
      <c r="G157" s="464"/>
      <c r="H157" s="465"/>
      <c r="I157" s="465"/>
      <c r="J157" s="465"/>
      <c r="K157" s="465"/>
      <c r="L157" s="465"/>
      <c r="M157" s="466"/>
      <c r="N157" s="472"/>
      <c r="O157" s="262">
        <v>10</v>
      </c>
      <c r="P157" s="267"/>
      <c r="Q157" s="267"/>
      <c r="R157" s="267"/>
      <c r="S157" s="441">
        <v>0</v>
      </c>
      <c r="T157" s="441">
        <v>0</v>
      </c>
      <c r="U157" s="497"/>
    </row>
    <row r="158" spans="1:21" s="461" customFormat="1" ht="15" customHeight="1">
      <c r="A158" s="462"/>
      <c r="B158" s="264"/>
      <c r="C158" s="701" t="s">
        <v>354</v>
      </c>
      <c r="D158" s="702" t="s">
        <v>352</v>
      </c>
      <c r="E158" s="703" t="s">
        <v>352</v>
      </c>
      <c r="F158" s="463" t="s">
        <v>355</v>
      </c>
      <c r="G158" s="464"/>
      <c r="H158" s="465"/>
      <c r="I158" s="465"/>
      <c r="J158" s="465"/>
      <c r="K158" s="465"/>
      <c r="L158" s="465"/>
      <c r="M158" s="466"/>
      <c r="N158" s="472"/>
      <c r="O158" s="262">
        <v>10</v>
      </c>
      <c r="P158" s="267"/>
      <c r="Q158" s="267"/>
      <c r="R158" s="267"/>
      <c r="S158" s="441">
        <v>0</v>
      </c>
      <c r="T158" s="441">
        <v>0</v>
      </c>
      <c r="U158" s="497"/>
    </row>
    <row r="159" spans="1:21" s="461" customFormat="1" ht="15" customHeight="1">
      <c r="A159" s="462"/>
      <c r="B159" s="264"/>
      <c r="C159" s="701" t="s">
        <v>356</v>
      </c>
      <c r="D159" s="702" t="s">
        <v>352</v>
      </c>
      <c r="E159" s="703" t="s">
        <v>352</v>
      </c>
      <c r="F159" s="463" t="s">
        <v>357</v>
      </c>
      <c r="G159" s="464"/>
      <c r="H159" s="465"/>
      <c r="I159" s="465"/>
      <c r="J159" s="465"/>
      <c r="K159" s="465"/>
      <c r="L159" s="465"/>
      <c r="M159" s="466"/>
      <c r="N159" s="472"/>
      <c r="O159" s="262">
        <v>10</v>
      </c>
      <c r="P159" s="267"/>
      <c r="Q159" s="267"/>
      <c r="R159" s="267"/>
      <c r="S159" s="441">
        <v>0</v>
      </c>
      <c r="T159" s="441">
        <v>0</v>
      </c>
      <c r="U159" s="497"/>
    </row>
    <row r="160" spans="1:21" s="461" customFormat="1" ht="15" customHeight="1">
      <c r="A160" s="462"/>
      <c r="B160" s="264"/>
      <c r="C160" s="701" t="s">
        <v>358</v>
      </c>
      <c r="D160" s="702"/>
      <c r="E160" s="703"/>
      <c r="F160" s="463" t="s">
        <v>359</v>
      </c>
      <c r="G160" s="464"/>
      <c r="H160" s="465"/>
      <c r="I160" s="465"/>
      <c r="J160" s="465"/>
      <c r="K160" s="465"/>
      <c r="L160" s="465"/>
      <c r="M160" s="466"/>
      <c r="N160" s="472"/>
      <c r="O160" s="262">
        <v>10</v>
      </c>
      <c r="P160" s="267"/>
      <c r="Q160" s="267"/>
      <c r="R160" s="267"/>
      <c r="S160" s="441">
        <v>0</v>
      </c>
      <c r="T160" s="441">
        <v>0</v>
      </c>
      <c r="U160" s="497"/>
    </row>
    <row r="161" spans="1:21" s="461" customFormat="1" ht="15" customHeight="1">
      <c r="A161" s="462"/>
      <c r="B161" s="264"/>
      <c r="C161" s="701" t="s">
        <v>360</v>
      </c>
      <c r="D161" s="702"/>
      <c r="E161" s="703"/>
      <c r="F161" s="463" t="s">
        <v>361</v>
      </c>
      <c r="G161" s="464"/>
      <c r="H161" s="465"/>
      <c r="I161" s="465"/>
      <c r="J161" s="465"/>
      <c r="K161" s="465"/>
      <c r="L161" s="465"/>
      <c r="M161" s="466"/>
      <c r="N161" s="472"/>
      <c r="O161" s="262">
        <v>10</v>
      </c>
      <c r="P161" s="267"/>
      <c r="Q161" s="267"/>
      <c r="R161" s="267"/>
      <c r="S161" s="441">
        <v>0</v>
      </c>
      <c r="T161" s="441">
        <v>0</v>
      </c>
      <c r="U161" s="497"/>
    </row>
    <row r="162" spans="1:21" s="461" customFormat="1" ht="15" customHeight="1">
      <c r="A162" s="462"/>
      <c r="B162" s="264"/>
      <c r="C162" s="701" t="s">
        <v>362</v>
      </c>
      <c r="D162" s="702"/>
      <c r="E162" s="703"/>
      <c r="F162" s="463" t="s">
        <v>363</v>
      </c>
      <c r="G162" s="464"/>
      <c r="H162" s="465"/>
      <c r="I162" s="465"/>
      <c r="J162" s="465"/>
      <c r="K162" s="465"/>
      <c r="L162" s="465"/>
      <c r="M162" s="466"/>
      <c r="N162" s="472"/>
      <c r="O162" s="262">
        <v>10</v>
      </c>
      <c r="P162" s="267"/>
      <c r="Q162" s="267"/>
      <c r="R162" s="267"/>
      <c r="S162" s="441">
        <v>0</v>
      </c>
      <c r="T162" s="441">
        <v>0</v>
      </c>
      <c r="U162" s="497"/>
    </row>
    <row r="163" spans="1:21" s="461" customFormat="1" ht="15" customHeight="1">
      <c r="A163" s="462"/>
      <c r="B163" s="462" t="s">
        <v>364</v>
      </c>
      <c r="C163" s="701"/>
      <c r="D163" s="702"/>
      <c r="E163" s="703"/>
      <c r="F163" s="467" t="s">
        <v>365</v>
      </c>
      <c r="G163" s="474"/>
      <c r="H163" s="468"/>
      <c r="I163" s="468"/>
      <c r="J163" s="468"/>
      <c r="K163" s="468"/>
      <c r="L163" s="468"/>
      <c r="M163" s="469"/>
      <c r="N163" s="472"/>
      <c r="O163" s="262">
        <v>10</v>
      </c>
      <c r="P163" s="267"/>
      <c r="Q163" s="267"/>
      <c r="R163" s="267"/>
      <c r="S163" s="440">
        <v>0</v>
      </c>
      <c r="T163" s="440">
        <f>+T164</f>
        <v>0</v>
      </c>
      <c r="U163" s="497"/>
    </row>
    <row r="164" spans="1:21" s="461" customFormat="1" ht="15" customHeight="1">
      <c r="A164" s="462"/>
      <c r="B164" s="264"/>
      <c r="C164" s="701" t="s">
        <v>366</v>
      </c>
      <c r="D164" s="702" t="s">
        <v>344</v>
      </c>
      <c r="E164" s="703" t="s">
        <v>344</v>
      </c>
      <c r="F164" s="463" t="s">
        <v>479</v>
      </c>
      <c r="G164" s="464"/>
      <c r="H164" s="465"/>
      <c r="I164" s="465"/>
      <c r="J164" s="465"/>
      <c r="K164" s="465"/>
      <c r="L164" s="465"/>
      <c r="M164" s="466"/>
      <c r="N164" s="472"/>
      <c r="O164" s="262">
        <v>10</v>
      </c>
      <c r="P164" s="267"/>
      <c r="Q164" s="267"/>
      <c r="R164" s="267"/>
      <c r="S164" s="441">
        <v>0</v>
      </c>
      <c r="T164" s="441">
        <v>0</v>
      </c>
      <c r="U164" s="497"/>
    </row>
    <row r="165" spans="1:21" s="461" customFormat="1" ht="15" customHeight="1">
      <c r="A165" s="462"/>
      <c r="B165" s="264" t="s">
        <v>368</v>
      </c>
      <c r="C165" s="701"/>
      <c r="D165" s="702"/>
      <c r="E165" s="703"/>
      <c r="F165" s="467" t="s">
        <v>369</v>
      </c>
      <c r="G165" s="464"/>
      <c r="H165" s="465"/>
      <c r="I165" s="465"/>
      <c r="J165" s="465"/>
      <c r="K165" s="465"/>
      <c r="L165" s="465"/>
      <c r="M165" s="466"/>
      <c r="N165" s="472"/>
      <c r="O165" s="262">
        <v>10</v>
      </c>
      <c r="P165" s="267"/>
      <c r="Q165" s="267"/>
      <c r="R165" s="267"/>
      <c r="S165" s="440">
        <f>SUM(S166:S173)</f>
        <v>0</v>
      </c>
      <c r="T165" s="440">
        <f>SUM(T166:T173)</f>
        <v>0</v>
      </c>
      <c r="U165" s="497"/>
    </row>
    <row r="166" spans="1:21" s="461" customFormat="1" ht="15" customHeight="1">
      <c r="A166" s="462"/>
      <c r="B166" s="264"/>
      <c r="C166" s="701" t="s">
        <v>486</v>
      </c>
      <c r="D166" s="702" t="s">
        <v>344</v>
      </c>
      <c r="E166" s="703" t="s">
        <v>344</v>
      </c>
      <c r="F166" s="463" t="s">
        <v>485</v>
      </c>
      <c r="G166" s="464"/>
      <c r="H166" s="465"/>
      <c r="I166" s="465"/>
      <c r="J166" s="465"/>
      <c r="K166" s="465"/>
      <c r="L166" s="465"/>
      <c r="M166" s="466"/>
      <c r="N166" s="472"/>
      <c r="O166" s="262">
        <v>10</v>
      </c>
      <c r="P166" s="267"/>
      <c r="Q166" s="267"/>
      <c r="R166" s="267"/>
      <c r="S166" s="440">
        <v>0</v>
      </c>
      <c r="T166" s="440">
        <v>0</v>
      </c>
      <c r="U166" s="497"/>
    </row>
    <row r="167" spans="1:21" s="461" customFormat="1" ht="15" customHeight="1">
      <c r="A167" s="462"/>
      <c r="B167" s="264"/>
      <c r="C167" s="701" t="s">
        <v>487</v>
      </c>
      <c r="D167" s="702" t="s">
        <v>344</v>
      </c>
      <c r="E167" s="703" t="s">
        <v>344</v>
      </c>
      <c r="F167" s="463" t="s">
        <v>490</v>
      </c>
      <c r="G167" s="464"/>
      <c r="H167" s="465"/>
      <c r="I167" s="465"/>
      <c r="J167" s="465"/>
      <c r="K167" s="465"/>
      <c r="L167" s="465"/>
      <c r="M167" s="466"/>
      <c r="N167" s="472"/>
      <c r="O167" s="262">
        <v>10</v>
      </c>
      <c r="P167" s="267"/>
      <c r="Q167" s="267"/>
      <c r="R167" s="267"/>
      <c r="S167" s="440">
        <v>0</v>
      </c>
      <c r="T167" s="440">
        <v>0</v>
      </c>
      <c r="U167" s="497"/>
    </row>
    <row r="168" spans="1:21" s="461" customFormat="1" ht="15" customHeight="1">
      <c r="A168" s="462"/>
      <c r="B168" s="264"/>
      <c r="C168" s="265"/>
      <c r="D168" s="470" t="s">
        <v>488</v>
      </c>
      <c r="E168" s="471"/>
      <c r="F168" s="463" t="s">
        <v>491</v>
      </c>
      <c r="G168" s="464"/>
      <c r="H168" s="465"/>
      <c r="I168" s="465"/>
      <c r="J168" s="465"/>
      <c r="K168" s="465"/>
      <c r="L168" s="465"/>
      <c r="M168" s="466"/>
      <c r="N168" s="472"/>
      <c r="O168" s="262">
        <v>10</v>
      </c>
      <c r="P168" s="267"/>
      <c r="Q168" s="267"/>
      <c r="R168" s="267"/>
      <c r="S168" s="440">
        <v>0</v>
      </c>
      <c r="T168" s="440">
        <v>0</v>
      </c>
      <c r="U168" s="497"/>
    </row>
    <row r="169" spans="1:21" s="461" customFormat="1" ht="15" customHeight="1">
      <c r="A169" s="462"/>
      <c r="B169" s="264"/>
      <c r="C169" s="265"/>
      <c r="D169" s="470" t="s">
        <v>489</v>
      </c>
      <c r="E169" s="471"/>
      <c r="F169" s="463" t="s">
        <v>492</v>
      </c>
      <c r="G169" s="464"/>
      <c r="H169" s="465"/>
      <c r="I169" s="465"/>
      <c r="J169" s="465"/>
      <c r="K169" s="465"/>
      <c r="L169" s="465"/>
      <c r="M169" s="466"/>
      <c r="N169" s="472"/>
      <c r="O169" s="262">
        <v>10</v>
      </c>
      <c r="P169" s="267"/>
      <c r="Q169" s="267"/>
      <c r="R169" s="267"/>
      <c r="S169" s="440">
        <v>0</v>
      </c>
      <c r="T169" s="440">
        <v>0</v>
      </c>
      <c r="U169" s="497"/>
    </row>
    <row r="170" spans="1:21" s="461" customFormat="1" ht="15" customHeight="1">
      <c r="A170" s="462"/>
      <c r="B170" s="264"/>
      <c r="C170" s="701" t="s">
        <v>370</v>
      </c>
      <c r="D170" s="702" t="s">
        <v>344</v>
      </c>
      <c r="E170" s="703" t="s">
        <v>344</v>
      </c>
      <c r="F170" s="463" t="s">
        <v>371</v>
      </c>
      <c r="G170" s="464"/>
      <c r="H170" s="465"/>
      <c r="I170" s="465"/>
      <c r="J170" s="465"/>
      <c r="K170" s="465"/>
      <c r="L170" s="465"/>
      <c r="M170" s="466"/>
      <c r="N170" s="472"/>
      <c r="O170" s="262">
        <v>10</v>
      </c>
      <c r="P170" s="267"/>
      <c r="Q170" s="267"/>
      <c r="R170" s="267"/>
      <c r="S170" s="439">
        <v>0</v>
      </c>
      <c r="T170" s="441">
        <v>0</v>
      </c>
      <c r="U170" s="497"/>
    </row>
    <row r="171" spans="1:21" s="461" customFormat="1" ht="15" customHeight="1">
      <c r="A171" s="462"/>
      <c r="B171" s="264"/>
      <c r="C171" s="701" t="s">
        <v>372</v>
      </c>
      <c r="D171" s="702" t="s">
        <v>344</v>
      </c>
      <c r="E171" s="703" t="s">
        <v>344</v>
      </c>
      <c r="F171" s="463" t="s">
        <v>373</v>
      </c>
      <c r="G171" s="464"/>
      <c r="H171" s="465"/>
      <c r="I171" s="465"/>
      <c r="J171" s="465"/>
      <c r="K171" s="465"/>
      <c r="L171" s="465"/>
      <c r="M171" s="466"/>
      <c r="N171" s="472"/>
      <c r="O171" s="262">
        <v>10</v>
      </c>
      <c r="P171" s="267"/>
      <c r="Q171" s="267"/>
      <c r="R171" s="267"/>
      <c r="S171" s="441">
        <v>0</v>
      </c>
      <c r="T171" s="441">
        <v>0</v>
      </c>
      <c r="U171" s="497"/>
    </row>
    <row r="172" spans="1:21" s="461" customFormat="1" ht="15" customHeight="1">
      <c r="A172" s="462"/>
      <c r="B172" s="264"/>
      <c r="C172" s="265"/>
      <c r="D172" s="470" t="s">
        <v>483</v>
      </c>
      <c r="E172" s="471"/>
      <c r="F172" s="463" t="s">
        <v>484</v>
      </c>
      <c r="G172" s="464"/>
      <c r="H172" s="465"/>
      <c r="I172" s="465"/>
      <c r="J172" s="465"/>
      <c r="K172" s="465"/>
      <c r="L172" s="465"/>
      <c r="M172" s="466"/>
      <c r="N172" s="472"/>
      <c r="O172" s="262">
        <v>10</v>
      </c>
      <c r="P172" s="267"/>
      <c r="Q172" s="267"/>
      <c r="R172" s="267"/>
      <c r="S172" s="441">
        <v>0</v>
      </c>
      <c r="T172" s="441">
        <v>0</v>
      </c>
      <c r="U172" s="497"/>
    </row>
    <row r="173" spans="1:21" s="461" customFormat="1" ht="15" customHeight="1">
      <c r="A173" s="462"/>
      <c r="B173" s="264"/>
      <c r="C173" s="701" t="s">
        <v>374</v>
      </c>
      <c r="D173" s="702" t="s">
        <v>349</v>
      </c>
      <c r="E173" s="703" t="s">
        <v>349</v>
      </c>
      <c r="F173" s="463" t="s">
        <v>375</v>
      </c>
      <c r="G173" s="464"/>
      <c r="H173" s="465"/>
      <c r="I173" s="465"/>
      <c r="J173" s="465"/>
      <c r="K173" s="465"/>
      <c r="L173" s="465"/>
      <c r="M173" s="466"/>
      <c r="N173" s="472"/>
      <c r="O173" s="262">
        <v>10</v>
      </c>
      <c r="P173" s="267"/>
      <c r="Q173" s="267"/>
      <c r="R173" s="267"/>
      <c r="S173" s="441">
        <v>0</v>
      </c>
      <c r="T173" s="441">
        <v>0</v>
      </c>
      <c r="U173" s="497"/>
    </row>
    <row r="174" spans="1:21" s="461" customFormat="1" ht="15" customHeight="1">
      <c r="A174" s="462"/>
      <c r="B174" s="264" t="s">
        <v>376</v>
      </c>
      <c r="C174" s="701"/>
      <c r="D174" s="702"/>
      <c r="E174" s="703"/>
      <c r="F174" s="467" t="s">
        <v>377</v>
      </c>
      <c r="G174" s="464"/>
      <c r="H174" s="465"/>
      <c r="I174" s="465"/>
      <c r="J174" s="465"/>
      <c r="K174" s="465"/>
      <c r="L174" s="465"/>
      <c r="M174" s="466"/>
      <c r="N174" s="472"/>
      <c r="O174" s="262">
        <v>10</v>
      </c>
      <c r="P174" s="267"/>
      <c r="Q174" s="267"/>
      <c r="R174" s="267"/>
      <c r="S174" s="440">
        <f>SUM(S175:S179)</f>
        <v>0</v>
      </c>
      <c r="T174" s="440">
        <f>SUM(T175:T179)</f>
        <v>0</v>
      </c>
      <c r="U174" s="497"/>
    </row>
    <row r="175" spans="1:21" s="461" customFormat="1" ht="15" customHeight="1">
      <c r="A175" s="462"/>
      <c r="B175" s="264"/>
      <c r="C175" s="265"/>
      <c r="D175" s="470" t="s">
        <v>550</v>
      </c>
      <c r="E175" s="471"/>
      <c r="F175" s="463" t="s">
        <v>551</v>
      </c>
      <c r="G175" s="464"/>
      <c r="H175" s="465"/>
      <c r="I175" s="465"/>
      <c r="J175" s="465"/>
      <c r="K175" s="465"/>
      <c r="L175" s="465"/>
      <c r="M175" s="466"/>
      <c r="N175" s="472"/>
      <c r="O175" s="262">
        <v>10</v>
      </c>
      <c r="P175" s="267"/>
      <c r="Q175" s="267"/>
      <c r="R175" s="267"/>
      <c r="S175" s="440">
        <v>0</v>
      </c>
      <c r="T175" s="440">
        <v>0</v>
      </c>
      <c r="U175" s="497"/>
    </row>
    <row r="176" spans="1:21" s="461" customFormat="1" ht="15" customHeight="1">
      <c r="A176" s="462"/>
      <c r="B176" s="264"/>
      <c r="C176" s="265"/>
      <c r="D176" s="470" t="s">
        <v>549</v>
      </c>
      <c r="E176" s="471"/>
      <c r="F176" s="463" t="s">
        <v>552</v>
      </c>
      <c r="G176" s="464"/>
      <c r="H176" s="465"/>
      <c r="I176" s="465"/>
      <c r="J176" s="465"/>
      <c r="K176" s="465"/>
      <c r="L176" s="465"/>
      <c r="M176" s="466"/>
      <c r="N176" s="472"/>
      <c r="O176" s="262">
        <v>10</v>
      </c>
      <c r="P176" s="267"/>
      <c r="Q176" s="267"/>
      <c r="R176" s="267"/>
      <c r="S176" s="440">
        <v>0</v>
      </c>
      <c r="T176" s="440">
        <v>0</v>
      </c>
      <c r="U176" s="497"/>
    </row>
    <row r="177" spans="1:21" s="461" customFormat="1" ht="15" customHeight="1">
      <c r="A177" s="462"/>
      <c r="B177" s="264"/>
      <c r="C177" s="265"/>
      <c r="D177" s="470" t="s">
        <v>548</v>
      </c>
      <c r="E177" s="471"/>
      <c r="F177" s="463" t="s">
        <v>553</v>
      </c>
      <c r="G177" s="464"/>
      <c r="H177" s="465"/>
      <c r="I177" s="465"/>
      <c r="J177" s="465"/>
      <c r="K177" s="465"/>
      <c r="L177" s="465"/>
      <c r="M177" s="466"/>
      <c r="N177" s="472"/>
      <c r="O177" s="262">
        <v>10</v>
      </c>
      <c r="P177" s="267"/>
      <c r="Q177" s="267"/>
      <c r="R177" s="267"/>
      <c r="S177" s="440">
        <v>0</v>
      </c>
      <c r="T177" s="440">
        <v>0</v>
      </c>
      <c r="U177" s="497"/>
    </row>
    <row r="178" spans="1:21" s="461" customFormat="1" ht="15" customHeight="1">
      <c r="A178" s="462"/>
      <c r="B178" s="264"/>
      <c r="C178" s="701" t="s">
        <v>378</v>
      </c>
      <c r="D178" s="702" t="s">
        <v>344</v>
      </c>
      <c r="E178" s="703" t="s">
        <v>344</v>
      </c>
      <c r="F178" s="463" t="s">
        <v>379</v>
      </c>
      <c r="G178" s="464"/>
      <c r="H178" s="465"/>
      <c r="I178" s="465"/>
      <c r="J178" s="465"/>
      <c r="K178" s="465"/>
      <c r="L178" s="465"/>
      <c r="M178" s="466"/>
      <c r="N178" s="472"/>
      <c r="O178" s="262">
        <v>10</v>
      </c>
      <c r="P178" s="267"/>
      <c r="Q178" s="267"/>
      <c r="R178" s="267"/>
      <c r="S178" s="441">
        <v>0</v>
      </c>
      <c r="T178" s="441">
        <v>0</v>
      </c>
      <c r="U178" s="497"/>
    </row>
    <row r="179" spans="1:21" s="461" customFormat="1" ht="15" customHeight="1">
      <c r="A179" s="462"/>
      <c r="B179" s="264"/>
      <c r="C179" s="701" t="s">
        <v>380</v>
      </c>
      <c r="D179" s="702"/>
      <c r="E179" s="703"/>
      <c r="F179" s="463" t="s">
        <v>381</v>
      </c>
      <c r="G179" s="464"/>
      <c r="H179" s="465"/>
      <c r="I179" s="465"/>
      <c r="J179" s="465"/>
      <c r="K179" s="465"/>
      <c r="L179" s="465"/>
      <c r="M179" s="466"/>
      <c r="N179" s="472"/>
      <c r="O179" s="262">
        <v>10</v>
      </c>
      <c r="P179" s="267"/>
      <c r="Q179" s="267"/>
      <c r="R179" s="267"/>
      <c r="S179" s="441">
        <v>0</v>
      </c>
      <c r="T179" s="441">
        <v>0</v>
      </c>
      <c r="U179" s="497"/>
    </row>
    <row r="180" spans="1:21" s="461" customFormat="1" ht="15" customHeight="1">
      <c r="A180" s="462" t="s">
        <v>382</v>
      </c>
      <c r="B180" s="264"/>
      <c r="C180" s="701"/>
      <c r="D180" s="702"/>
      <c r="E180" s="703"/>
      <c r="F180" s="473" t="s">
        <v>383</v>
      </c>
      <c r="G180" s="464"/>
      <c r="H180" s="475"/>
      <c r="I180" s="475"/>
      <c r="J180" s="475"/>
      <c r="K180" s="475"/>
      <c r="L180" s="475"/>
      <c r="M180" s="476"/>
      <c r="N180" s="472"/>
      <c r="O180" s="262">
        <v>10</v>
      </c>
      <c r="P180" s="267"/>
      <c r="Q180" s="267"/>
      <c r="R180" s="267"/>
      <c r="S180" s="441">
        <f>+S181+S184</f>
        <v>0</v>
      </c>
      <c r="T180" s="441">
        <f>+T181+T184</f>
        <v>0</v>
      </c>
      <c r="U180" s="497"/>
    </row>
    <row r="181" spans="1:21" s="461" customFormat="1" ht="15" customHeight="1">
      <c r="A181" s="462"/>
      <c r="B181" s="264" t="s">
        <v>384</v>
      </c>
      <c r="C181" s="701"/>
      <c r="D181" s="702"/>
      <c r="E181" s="703"/>
      <c r="F181" s="467" t="s">
        <v>385</v>
      </c>
      <c r="G181" s="464"/>
      <c r="H181" s="468"/>
      <c r="I181" s="468"/>
      <c r="J181" s="468"/>
      <c r="K181" s="468"/>
      <c r="L181" s="468"/>
      <c r="M181" s="469"/>
      <c r="N181" s="472"/>
      <c r="O181" s="262">
        <v>10</v>
      </c>
      <c r="P181" s="267"/>
      <c r="Q181" s="267"/>
      <c r="R181" s="267"/>
      <c r="S181" s="440">
        <f>+SUM(S182:S183)</f>
        <v>0</v>
      </c>
      <c r="T181" s="440">
        <f>+SUM(T182:T183)</f>
        <v>0</v>
      </c>
      <c r="U181" s="497"/>
    </row>
    <row r="182" spans="1:21" s="461" customFormat="1" ht="15" customHeight="1">
      <c r="A182" s="462"/>
      <c r="B182" s="264"/>
      <c r="C182" s="701" t="s">
        <v>386</v>
      </c>
      <c r="D182" s="702"/>
      <c r="E182" s="703"/>
      <c r="F182" s="463" t="s">
        <v>387</v>
      </c>
      <c r="G182" s="464"/>
      <c r="H182" s="465"/>
      <c r="I182" s="465"/>
      <c r="J182" s="465"/>
      <c r="K182" s="465"/>
      <c r="L182" s="465"/>
      <c r="M182" s="466"/>
      <c r="N182" s="472"/>
      <c r="O182" s="262">
        <v>10</v>
      </c>
      <c r="P182" s="267"/>
      <c r="Q182" s="267"/>
      <c r="R182" s="267"/>
      <c r="S182" s="441">
        <v>0</v>
      </c>
      <c r="T182" s="441">
        <v>0</v>
      </c>
      <c r="U182" s="497"/>
    </row>
    <row r="183" spans="1:21" s="461" customFormat="1" ht="15" customHeight="1">
      <c r="A183" s="462"/>
      <c r="B183" s="264"/>
      <c r="C183" s="701" t="s">
        <v>558</v>
      </c>
      <c r="D183" s="702"/>
      <c r="E183" s="703"/>
      <c r="F183" s="463" t="s">
        <v>575</v>
      </c>
      <c r="G183" s="464"/>
      <c r="H183" s="465"/>
      <c r="I183" s="465"/>
      <c r="J183" s="465"/>
      <c r="K183" s="465"/>
      <c r="L183" s="465"/>
      <c r="M183" s="466"/>
      <c r="N183" s="472"/>
      <c r="O183" s="262">
        <v>10</v>
      </c>
      <c r="P183" s="267"/>
      <c r="Q183" s="267"/>
      <c r="R183" s="267"/>
      <c r="S183" s="441">
        <v>0</v>
      </c>
      <c r="T183" s="441">
        <v>0</v>
      </c>
      <c r="U183" s="497"/>
    </row>
    <row r="184" spans="1:21" s="461" customFormat="1" ht="15" customHeight="1">
      <c r="A184" s="462"/>
      <c r="B184" s="264" t="s">
        <v>388</v>
      </c>
      <c r="C184" s="701"/>
      <c r="D184" s="702"/>
      <c r="E184" s="703"/>
      <c r="F184" s="467" t="s">
        <v>389</v>
      </c>
      <c r="G184" s="464"/>
      <c r="H184" s="468"/>
      <c r="I184" s="468"/>
      <c r="J184" s="468"/>
      <c r="K184" s="468"/>
      <c r="L184" s="468"/>
      <c r="M184" s="469"/>
      <c r="N184" s="472"/>
      <c r="O184" s="262">
        <v>10</v>
      </c>
      <c r="P184" s="267"/>
      <c r="Q184" s="267"/>
      <c r="R184" s="267"/>
      <c r="S184" s="440">
        <f>SUM(S185:S185)</f>
        <v>0</v>
      </c>
      <c r="T184" s="440">
        <f>SUM(T185:T185)</f>
        <v>0</v>
      </c>
      <c r="U184" s="497"/>
    </row>
    <row r="185" spans="1:21" s="461" customFormat="1" ht="15" customHeight="1">
      <c r="A185" s="462"/>
      <c r="B185" s="264"/>
      <c r="C185" s="701" t="s">
        <v>390</v>
      </c>
      <c r="D185" s="702" t="s">
        <v>391</v>
      </c>
      <c r="E185" s="703" t="s">
        <v>391</v>
      </c>
      <c r="F185" s="463" t="s">
        <v>392</v>
      </c>
      <c r="G185" s="464"/>
      <c r="H185" s="465"/>
      <c r="I185" s="465"/>
      <c r="J185" s="465"/>
      <c r="K185" s="465"/>
      <c r="L185" s="465"/>
      <c r="M185" s="466"/>
      <c r="N185" s="472"/>
      <c r="O185" s="262">
        <v>10</v>
      </c>
      <c r="P185" s="267"/>
      <c r="Q185" s="267"/>
      <c r="R185" s="267"/>
      <c r="S185" s="441">
        <v>0</v>
      </c>
      <c r="T185" s="441">
        <v>0</v>
      </c>
      <c r="U185" s="497"/>
    </row>
    <row r="186" spans="1:21" s="461" customFormat="1" ht="15" customHeight="1">
      <c r="A186" s="462"/>
      <c r="B186" s="264"/>
      <c r="C186" s="701" t="s">
        <v>438</v>
      </c>
      <c r="D186" s="702" t="s">
        <v>391</v>
      </c>
      <c r="E186" s="703" t="s">
        <v>391</v>
      </c>
      <c r="F186" s="463" t="s">
        <v>552</v>
      </c>
      <c r="G186" s="464"/>
      <c r="H186" s="465"/>
      <c r="I186" s="465"/>
      <c r="J186" s="465"/>
      <c r="K186" s="465"/>
      <c r="L186" s="465"/>
      <c r="M186" s="466"/>
      <c r="N186" s="472"/>
      <c r="O186" s="262">
        <v>10</v>
      </c>
      <c r="P186" s="267"/>
      <c r="Q186" s="267"/>
      <c r="R186" s="267"/>
      <c r="S186" s="441">
        <v>0</v>
      </c>
      <c r="T186" s="441">
        <v>0</v>
      </c>
      <c r="U186" s="488"/>
    </row>
    <row r="187" spans="1:21" s="461" customFormat="1" ht="15" customHeight="1">
      <c r="A187" s="462" t="s">
        <v>393</v>
      </c>
      <c r="B187" s="264"/>
      <c r="C187" s="701"/>
      <c r="D187" s="702"/>
      <c r="E187" s="703"/>
      <c r="F187" s="473" t="s">
        <v>394</v>
      </c>
      <c r="G187" s="464"/>
      <c r="H187" s="475"/>
      <c r="I187" s="475"/>
      <c r="J187" s="475"/>
      <c r="K187" s="475"/>
      <c r="L187" s="475"/>
      <c r="M187" s="476"/>
      <c r="N187" s="472"/>
      <c r="O187" s="262">
        <v>10</v>
      </c>
      <c r="P187" s="267"/>
      <c r="Q187" s="267"/>
      <c r="R187" s="267"/>
      <c r="S187" s="441">
        <f>+S188</f>
        <v>0</v>
      </c>
      <c r="T187" s="441">
        <f>+T188</f>
        <v>0</v>
      </c>
      <c r="U187" s="497"/>
    </row>
    <row r="188" spans="1:21" s="461" customFormat="1" ht="15" customHeight="1">
      <c r="A188" s="462"/>
      <c r="B188" s="264" t="s">
        <v>395</v>
      </c>
      <c r="C188" s="701"/>
      <c r="D188" s="702"/>
      <c r="E188" s="703"/>
      <c r="F188" s="467" t="s">
        <v>396</v>
      </c>
      <c r="G188" s="464"/>
      <c r="H188" s="468"/>
      <c r="I188" s="468"/>
      <c r="J188" s="468"/>
      <c r="K188" s="468"/>
      <c r="L188" s="468"/>
      <c r="M188" s="469"/>
      <c r="N188" s="472"/>
      <c r="O188" s="262">
        <v>10</v>
      </c>
      <c r="P188" s="267"/>
      <c r="Q188" s="267"/>
      <c r="R188" s="267"/>
      <c r="S188" s="440">
        <f>SUM(S189:S189)</f>
        <v>0</v>
      </c>
      <c r="T188" s="440">
        <f>SUM(T189:T189)</f>
        <v>0</v>
      </c>
      <c r="U188" s="497"/>
    </row>
    <row r="189" spans="1:21" s="461" customFormat="1" ht="15" customHeight="1">
      <c r="A189" s="462"/>
      <c r="B189" s="264"/>
      <c r="C189" s="701" t="s">
        <v>397</v>
      </c>
      <c r="D189" s="702" t="s">
        <v>398</v>
      </c>
      <c r="E189" s="703" t="s">
        <v>398</v>
      </c>
      <c r="F189" s="463" t="s">
        <v>399</v>
      </c>
      <c r="G189" s="464"/>
      <c r="H189" s="465"/>
      <c r="I189" s="465"/>
      <c r="J189" s="465"/>
      <c r="K189" s="465"/>
      <c r="L189" s="465"/>
      <c r="M189" s="466"/>
      <c r="N189" s="472"/>
      <c r="O189" s="262">
        <v>10</v>
      </c>
      <c r="P189" s="267"/>
      <c r="Q189" s="267"/>
      <c r="R189" s="267"/>
      <c r="S189" s="441">
        <v>0</v>
      </c>
      <c r="T189" s="441">
        <v>0</v>
      </c>
      <c r="U189" s="497"/>
    </row>
    <row r="190" spans="1:21" s="461" customFormat="1" ht="15.75">
      <c r="A190" s="479"/>
      <c r="B190" s="480"/>
      <c r="C190" s="737"/>
      <c r="D190" s="737"/>
      <c r="E190" s="737"/>
      <c r="F190" s="481"/>
      <c r="G190" s="482"/>
      <c r="H190" s="483" t="s">
        <v>400</v>
      </c>
      <c r="I190" s="483"/>
      <c r="J190" s="483"/>
      <c r="K190" s="483"/>
      <c r="L190" s="483"/>
      <c r="M190" s="484"/>
      <c r="N190" s="485"/>
      <c r="O190" s="486"/>
      <c r="P190" s="486"/>
      <c r="Q190" s="487"/>
      <c r="R190" s="487"/>
      <c r="S190" s="443">
        <f>+S187+S180+S152+S143+S99+S51+S18</f>
        <v>0</v>
      </c>
      <c r="T190" s="443">
        <f>+T187+T180+T152+T143+T99+T51+T18</f>
        <v>0</v>
      </c>
      <c r="U190" s="497"/>
    </row>
    <row r="191" spans="1:21" ht="15.75">
      <c r="A191" s="307"/>
      <c r="S191" s="434"/>
      <c r="T191" s="437"/>
    </row>
    <row r="192" spans="1:21" ht="15.75">
      <c r="A192" s="307"/>
      <c r="S192" s="434"/>
      <c r="T192" s="437"/>
    </row>
    <row r="193" spans="1:22" ht="15.75">
      <c r="A193" s="307"/>
      <c r="S193" s="434"/>
      <c r="T193" s="437"/>
    </row>
    <row r="194" spans="1:22" ht="15.75">
      <c r="A194" s="307"/>
      <c r="S194" s="434"/>
      <c r="T194" s="437"/>
    </row>
    <row r="195" spans="1:22" ht="15.75">
      <c r="A195" s="307"/>
      <c r="S195" s="434"/>
      <c r="T195" s="437"/>
    </row>
    <row r="196" spans="1:22" ht="15.75">
      <c r="A196" s="307"/>
      <c r="B196" s="700" t="s">
        <v>598</v>
      </c>
      <c r="C196" s="700"/>
      <c r="D196" s="700"/>
      <c r="E196" s="700"/>
      <c r="F196" s="700"/>
      <c r="G196" s="700"/>
      <c r="H196" s="700"/>
      <c r="Q196" s="700" t="s">
        <v>569</v>
      </c>
      <c r="R196" s="700"/>
      <c r="S196" s="700"/>
      <c r="T196" s="437"/>
    </row>
    <row r="197" spans="1:22" ht="11.25" customHeight="1">
      <c r="A197" s="448"/>
      <c r="B197" s="660" t="s">
        <v>510</v>
      </c>
      <c r="C197" s="660"/>
      <c r="D197" s="660"/>
      <c r="E197" s="660"/>
      <c r="F197" s="660"/>
      <c r="G197" s="660"/>
      <c r="H197" s="660"/>
      <c r="Q197" s="660" t="s">
        <v>600</v>
      </c>
      <c r="R197" s="660"/>
      <c r="S197" s="660"/>
      <c r="T197" s="437"/>
    </row>
    <row r="198" spans="1:22" ht="15.75">
      <c r="A198" s="307"/>
      <c r="B198" s="659" t="s">
        <v>508</v>
      </c>
      <c r="C198" s="659"/>
      <c r="D198" s="659"/>
      <c r="E198" s="659"/>
      <c r="F198" s="659"/>
      <c r="G198" s="659"/>
      <c r="H198" s="659"/>
      <c r="Q198" s="659" t="s">
        <v>508</v>
      </c>
      <c r="R198" s="659"/>
      <c r="S198" s="659"/>
      <c r="T198" s="437"/>
      <c r="V198" s="210"/>
    </row>
    <row r="199" spans="1:22" ht="15.75">
      <c r="A199" s="307"/>
      <c r="S199" s="434"/>
      <c r="T199" s="437"/>
    </row>
    <row r="200" spans="1:22" ht="15.75">
      <c r="A200" s="307"/>
      <c r="S200" s="434"/>
      <c r="T200" s="437"/>
    </row>
    <row r="201" spans="1:22" ht="15.75">
      <c r="A201" s="307"/>
      <c r="S201" s="434"/>
      <c r="T201" s="437"/>
    </row>
    <row r="202" spans="1:22" ht="15.75">
      <c r="A202" s="307"/>
      <c r="S202" s="434"/>
      <c r="T202" s="437"/>
    </row>
    <row r="203" spans="1:22" ht="15.75">
      <c r="A203" s="307"/>
      <c r="S203" s="434"/>
      <c r="T203" s="437"/>
    </row>
    <row r="204" spans="1:22" ht="15.75">
      <c r="A204" s="307"/>
      <c r="S204" s="434"/>
      <c r="T204" s="437"/>
    </row>
    <row r="205" spans="1:22" ht="15.75">
      <c r="A205" s="307"/>
      <c r="S205" s="434"/>
      <c r="T205" s="437"/>
    </row>
    <row r="206" spans="1:22" ht="15.75">
      <c r="A206" s="307"/>
      <c r="S206" s="434"/>
      <c r="T206" s="437"/>
    </row>
    <row r="207" spans="1:22" ht="15.75">
      <c r="A207" s="307"/>
      <c r="S207" s="434"/>
      <c r="T207" s="437"/>
    </row>
    <row r="208" spans="1:22" ht="15.75">
      <c r="A208" s="307"/>
      <c r="S208" s="434"/>
      <c r="T208" s="437"/>
    </row>
    <row r="209" spans="1:20" ht="15.75">
      <c r="A209" s="307"/>
      <c r="S209" s="434"/>
      <c r="T209" s="437"/>
    </row>
    <row r="210" spans="1:20" ht="15.75">
      <c r="A210" s="307"/>
      <c r="S210" s="434"/>
      <c r="T210" s="437"/>
    </row>
    <row r="211" spans="1:20" ht="15.75">
      <c r="A211" s="307"/>
      <c r="S211" s="434"/>
      <c r="T211" s="437"/>
    </row>
    <row r="212" spans="1:20" ht="15.75">
      <c r="A212" s="307"/>
      <c r="S212" s="434"/>
      <c r="T212" s="437"/>
    </row>
    <row r="213" spans="1:20" ht="15.75">
      <c r="A213" s="307"/>
      <c r="S213" s="434"/>
      <c r="T213" s="437"/>
    </row>
    <row r="214" spans="1:20" ht="15.75">
      <c r="A214" s="307"/>
      <c r="S214" s="434"/>
      <c r="T214" s="437"/>
    </row>
    <row r="215" spans="1:20" ht="15.75">
      <c r="A215" s="307"/>
      <c r="S215" s="434"/>
      <c r="T215" s="437"/>
    </row>
    <row r="216" spans="1:20" ht="15.75">
      <c r="A216" s="307"/>
      <c r="S216" s="434"/>
      <c r="T216" s="437"/>
    </row>
    <row r="217" spans="1:20" ht="15.75">
      <c r="A217" s="307"/>
      <c r="S217" s="434"/>
      <c r="T217" s="437"/>
    </row>
    <row r="218" spans="1:20" ht="15.75">
      <c r="A218" s="307"/>
      <c r="S218" s="434"/>
      <c r="T218" s="437"/>
    </row>
    <row r="219" spans="1:20" ht="15.75">
      <c r="A219" s="307"/>
      <c r="S219" s="434"/>
      <c r="T219" s="437"/>
    </row>
    <row r="220" spans="1:20" ht="15.75">
      <c r="A220" s="307"/>
      <c r="S220" s="434"/>
      <c r="T220" s="437"/>
    </row>
    <row r="221" spans="1:20" ht="15.75">
      <c r="A221" s="307"/>
      <c r="S221" s="434"/>
      <c r="T221" s="437"/>
    </row>
    <row r="222" spans="1:20" ht="15.75">
      <c r="A222" s="307"/>
      <c r="S222" s="434"/>
      <c r="T222" s="437"/>
    </row>
    <row r="223" spans="1:20" ht="15.75">
      <c r="A223" s="307"/>
      <c r="S223" s="434"/>
      <c r="T223" s="437"/>
    </row>
    <row r="224" spans="1:20" ht="15.75">
      <c r="A224" s="307"/>
    </row>
    <row r="225" spans="1:1" ht="15.75">
      <c r="A225" s="307"/>
    </row>
    <row r="226" spans="1:1" ht="15.75">
      <c r="A226" s="307"/>
    </row>
    <row r="227" spans="1:1" ht="15.75">
      <c r="A227" s="307"/>
    </row>
    <row r="228" spans="1:1" ht="15.75">
      <c r="A228" s="307"/>
    </row>
    <row r="229" spans="1:1" ht="15.75">
      <c r="A229" s="307"/>
    </row>
    <row r="230" spans="1:1" ht="15.75">
      <c r="A230" s="307"/>
    </row>
    <row r="231" spans="1:1" ht="15.75">
      <c r="A231" s="307"/>
    </row>
    <row r="232" spans="1:1" ht="15.75">
      <c r="A232" s="307"/>
    </row>
    <row r="233" spans="1:1" ht="15.75">
      <c r="A233" s="307"/>
    </row>
    <row r="234" spans="1:1" ht="15.75">
      <c r="A234" s="307"/>
    </row>
    <row r="235" spans="1:1" ht="15.75">
      <c r="A235" s="307"/>
    </row>
    <row r="236" spans="1:1" ht="15.75">
      <c r="A236" s="307"/>
    </row>
    <row r="237" spans="1:1" ht="15.75">
      <c r="A237" s="307"/>
    </row>
    <row r="238" spans="1:1" ht="15.75">
      <c r="A238" s="307"/>
    </row>
    <row r="239" spans="1:1" ht="15.75">
      <c r="A239" s="307"/>
    </row>
    <row r="240" spans="1:1" ht="15.75">
      <c r="A240" s="307"/>
    </row>
    <row r="241" spans="1:1" ht="15.75">
      <c r="A241" s="307"/>
    </row>
    <row r="242" spans="1:1" ht="15.75">
      <c r="A242" s="307"/>
    </row>
    <row r="243" spans="1:1" ht="15.75">
      <c r="A243" s="307"/>
    </row>
    <row r="244" spans="1:1" ht="15.75">
      <c r="A244" s="307"/>
    </row>
    <row r="245" spans="1:1" ht="15.75">
      <c r="A245" s="307"/>
    </row>
    <row r="246" spans="1:1" ht="15.75">
      <c r="A246" s="307"/>
    </row>
    <row r="247" spans="1:1" ht="15.75">
      <c r="A247" s="307"/>
    </row>
    <row r="248" spans="1:1" ht="15.75">
      <c r="A248" s="307"/>
    </row>
    <row r="249" spans="1:1" ht="15.75">
      <c r="A249" s="307"/>
    </row>
    <row r="250" spans="1:1" ht="15.75">
      <c r="A250" s="307"/>
    </row>
    <row r="251" spans="1:1" ht="15.75">
      <c r="A251" s="307"/>
    </row>
    <row r="252" spans="1:1" ht="15.75">
      <c r="A252" s="307"/>
    </row>
    <row r="253" spans="1:1" ht="15.75">
      <c r="A253" s="307"/>
    </row>
    <row r="254" spans="1:1" ht="15.75">
      <c r="A254" s="307"/>
    </row>
    <row r="255" spans="1:1" ht="15.75">
      <c r="A255" s="307"/>
    </row>
    <row r="256" spans="1:1" ht="15.75">
      <c r="A256" s="307"/>
    </row>
    <row r="257" spans="1:1" ht="15.75">
      <c r="A257" s="307"/>
    </row>
    <row r="258" spans="1:1" ht="15.75">
      <c r="A258" s="307"/>
    </row>
    <row r="259" spans="1:1" ht="15.75">
      <c r="A259" s="307"/>
    </row>
    <row r="260" spans="1:1" ht="15.75">
      <c r="A260" s="307"/>
    </row>
    <row r="261" spans="1:1" ht="15.75">
      <c r="A261" s="307"/>
    </row>
    <row r="262" spans="1:1" ht="15.75">
      <c r="A262" s="307"/>
    </row>
    <row r="263" spans="1:1" ht="15.75">
      <c r="A263" s="307"/>
    </row>
    <row r="264" spans="1:1" ht="15.75">
      <c r="A264" s="307"/>
    </row>
    <row r="265" spans="1:1" ht="15.75">
      <c r="A265" s="307"/>
    </row>
    <row r="266" spans="1:1" ht="15.75">
      <c r="A266" s="307"/>
    </row>
    <row r="267" spans="1:1" ht="15.75">
      <c r="A267" s="307"/>
    </row>
    <row r="268" spans="1:1" ht="15.75">
      <c r="A268" s="307"/>
    </row>
    <row r="269" spans="1:1" ht="15.75">
      <c r="A269" s="307"/>
    </row>
    <row r="270" spans="1:1" ht="15.75">
      <c r="A270" s="307"/>
    </row>
  </sheetData>
  <mergeCells count="180">
    <mergeCell ref="F1:R1"/>
    <mergeCell ref="J12:K12"/>
    <mergeCell ref="A15:E15"/>
    <mergeCell ref="F15:M16"/>
    <mergeCell ref="N15:N16"/>
    <mergeCell ref="O15:O16"/>
    <mergeCell ref="P15:P16"/>
    <mergeCell ref="Q15:Q16"/>
    <mergeCell ref="R15:R16"/>
    <mergeCell ref="C16:E16"/>
    <mergeCell ref="A17:E17"/>
    <mergeCell ref="F17:M17"/>
    <mergeCell ref="C18:E18"/>
    <mergeCell ref="N19:N35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4:E34"/>
    <mergeCell ref="C35:E35"/>
    <mergeCell ref="C36:E36"/>
    <mergeCell ref="C37:E37"/>
    <mergeCell ref="C38:E38"/>
    <mergeCell ref="C40:E40"/>
    <mergeCell ref="C41:E41"/>
    <mergeCell ref="C42:E42"/>
    <mergeCell ref="C43:E43"/>
    <mergeCell ref="C44:E44"/>
    <mergeCell ref="C45:E45"/>
    <mergeCell ref="C46:E46"/>
    <mergeCell ref="C47:E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58:E58"/>
    <mergeCell ref="C59:E59"/>
    <mergeCell ref="C60:E60"/>
    <mergeCell ref="C61:E61"/>
    <mergeCell ref="C62:E62"/>
    <mergeCell ref="C63:E63"/>
    <mergeCell ref="C64:E64"/>
    <mergeCell ref="C65:E65"/>
    <mergeCell ref="C66:E66"/>
    <mergeCell ref="C67:E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78:E78"/>
    <mergeCell ref="C79:E79"/>
    <mergeCell ref="C80:E80"/>
    <mergeCell ref="C81:E81"/>
    <mergeCell ref="C82:E82"/>
    <mergeCell ref="C83:E83"/>
    <mergeCell ref="C84:E84"/>
    <mergeCell ref="C85:E85"/>
    <mergeCell ref="C86:E86"/>
    <mergeCell ref="C87:E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98:E98"/>
    <mergeCell ref="C99:E99"/>
    <mergeCell ref="C100:E100"/>
    <mergeCell ref="C101:E101"/>
    <mergeCell ref="C102:E102"/>
    <mergeCell ref="C103:E103"/>
    <mergeCell ref="C104:E104"/>
    <mergeCell ref="C105:E105"/>
    <mergeCell ref="C106:E106"/>
    <mergeCell ref="C107:E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18:E118"/>
    <mergeCell ref="C119:E119"/>
    <mergeCell ref="C120:E120"/>
    <mergeCell ref="C121:E121"/>
    <mergeCell ref="C122:E122"/>
    <mergeCell ref="C123:E123"/>
    <mergeCell ref="C124:E124"/>
    <mergeCell ref="C125:E125"/>
    <mergeCell ref="C127:E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38:E138"/>
    <mergeCell ref="C139:E139"/>
    <mergeCell ref="C140:E140"/>
    <mergeCell ref="C142:E142"/>
    <mergeCell ref="C143:E143"/>
    <mergeCell ref="C144:E144"/>
    <mergeCell ref="C145:E145"/>
    <mergeCell ref="C146:E146"/>
    <mergeCell ref="C147:E147"/>
    <mergeCell ref="C148:E148"/>
    <mergeCell ref="C149:E149"/>
    <mergeCell ref="C152:E152"/>
    <mergeCell ref="C153:E153"/>
    <mergeCell ref="C154:E154"/>
    <mergeCell ref="C155:E155"/>
    <mergeCell ref="C156:E156"/>
    <mergeCell ref="C157:E157"/>
    <mergeCell ref="C158:E158"/>
    <mergeCell ref="C159:E159"/>
    <mergeCell ref="C160:E160"/>
    <mergeCell ref="C161:E161"/>
    <mergeCell ref="C162:E162"/>
    <mergeCell ref="C163:E163"/>
    <mergeCell ref="C164:E164"/>
    <mergeCell ref="C165:E165"/>
    <mergeCell ref="C166:E166"/>
    <mergeCell ref="C167:E167"/>
    <mergeCell ref="C170:E170"/>
    <mergeCell ref="C171:E171"/>
    <mergeCell ref="C173:E173"/>
    <mergeCell ref="C174:E174"/>
    <mergeCell ref="C178:E178"/>
    <mergeCell ref="C179:E179"/>
    <mergeCell ref="C180:E180"/>
    <mergeCell ref="C181:E181"/>
    <mergeCell ref="Q198:S198"/>
    <mergeCell ref="C190:E190"/>
    <mergeCell ref="B196:H196"/>
    <mergeCell ref="Q196:S196"/>
    <mergeCell ref="B197:H197"/>
    <mergeCell ref="Q197:S197"/>
    <mergeCell ref="C182:E182"/>
    <mergeCell ref="C184:E184"/>
    <mergeCell ref="C185:E185"/>
    <mergeCell ref="C186:E186"/>
    <mergeCell ref="C183:E183"/>
    <mergeCell ref="C187:E187"/>
    <mergeCell ref="C188:E188"/>
    <mergeCell ref="C189:E189"/>
    <mergeCell ref="B198:H198"/>
  </mergeCells>
  <printOptions horizontalCentered="1"/>
  <pageMargins left="0.31496062992126" right="0.23622047244094499" top="0.39370078740157499" bottom="1.7716535433070899" header="0" footer="1.49606299212598"/>
  <pageSetup scale="65" firstPageNumber="24" orientation="portrait" useFirstPageNumber="1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A1:U274"/>
  <sheetViews>
    <sheetView showGridLines="0" topLeftCell="W1" workbookViewId="0">
      <selection activeCell="I11" sqref="I11"/>
    </sheetView>
  </sheetViews>
  <sheetFormatPr baseColWidth="10" defaultColWidth="11.42578125" defaultRowHeight="12.75"/>
  <cols>
    <col min="1" max="1" width="6.140625" style="1" hidden="1" customWidth="1"/>
    <col min="2" max="2" width="6.7109375" style="1" hidden="1" customWidth="1"/>
    <col min="3" max="3" width="1.5703125" style="1" hidden="1" customWidth="1"/>
    <col min="4" max="4" width="3.5703125" hidden="1" customWidth="1"/>
    <col min="5" max="5" width="1.5703125" hidden="1" customWidth="1"/>
    <col min="6" max="6" width="6.5703125" hidden="1" customWidth="1"/>
    <col min="7" max="10" width="4.42578125" hidden="1" customWidth="1"/>
    <col min="11" max="11" width="3.85546875" hidden="1" customWidth="1"/>
    <col min="12" max="12" width="16" hidden="1" customWidth="1"/>
    <col min="13" max="13" width="4.5703125" hidden="1" customWidth="1"/>
    <col min="14" max="14" width="8.5703125" style="88" hidden="1" customWidth="1"/>
    <col min="15" max="15" width="7.7109375" hidden="1" customWidth="1"/>
    <col min="16" max="16" width="12" hidden="1" customWidth="1"/>
    <col min="17" max="17" width="12.85546875" hidden="1" customWidth="1"/>
    <col min="18" max="18" width="14.5703125" hidden="1" customWidth="1"/>
    <col min="19" max="19" width="16.85546875" style="117" hidden="1" customWidth="1"/>
    <col min="20" max="20" width="16.85546875" style="127" hidden="1" customWidth="1"/>
    <col min="21" max="21" width="14.42578125" hidden="1" customWidth="1"/>
    <col min="22" max="22" width="0" hidden="1" customWidth="1"/>
  </cols>
  <sheetData>
    <row r="1" spans="1:21" ht="12.75" customHeight="1">
      <c r="F1" s="825" t="s">
        <v>528</v>
      </c>
      <c r="G1" s="825"/>
      <c r="H1" s="825"/>
      <c r="I1" s="825"/>
      <c r="J1" s="825"/>
      <c r="K1" s="825"/>
      <c r="L1" s="825"/>
      <c r="M1" s="825"/>
      <c r="N1" s="825"/>
      <c r="O1" s="825"/>
      <c r="P1" s="825"/>
      <c r="Q1" s="825"/>
      <c r="R1" s="825"/>
      <c r="T1" s="156" t="s">
        <v>526</v>
      </c>
    </row>
    <row r="2" spans="1:21" s="82" customFormat="1" ht="20.25">
      <c r="A2" s="2"/>
      <c r="B2" s="80"/>
      <c r="C2" s="80"/>
      <c r="D2" s="80"/>
      <c r="E2" s="80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5" t="s">
        <v>506</v>
      </c>
      <c r="T2" s="145"/>
    </row>
    <row r="3" spans="1:21" ht="15.75">
      <c r="A3" s="148" t="s">
        <v>498</v>
      </c>
      <c r="F3" s="152" t="s">
        <v>521</v>
      </c>
      <c r="G3" s="25">
        <v>6</v>
      </c>
      <c r="H3" s="25">
        <v>1</v>
      </c>
      <c r="I3" s="25">
        <v>1</v>
      </c>
      <c r="J3" s="25">
        <v>1</v>
      </c>
      <c r="K3" s="26"/>
      <c r="L3" s="22" t="s">
        <v>522</v>
      </c>
      <c r="N3" s="22" t="s">
        <v>434</v>
      </c>
      <c r="S3" s="135" t="s">
        <v>527</v>
      </c>
    </row>
    <row r="4" spans="1:21" s="23" customFormat="1" ht="15.75">
      <c r="A4" s="149"/>
      <c r="C4" s="1"/>
      <c r="N4" s="24"/>
      <c r="S4" s="135"/>
      <c r="T4" s="130"/>
    </row>
    <row r="5" spans="1:21" ht="15.75">
      <c r="A5" s="148" t="s">
        <v>499</v>
      </c>
      <c r="F5" s="152" t="s">
        <v>521</v>
      </c>
      <c r="G5" s="25">
        <v>0</v>
      </c>
      <c r="H5" s="25">
        <v>0</v>
      </c>
      <c r="I5" s="153"/>
      <c r="J5" s="128"/>
      <c r="L5" s="22" t="s">
        <v>522</v>
      </c>
    </row>
    <row r="6" spans="1:21" s="23" customFormat="1" ht="15.75">
      <c r="A6" s="149"/>
      <c r="C6" s="1"/>
      <c r="N6" s="24"/>
      <c r="T6" s="130"/>
    </row>
    <row r="7" spans="1:21" ht="24" customHeight="1">
      <c r="A7" s="150" t="s">
        <v>517</v>
      </c>
      <c r="F7" s="152" t="s">
        <v>521</v>
      </c>
      <c r="G7" s="25">
        <v>1</v>
      </c>
      <c r="H7" s="25">
        <v>1</v>
      </c>
      <c r="I7" s="153"/>
      <c r="L7" s="160" t="s">
        <v>522</v>
      </c>
      <c r="N7" s="810" t="s">
        <v>441</v>
      </c>
      <c r="O7" s="810"/>
      <c r="P7" s="810"/>
      <c r="Q7" s="810"/>
      <c r="R7" s="810"/>
      <c r="S7" s="158" t="s">
        <v>525</v>
      </c>
    </row>
    <row r="8" spans="1:21" s="23" customFormat="1" ht="10.5" customHeight="1">
      <c r="A8" s="149"/>
      <c r="C8" s="1"/>
      <c r="L8" s="110"/>
      <c r="N8" s="24"/>
      <c r="S8" s="158"/>
      <c r="T8" s="130"/>
    </row>
    <row r="9" spans="1:21" ht="15.75">
      <c r="A9" s="148" t="s">
        <v>518</v>
      </c>
      <c r="F9" s="152" t="s">
        <v>521</v>
      </c>
      <c r="G9" s="25">
        <v>0</v>
      </c>
      <c r="H9" s="25">
        <v>0</v>
      </c>
      <c r="I9" s="153"/>
      <c r="J9" s="128"/>
      <c r="L9" s="22" t="s">
        <v>522</v>
      </c>
      <c r="S9" s="158"/>
    </row>
    <row r="10" spans="1:21" s="23" customFormat="1" ht="10.5" customHeight="1">
      <c r="A10" s="149"/>
      <c r="C10" s="1"/>
      <c r="L10" s="110"/>
      <c r="N10" s="24"/>
      <c r="S10" s="158"/>
      <c r="T10" s="130"/>
    </row>
    <row r="11" spans="1:21" ht="15.75">
      <c r="A11" s="148" t="s">
        <v>519</v>
      </c>
      <c r="F11" s="152" t="s">
        <v>521</v>
      </c>
      <c r="G11" s="25">
        <v>0</v>
      </c>
      <c r="H11" s="25">
        <v>0</v>
      </c>
      <c r="I11" s="153"/>
      <c r="J11" s="128"/>
      <c r="K11" s="114"/>
      <c r="L11" s="22" t="s">
        <v>522</v>
      </c>
      <c r="S11" s="158" t="s">
        <v>525</v>
      </c>
      <c r="T11" s="157"/>
    </row>
    <row r="12" spans="1:21" s="23" customFormat="1" ht="15.75">
      <c r="A12" s="149"/>
      <c r="C12" s="1"/>
      <c r="G12" s="38"/>
      <c r="H12" s="38"/>
      <c r="I12" s="38"/>
      <c r="J12" s="801"/>
      <c r="K12" s="801"/>
      <c r="N12" s="24"/>
      <c r="S12" s="159"/>
      <c r="T12" s="157"/>
    </row>
    <row r="13" spans="1:21" ht="24" customHeight="1" thickBot="1">
      <c r="A13" s="151" t="s">
        <v>520</v>
      </c>
      <c r="C13" s="5"/>
      <c r="D13" s="5"/>
      <c r="E13" s="5"/>
      <c r="F13" s="5"/>
      <c r="G13" s="111" t="s">
        <v>440</v>
      </c>
      <c r="H13" s="111" t="s">
        <v>461</v>
      </c>
      <c r="I13" s="111" t="s">
        <v>440</v>
      </c>
      <c r="J13" s="111">
        <v>0</v>
      </c>
      <c r="K13" s="128"/>
      <c r="L13" s="22" t="s">
        <v>522</v>
      </c>
      <c r="M13" s="5"/>
      <c r="N13" s="810" t="s">
        <v>481</v>
      </c>
      <c r="O13" s="810"/>
      <c r="P13" s="810"/>
      <c r="Q13" s="810"/>
      <c r="R13" s="810"/>
      <c r="S13" s="158" t="s">
        <v>525</v>
      </c>
      <c r="T13" s="147"/>
    </row>
    <row r="14" spans="1:21" ht="15.75">
      <c r="A14" s="148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T14" s="147"/>
    </row>
    <row r="15" spans="1:21" ht="12.75" customHeight="1">
      <c r="A15" s="802" t="s">
        <v>523</v>
      </c>
      <c r="B15" s="803"/>
      <c r="C15" s="803"/>
      <c r="D15" s="803"/>
      <c r="E15" s="803"/>
      <c r="F15" s="804" t="s">
        <v>513</v>
      </c>
      <c r="G15" s="805"/>
      <c r="H15" s="805"/>
      <c r="I15" s="805"/>
      <c r="J15" s="805"/>
      <c r="K15" s="805"/>
      <c r="L15" s="805"/>
      <c r="M15" s="806"/>
      <c r="N15" s="799" t="s">
        <v>475</v>
      </c>
      <c r="O15" s="829" t="s">
        <v>495</v>
      </c>
      <c r="P15" s="794" t="s">
        <v>416</v>
      </c>
      <c r="Q15" s="794" t="s">
        <v>515</v>
      </c>
      <c r="R15" s="794" t="s">
        <v>417</v>
      </c>
      <c r="S15" s="136" t="s">
        <v>516</v>
      </c>
      <c r="T15" s="146" t="s">
        <v>524</v>
      </c>
    </row>
    <row r="16" spans="1:21">
      <c r="A16" s="73" t="s">
        <v>411</v>
      </c>
      <c r="B16" s="73" t="s">
        <v>445</v>
      </c>
      <c r="C16" s="796" t="s">
        <v>514</v>
      </c>
      <c r="D16" s="797" t="s">
        <v>3</v>
      </c>
      <c r="E16" s="798" t="s">
        <v>3</v>
      </c>
      <c r="F16" s="807"/>
      <c r="G16" s="808"/>
      <c r="H16" s="808"/>
      <c r="I16" s="808"/>
      <c r="J16" s="808"/>
      <c r="K16" s="808"/>
      <c r="L16" s="808"/>
      <c r="M16" s="809"/>
      <c r="N16" s="800"/>
      <c r="O16" s="830"/>
      <c r="P16" s="795"/>
      <c r="Q16" s="795"/>
      <c r="R16" s="795"/>
      <c r="S16" s="137" t="s">
        <v>482</v>
      </c>
      <c r="T16" s="123">
        <v>2009</v>
      </c>
      <c r="U16" s="124"/>
    </row>
    <row r="17" spans="1:21" s="79" customFormat="1" ht="12.75" customHeight="1">
      <c r="A17" s="831" t="s">
        <v>409</v>
      </c>
      <c r="B17" s="832"/>
      <c r="C17" s="832"/>
      <c r="D17" s="832"/>
      <c r="E17" s="833"/>
      <c r="F17" s="811" t="s">
        <v>412</v>
      </c>
      <c r="G17" s="812"/>
      <c r="H17" s="812"/>
      <c r="I17" s="812"/>
      <c r="J17" s="812"/>
      <c r="K17" s="812"/>
      <c r="L17" s="812"/>
      <c r="M17" s="813"/>
      <c r="N17" s="78">
        <v>3</v>
      </c>
      <c r="O17" s="78" t="s">
        <v>321</v>
      </c>
      <c r="P17" s="78" t="s">
        <v>424</v>
      </c>
      <c r="Q17" s="78" t="s">
        <v>339</v>
      </c>
      <c r="R17" s="78" t="s">
        <v>425</v>
      </c>
      <c r="S17" s="138" t="s">
        <v>382</v>
      </c>
      <c r="T17" s="138" t="s">
        <v>393</v>
      </c>
    </row>
    <row r="18" spans="1:21" s="55" customFormat="1" ht="15.75">
      <c r="A18" s="90">
        <v>1</v>
      </c>
      <c r="B18" s="91"/>
      <c r="C18" s="814"/>
      <c r="D18" s="815"/>
      <c r="E18" s="816"/>
      <c r="F18" s="50" t="s">
        <v>4</v>
      </c>
      <c r="G18" s="51"/>
      <c r="H18" s="52"/>
      <c r="I18" s="52"/>
      <c r="J18" s="52"/>
      <c r="K18" s="52"/>
      <c r="L18" s="52"/>
      <c r="M18" s="53"/>
      <c r="N18" s="92">
        <v>331</v>
      </c>
      <c r="O18" s="93">
        <v>40</v>
      </c>
      <c r="P18" s="93"/>
      <c r="Q18" s="93"/>
      <c r="R18" s="93"/>
      <c r="S18" s="142">
        <f>+S20+S28+S34+S37+S39+S42+S47+S23</f>
        <v>0</v>
      </c>
      <c r="T18" s="142">
        <f>+T20+T28+T34+T37+T39+T42+T47+T23</f>
        <v>0</v>
      </c>
      <c r="U18" s="129"/>
    </row>
    <row r="19" spans="1:21" s="55" customFormat="1" ht="15.75">
      <c r="A19" s="94"/>
      <c r="B19" s="95"/>
      <c r="C19" s="817"/>
      <c r="D19" s="818"/>
      <c r="E19" s="819"/>
      <c r="F19" s="47"/>
      <c r="G19" s="40"/>
      <c r="H19" s="42"/>
      <c r="I19" s="42"/>
      <c r="J19" s="42"/>
      <c r="K19" s="42"/>
      <c r="L19" s="42"/>
      <c r="M19" s="48"/>
      <c r="N19" s="824" t="s">
        <v>476</v>
      </c>
      <c r="O19" s="96"/>
      <c r="P19" s="96"/>
      <c r="Q19" s="96"/>
      <c r="R19" s="96"/>
      <c r="S19" s="108"/>
      <c r="T19" s="108"/>
      <c r="U19" s="113"/>
    </row>
    <row r="20" spans="1:21" s="55" customFormat="1" ht="15.75">
      <c r="A20" s="94"/>
      <c r="B20" s="95" t="s">
        <v>5</v>
      </c>
      <c r="C20" s="817"/>
      <c r="D20" s="818"/>
      <c r="E20" s="819"/>
      <c r="F20" s="45" t="s">
        <v>6</v>
      </c>
      <c r="G20" s="40"/>
      <c r="H20" s="41"/>
      <c r="I20" s="41"/>
      <c r="J20" s="41"/>
      <c r="K20" s="41"/>
      <c r="L20" s="41"/>
      <c r="M20" s="46"/>
      <c r="N20" s="824"/>
      <c r="O20" s="96"/>
      <c r="P20" s="96"/>
      <c r="Q20" s="96"/>
      <c r="R20" s="96"/>
      <c r="S20" s="140">
        <f>SUM(S21:S22)</f>
        <v>0</v>
      </c>
      <c r="T20" s="140">
        <f>SUM(T21:T22)</f>
        <v>0</v>
      </c>
      <c r="U20" s="134"/>
    </row>
    <row r="21" spans="1:21" s="55" customFormat="1" ht="15.75">
      <c r="A21" s="94"/>
      <c r="B21" s="95"/>
      <c r="C21" s="817" t="s">
        <v>7</v>
      </c>
      <c r="D21" s="818" t="s">
        <v>8</v>
      </c>
      <c r="E21" s="819" t="s">
        <v>8</v>
      </c>
      <c r="F21" s="47" t="s">
        <v>9</v>
      </c>
      <c r="G21" s="40"/>
      <c r="H21" s="42"/>
      <c r="I21" s="42"/>
      <c r="J21" s="42"/>
      <c r="K21" s="42"/>
      <c r="L21" s="42"/>
      <c r="M21" s="48"/>
      <c r="N21" s="824"/>
      <c r="O21" s="96"/>
      <c r="P21" s="96"/>
      <c r="Q21" s="96"/>
      <c r="R21" s="96"/>
      <c r="S21" s="108">
        <v>0</v>
      </c>
      <c r="T21" s="108">
        <v>0</v>
      </c>
      <c r="U21" s="113"/>
    </row>
    <row r="22" spans="1:21" s="55" customFormat="1" ht="15.75">
      <c r="A22" s="94"/>
      <c r="B22" s="95"/>
      <c r="C22" s="817" t="s">
        <v>10</v>
      </c>
      <c r="D22" s="818" t="s">
        <v>8</v>
      </c>
      <c r="E22" s="819" t="s">
        <v>8</v>
      </c>
      <c r="F22" s="47" t="s">
        <v>11</v>
      </c>
      <c r="G22" s="40"/>
      <c r="H22" s="42"/>
      <c r="I22" s="42"/>
      <c r="J22" s="42"/>
      <c r="K22" s="42"/>
      <c r="L22" s="42"/>
      <c r="M22" s="48"/>
      <c r="N22" s="824"/>
      <c r="O22" s="96"/>
      <c r="P22" s="96"/>
      <c r="Q22" s="96"/>
      <c r="R22" s="96"/>
      <c r="S22" s="108">
        <v>0</v>
      </c>
      <c r="T22" s="108">
        <v>0</v>
      </c>
      <c r="U22" s="113"/>
    </row>
    <row r="23" spans="1:21" s="55" customFormat="1" ht="15.75">
      <c r="A23" s="94"/>
      <c r="B23" s="95" t="s">
        <v>12</v>
      </c>
      <c r="C23" s="817"/>
      <c r="D23" s="818"/>
      <c r="E23" s="819"/>
      <c r="F23" s="45" t="s">
        <v>13</v>
      </c>
      <c r="G23" s="40"/>
      <c r="H23" s="41"/>
      <c r="I23" s="41"/>
      <c r="J23" s="41"/>
      <c r="K23" s="41"/>
      <c r="L23" s="41"/>
      <c r="M23" s="46"/>
      <c r="N23" s="824"/>
      <c r="O23" s="96"/>
      <c r="P23" s="96"/>
      <c r="Q23" s="96"/>
      <c r="R23" s="96"/>
      <c r="S23" s="140">
        <f>SUM(S24:S27)</f>
        <v>0</v>
      </c>
      <c r="T23" s="140">
        <f>SUM(T24:T27)</f>
        <v>0</v>
      </c>
      <c r="U23" s="84"/>
    </row>
    <row r="24" spans="1:21" s="55" customFormat="1" ht="15.75">
      <c r="A24" s="94"/>
      <c r="B24" s="95"/>
      <c r="C24" s="817" t="s">
        <v>14</v>
      </c>
      <c r="D24" s="818" t="s">
        <v>15</v>
      </c>
      <c r="E24" s="819" t="s">
        <v>15</v>
      </c>
      <c r="F24" s="47" t="s">
        <v>16</v>
      </c>
      <c r="G24" s="40"/>
      <c r="H24" s="42"/>
      <c r="I24" s="42"/>
      <c r="J24" s="42"/>
      <c r="K24" s="42"/>
      <c r="L24" s="42"/>
      <c r="M24" s="48"/>
      <c r="N24" s="824"/>
      <c r="O24" s="96"/>
      <c r="P24" s="96"/>
      <c r="Q24" s="96"/>
      <c r="R24" s="96"/>
      <c r="S24" s="108">
        <v>0</v>
      </c>
      <c r="T24" s="108">
        <v>0</v>
      </c>
      <c r="U24" s="132"/>
    </row>
    <row r="25" spans="1:21" s="55" customFormat="1" ht="15.75">
      <c r="A25" s="94"/>
      <c r="B25" s="95"/>
      <c r="C25" s="817" t="s">
        <v>17</v>
      </c>
      <c r="D25" s="818" t="s">
        <v>18</v>
      </c>
      <c r="E25" s="819" t="s">
        <v>18</v>
      </c>
      <c r="F25" s="47" t="s">
        <v>19</v>
      </c>
      <c r="G25" s="40"/>
      <c r="H25" s="42"/>
      <c r="I25" s="42"/>
      <c r="J25" s="42"/>
      <c r="K25" s="42"/>
      <c r="L25" s="42"/>
      <c r="M25" s="48"/>
      <c r="N25" s="824"/>
      <c r="O25" s="96"/>
      <c r="P25" s="96"/>
      <c r="Q25" s="96"/>
      <c r="R25" s="96"/>
      <c r="S25" s="108"/>
      <c r="T25" s="108"/>
      <c r="U25" s="84"/>
    </row>
    <row r="26" spans="1:21" s="55" customFormat="1" ht="15.75">
      <c r="A26" s="94"/>
      <c r="B26" s="95"/>
      <c r="C26" s="817" t="s">
        <v>20</v>
      </c>
      <c r="D26" s="818" t="s">
        <v>21</v>
      </c>
      <c r="E26" s="819" t="s">
        <v>21</v>
      </c>
      <c r="F26" s="47" t="s">
        <v>22</v>
      </c>
      <c r="G26" s="40"/>
      <c r="H26" s="42"/>
      <c r="I26" s="42"/>
      <c r="J26" s="42"/>
      <c r="K26" s="42"/>
      <c r="L26" s="42"/>
      <c r="M26" s="48"/>
      <c r="N26" s="824"/>
      <c r="O26" s="96"/>
      <c r="P26" s="96"/>
      <c r="Q26" s="96"/>
      <c r="R26" s="96"/>
      <c r="S26" s="108"/>
      <c r="T26" s="108"/>
      <c r="U26" s="84"/>
    </row>
    <row r="27" spans="1:21" s="55" customFormat="1" ht="15.75">
      <c r="A27" s="94"/>
      <c r="B27" s="95"/>
      <c r="C27" s="817" t="s">
        <v>23</v>
      </c>
      <c r="D27" s="818" t="s">
        <v>21</v>
      </c>
      <c r="E27" s="819" t="s">
        <v>21</v>
      </c>
      <c r="F27" s="47" t="s">
        <v>24</v>
      </c>
      <c r="G27" s="40"/>
      <c r="H27" s="42"/>
      <c r="I27" s="42"/>
      <c r="J27" s="42"/>
      <c r="K27" s="42"/>
      <c r="L27" s="42"/>
      <c r="M27" s="48"/>
      <c r="N27" s="824"/>
      <c r="O27" s="96"/>
      <c r="P27" s="96"/>
      <c r="Q27" s="96"/>
      <c r="R27" s="96"/>
      <c r="S27" s="108">
        <v>0</v>
      </c>
      <c r="T27" s="108">
        <v>0</v>
      </c>
      <c r="U27" s="84"/>
    </row>
    <row r="28" spans="1:21" s="55" customFormat="1" ht="15.75">
      <c r="A28" s="94"/>
      <c r="B28" s="95" t="s">
        <v>25</v>
      </c>
      <c r="C28" s="817"/>
      <c r="D28" s="818"/>
      <c r="E28" s="819"/>
      <c r="F28" s="45" t="s">
        <v>26</v>
      </c>
      <c r="G28" s="40"/>
      <c r="H28" s="41"/>
      <c r="I28" s="41"/>
      <c r="J28" s="41"/>
      <c r="K28" s="41"/>
      <c r="L28" s="41"/>
      <c r="M28" s="46"/>
      <c r="N28" s="824"/>
      <c r="O28" s="96"/>
      <c r="P28" s="96"/>
      <c r="Q28" s="96"/>
      <c r="R28" s="96"/>
      <c r="S28" s="140">
        <f>SUM(S29:S33)</f>
        <v>0</v>
      </c>
      <c r="T28" s="140">
        <f>SUM(T29:T33)</f>
        <v>0</v>
      </c>
      <c r="U28" s="84"/>
    </row>
    <row r="29" spans="1:21" s="55" customFormat="1" ht="15.75">
      <c r="A29" s="94"/>
      <c r="B29" s="95"/>
      <c r="C29" s="817" t="s">
        <v>27</v>
      </c>
      <c r="D29" s="818" t="s">
        <v>28</v>
      </c>
      <c r="E29" s="819" t="s">
        <v>28</v>
      </c>
      <c r="F29" s="47" t="s">
        <v>29</v>
      </c>
      <c r="G29" s="40"/>
      <c r="H29" s="42"/>
      <c r="I29" s="42"/>
      <c r="J29" s="42"/>
      <c r="K29" s="42"/>
      <c r="L29" s="42"/>
      <c r="M29" s="48"/>
      <c r="N29" s="824"/>
      <c r="O29" s="96"/>
      <c r="P29" s="96"/>
      <c r="Q29" s="96"/>
      <c r="R29" s="96"/>
      <c r="S29" s="108"/>
      <c r="T29" s="108"/>
      <c r="U29" s="84"/>
    </row>
    <row r="30" spans="1:21" s="55" customFormat="1" ht="15.75">
      <c r="A30" s="94"/>
      <c r="B30" s="95"/>
      <c r="C30" s="817" t="s">
        <v>30</v>
      </c>
      <c r="D30" s="818" t="s">
        <v>31</v>
      </c>
      <c r="E30" s="819" t="s">
        <v>31</v>
      </c>
      <c r="F30" s="47" t="s">
        <v>32</v>
      </c>
      <c r="G30" s="40"/>
      <c r="H30" s="42"/>
      <c r="I30" s="42"/>
      <c r="J30" s="42"/>
      <c r="K30" s="42"/>
      <c r="L30" s="42"/>
      <c r="M30" s="48"/>
      <c r="N30" s="824"/>
      <c r="O30" s="96"/>
      <c r="P30" s="96"/>
      <c r="Q30" s="96"/>
      <c r="R30" s="96"/>
      <c r="S30" s="108">
        <v>0</v>
      </c>
      <c r="T30" s="108">
        <v>0</v>
      </c>
      <c r="U30" s="84"/>
    </row>
    <row r="31" spans="1:21" s="55" customFormat="1" ht="15.75">
      <c r="A31" s="94"/>
      <c r="B31" s="95"/>
      <c r="C31" s="817" t="s">
        <v>33</v>
      </c>
      <c r="D31" s="818" t="s">
        <v>34</v>
      </c>
      <c r="E31" s="819" t="s">
        <v>34</v>
      </c>
      <c r="F31" s="47" t="s">
        <v>35</v>
      </c>
      <c r="G31" s="40"/>
      <c r="H31" s="42"/>
      <c r="I31" s="42"/>
      <c r="J31" s="42"/>
      <c r="K31" s="42"/>
      <c r="L31" s="42"/>
      <c r="M31" s="48"/>
      <c r="N31" s="824"/>
      <c r="O31" s="96"/>
      <c r="P31" s="96"/>
      <c r="Q31" s="96"/>
      <c r="R31" s="96"/>
      <c r="S31" s="108">
        <v>0</v>
      </c>
      <c r="T31" s="108">
        <v>0</v>
      </c>
      <c r="U31" s="84"/>
    </row>
    <row r="32" spans="1:21" s="55" customFormat="1" ht="15.75">
      <c r="A32" s="94"/>
      <c r="B32" s="95"/>
      <c r="C32" s="817" t="s">
        <v>36</v>
      </c>
      <c r="D32" s="818" t="s">
        <v>37</v>
      </c>
      <c r="E32" s="819" t="s">
        <v>37</v>
      </c>
      <c r="F32" s="47" t="s">
        <v>38</v>
      </c>
      <c r="G32" s="40"/>
      <c r="H32" s="42"/>
      <c r="I32" s="42"/>
      <c r="J32" s="42"/>
      <c r="K32" s="42"/>
      <c r="L32" s="42"/>
      <c r="M32" s="48"/>
      <c r="N32" s="824"/>
      <c r="O32" s="96"/>
      <c r="P32" s="96"/>
      <c r="Q32" s="96"/>
      <c r="R32" s="96"/>
      <c r="S32" s="108"/>
      <c r="T32" s="108"/>
      <c r="U32" s="84"/>
    </row>
    <row r="33" spans="1:21" s="55" customFormat="1" ht="15.75">
      <c r="A33" s="94"/>
      <c r="B33" s="95"/>
      <c r="C33" s="817" t="s">
        <v>39</v>
      </c>
      <c r="D33" s="818" t="s">
        <v>40</v>
      </c>
      <c r="E33" s="819" t="s">
        <v>40</v>
      </c>
      <c r="F33" s="47" t="s">
        <v>41</v>
      </c>
      <c r="G33" s="40"/>
      <c r="H33" s="42"/>
      <c r="I33" s="42"/>
      <c r="J33" s="42"/>
      <c r="K33" s="42"/>
      <c r="L33" s="42"/>
      <c r="M33" s="48"/>
      <c r="N33" s="824"/>
      <c r="O33" s="96"/>
      <c r="P33" s="96"/>
      <c r="Q33" s="96"/>
      <c r="R33" s="96"/>
      <c r="S33" s="108">
        <v>0</v>
      </c>
      <c r="T33" s="108">
        <v>0</v>
      </c>
      <c r="U33" s="84"/>
    </row>
    <row r="34" spans="1:21" s="55" customFormat="1" ht="15.75">
      <c r="A34" s="94"/>
      <c r="B34" s="95" t="s">
        <v>42</v>
      </c>
      <c r="C34" s="817"/>
      <c r="D34" s="818"/>
      <c r="E34" s="819"/>
      <c r="F34" s="45" t="s">
        <v>43</v>
      </c>
      <c r="G34" s="40"/>
      <c r="H34" s="41"/>
      <c r="I34" s="41"/>
      <c r="J34" s="41"/>
      <c r="K34" s="41"/>
      <c r="L34" s="41"/>
      <c r="M34" s="46"/>
      <c r="N34" s="824"/>
      <c r="O34" s="96"/>
      <c r="P34" s="96"/>
      <c r="Q34" s="96"/>
      <c r="R34" s="96"/>
      <c r="S34" s="140">
        <f>SUM(S35:S36)</f>
        <v>0</v>
      </c>
      <c r="T34" s="140">
        <f>SUM(T35:T36)</f>
        <v>0</v>
      </c>
      <c r="U34" s="84"/>
    </row>
    <row r="35" spans="1:21" s="55" customFormat="1" ht="15.75">
      <c r="A35" s="94"/>
      <c r="B35" s="95"/>
      <c r="C35" s="817" t="s">
        <v>44</v>
      </c>
      <c r="D35" s="818" t="s">
        <v>45</v>
      </c>
      <c r="E35" s="819" t="s">
        <v>45</v>
      </c>
      <c r="F35" s="47" t="s">
        <v>46</v>
      </c>
      <c r="G35" s="40"/>
      <c r="H35" s="42"/>
      <c r="I35" s="42"/>
      <c r="J35" s="42"/>
      <c r="K35" s="42"/>
      <c r="L35" s="42"/>
      <c r="M35" s="48"/>
      <c r="N35" s="824"/>
      <c r="O35" s="96"/>
      <c r="P35" s="96"/>
      <c r="Q35" s="96"/>
      <c r="R35" s="96"/>
      <c r="S35" s="108">
        <v>0</v>
      </c>
      <c r="T35" s="108">
        <v>0</v>
      </c>
      <c r="U35" s="84"/>
    </row>
    <row r="36" spans="1:21" s="55" customFormat="1" ht="15.75">
      <c r="A36" s="94"/>
      <c r="B36" s="95"/>
      <c r="C36" s="817" t="s">
        <v>47</v>
      </c>
      <c r="D36" s="818" t="s">
        <v>48</v>
      </c>
      <c r="E36" s="819" t="s">
        <v>48</v>
      </c>
      <c r="F36" s="47" t="s">
        <v>49</v>
      </c>
      <c r="G36" s="40"/>
      <c r="H36" s="42"/>
      <c r="I36" s="42"/>
      <c r="J36" s="42"/>
      <c r="K36" s="42"/>
      <c r="L36" s="42"/>
      <c r="M36" s="48"/>
      <c r="N36" s="98"/>
      <c r="O36" s="96"/>
      <c r="P36" s="96"/>
      <c r="Q36" s="96"/>
      <c r="R36" s="96"/>
      <c r="S36" s="108">
        <v>0</v>
      </c>
      <c r="T36" s="108">
        <v>0</v>
      </c>
      <c r="U36" s="84"/>
    </row>
    <row r="37" spans="1:21" s="55" customFormat="1" ht="15.75">
      <c r="A37" s="94"/>
      <c r="B37" s="95" t="s">
        <v>50</v>
      </c>
      <c r="C37" s="817"/>
      <c r="D37" s="818"/>
      <c r="E37" s="819"/>
      <c r="F37" s="45" t="s">
        <v>51</v>
      </c>
      <c r="G37" s="40"/>
      <c r="H37" s="41"/>
      <c r="I37" s="41"/>
      <c r="J37" s="41"/>
      <c r="K37" s="41"/>
      <c r="L37" s="41"/>
      <c r="M37" s="46"/>
      <c r="N37" s="98"/>
      <c r="O37" s="96"/>
      <c r="P37" s="96"/>
      <c r="Q37" s="96"/>
      <c r="R37" s="96"/>
      <c r="S37" s="140">
        <f>SUM(S38:S38)</f>
        <v>0</v>
      </c>
      <c r="T37" s="140">
        <f>SUM(T38:T38)</f>
        <v>0</v>
      </c>
      <c r="U37" s="84"/>
    </row>
    <row r="38" spans="1:21" s="55" customFormat="1" ht="15.75">
      <c r="A38" s="94"/>
      <c r="B38" s="95"/>
      <c r="C38" s="817" t="s">
        <v>52</v>
      </c>
      <c r="D38" s="818" t="s">
        <v>53</v>
      </c>
      <c r="E38" s="819" t="s">
        <v>53</v>
      </c>
      <c r="F38" s="47" t="s">
        <v>54</v>
      </c>
      <c r="G38" s="40"/>
      <c r="H38" s="42"/>
      <c r="I38" s="42"/>
      <c r="J38" s="42"/>
      <c r="K38" s="42"/>
      <c r="L38" s="42"/>
      <c r="M38" s="48"/>
      <c r="N38" s="98"/>
      <c r="O38" s="96"/>
      <c r="P38" s="96"/>
      <c r="Q38" s="96"/>
      <c r="R38" s="96"/>
      <c r="S38" s="108">
        <v>0</v>
      </c>
      <c r="T38" s="108">
        <v>0</v>
      </c>
      <c r="U38" s="84"/>
    </row>
    <row r="39" spans="1:21" s="55" customFormat="1" ht="15.75">
      <c r="A39" s="94"/>
      <c r="B39" s="95" t="s">
        <v>55</v>
      </c>
      <c r="C39" s="817"/>
      <c r="D39" s="818"/>
      <c r="E39" s="819"/>
      <c r="F39" s="45" t="s">
        <v>56</v>
      </c>
      <c r="G39" s="40"/>
      <c r="H39" s="41"/>
      <c r="I39" s="41"/>
      <c r="J39" s="41"/>
      <c r="K39" s="41"/>
      <c r="L39" s="41"/>
      <c r="M39" s="46"/>
      <c r="N39" s="98"/>
      <c r="O39" s="96"/>
      <c r="P39" s="96"/>
      <c r="Q39" s="96"/>
      <c r="R39" s="96"/>
      <c r="S39" s="140">
        <f>SUM(S40:S41)</f>
        <v>0</v>
      </c>
      <c r="T39" s="140">
        <f>SUM(T40:T41)</f>
        <v>0</v>
      </c>
      <c r="U39" s="84"/>
    </row>
    <row r="40" spans="1:21" s="55" customFormat="1" ht="15.75">
      <c r="A40" s="94"/>
      <c r="B40" s="95"/>
      <c r="C40" s="817" t="s">
        <v>57</v>
      </c>
      <c r="D40" s="818" t="s">
        <v>58</v>
      </c>
      <c r="E40" s="819" t="s">
        <v>58</v>
      </c>
      <c r="F40" s="47" t="s">
        <v>59</v>
      </c>
      <c r="G40" s="40"/>
      <c r="H40" s="42"/>
      <c r="I40" s="42"/>
      <c r="J40" s="42"/>
      <c r="K40" s="42"/>
      <c r="L40" s="42"/>
      <c r="M40" s="48"/>
      <c r="N40" s="98"/>
      <c r="O40" s="96"/>
      <c r="P40" s="96"/>
      <c r="Q40" s="96"/>
      <c r="R40" s="96"/>
      <c r="S40" s="108">
        <v>0</v>
      </c>
      <c r="T40" s="108">
        <v>0</v>
      </c>
      <c r="U40" s="84"/>
    </row>
    <row r="41" spans="1:21" s="55" customFormat="1" ht="15.75">
      <c r="A41" s="94"/>
      <c r="B41" s="95"/>
      <c r="C41" s="817" t="s">
        <v>60</v>
      </c>
      <c r="D41" s="818" t="s">
        <v>61</v>
      </c>
      <c r="E41" s="819" t="s">
        <v>61</v>
      </c>
      <c r="F41" s="47" t="s">
        <v>62</v>
      </c>
      <c r="G41" s="40"/>
      <c r="H41" s="42"/>
      <c r="I41" s="42"/>
      <c r="J41" s="42"/>
      <c r="K41" s="42"/>
      <c r="L41" s="42"/>
      <c r="M41" s="48"/>
      <c r="N41" s="98"/>
      <c r="O41" s="96"/>
      <c r="P41" s="96"/>
      <c r="Q41" s="96"/>
      <c r="R41" s="96"/>
      <c r="S41" s="108">
        <v>0</v>
      </c>
      <c r="T41" s="108">
        <v>0</v>
      </c>
      <c r="U41" s="84"/>
    </row>
    <row r="42" spans="1:21" s="55" customFormat="1" ht="15.75">
      <c r="A42" s="94"/>
      <c r="B42" s="95" t="s">
        <v>63</v>
      </c>
      <c r="C42" s="817"/>
      <c r="D42" s="818"/>
      <c r="E42" s="819"/>
      <c r="F42" s="45" t="s">
        <v>64</v>
      </c>
      <c r="G42" s="40"/>
      <c r="H42" s="41"/>
      <c r="I42" s="41"/>
      <c r="J42" s="41"/>
      <c r="K42" s="41"/>
      <c r="L42" s="41"/>
      <c r="M42" s="46"/>
      <c r="N42" s="98"/>
      <c r="O42" s="96"/>
      <c r="P42" s="96"/>
      <c r="Q42" s="96"/>
      <c r="R42" s="96"/>
      <c r="S42" s="140">
        <f>SUM(S43:S46)</f>
        <v>0</v>
      </c>
      <c r="T42" s="140">
        <f>SUM(T43:T46)</f>
        <v>0</v>
      </c>
      <c r="U42" s="132"/>
    </row>
    <row r="43" spans="1:21" s="55" customFormat="1" ht="15.75">
      <c r="A43" s="94"/>
      <c r="B43" s="95"/>
      <c r="C43" s="817" t="s">
        <v>65</v>
      </c>
      <c r="D43" s="818" t="s">
        <v>66</v>
      </c>
      <c r="E43" s="819" t="s">
        <v>66</v>
      </c>
      <c r="F43" s="47" t="s">
        <v>67</v>
      </c>
      <c r="G43" s="40"/>
      <c r="H43" s="42"/>
      <c r="I43" s="42"/>
      <c r="J43" s="42"/>
      <c r="K43" s="42"/>
      <c r="L43" s="42"/>
      <c r="M43" s="48"/>
      <c r="N43" s="98"/>
      <c r="O43" s="96"/>
      <c r="P43" s="96"/>
      <c r="Q43" s="96"/>
      <c r="R43" s="96"/>
      <c r="S43" s="109">
        <v>0</v>
      </c>
      <c r="T43" s="109">
        <v>0</v>
      </c>
      <c r="U43" s="84"/>
    </row>
    <row r="44" spans="1:21" s="55" customFormat="1" ht="15.75">
      <c r="A44" s="94"/>
      <c r="B44" s="95"/>
      <c r="C44" s="817" t="s">
        <v>68</v>
      </c>
      <c r="D44" s="818" t="s">
        <v>69</v>
      </c>
      <c r="E44" s="819" t="s">
        <v>69</v>
      </c>
      <c r="F44" s="47" t="s">
        <v>70</v>
      </c>
      <c r="G44" s="40"/>
      <c r="H44" s="42"/>
      <c r="I44" s="42"/>
      <c r="J44" s="42"/>
      <c r="K44" s="42"/>
      <c r="L44" s="42"/>
      <c r="M44" s="48"/>
      <c r="N44" s="98"/>
      <c r="O44" s="96"/>
      <c r="P44" s="96"/>
      <c r="Q44" s="96"/>
      <c r="R44" s="96"/>
      <c r="S44" s="109">
        <v>0</v>
      </c>
      <c r="T44" s="109">
        <v>0</v>
      </c>
      <c r="U44" s="84"/>
    </row>
    <row r="45" spans="1:21" s="55" customFormat="1" ht="15.75">
      <c r="A45" s="94"/>
      <c r="B45" s="95"/>
      <c r="C45" s="817" t="s">
        <v>71</v>
      </c>
      <c r="D45" s="818" t="s">
        <v>72</v>
      </c>
      <c r="E45" s="819" t="s">
        <v>72</v>
      </c>
      <c r="F45" s="47" t="s">
        <v>73</v>
      </c>
      <c r="G45" s="40"/>
      <c r="H45" s="42"/>
      <c r="I45" s="42"/>
      <c r="J45" s="42"/>
      <c r="K45" s="42"/>
      <c r="L45" s="42"/>
      <c r="M45" s="48"/>
      <c r="N45" s="98"/>
      <c r="O45" s="96"/>
      <c r="P45" s="96"/>
      <c r="Q45" s="96"/>
      <c r="R45" s="96"/>
      <c r="S45" s="109">
        <v>0</v>
      </c>
      <c r="T45" s="109">
        <v>0</v>
      </c>
      <c r="U45" s="84"/>
    </row>
    <row r="46" spans="1:21" s="55" customFormat="1" ht="15.75">
      <c r="A46" s="94"/>
      <c r="B46" s="95"/>
      <c r="C46" s="817" t="s">
        <v>74</v>
      </c>
      <c r="D46" s="818" t="s">
        <v>75</v>
      </c>
      <c r="E46" s="819" t="s">
        <v>75</v>
      </c>
      <c r="F46" s="47" t="s">
        <v>76</v>
      </c>
      <c r="G46" s="40"/>
      <c r="H46" s="42"/>
      <c r="I46" s="42"/>
      <c r="J46" s="42"/>
      <c r="K46" s="42"/>
      <c r="L46" s="42"/>
      <c r="M46" s="48"/>
      <c r="N46" s="98"/>
      <c r="O46" s="96"/>
      <c r="P46" s="96"/>
      <c r="Q46" s="96"/>
      <c r="R46" s="96"/>
      <c r="S46" s="109">
        <v>0</v>
      </c>
      <c r="T46" s="109">
        <v>0</v>
      </c>
      <c r="U46" s="84"/>
    </row>
    <row r="47" spans="1:21" s="55" customFormat="1" ht="15.75">
      <c r="A47" s="94"/>
      <c r="B47" s="95" t="s">
        <v>77</v>
      </c>
      <c r="C47" s="817"/>
      <c r="D47" s="818"/>
      <c r="E47" s="819"/>
      <c r="F47" s="45" t="s">
        <v>78</v>
      </c>
      <c r="G47" s="40"/>
      <c r="H47" s="41"/>
      <c r="I47" s="41"/>
      <c r="J47" s="41"/>
      <c r="K47" s="41"/>
      <c r="L47" s="41"/>
      <c r="M47" s="46"/>
      <c r="N47" s="98"/>
      <c r="O47" s="96"/>
      <c r="P47" s="96"/>
      <c r="Q47" s="96"/>
      <c r="R47" s="96"/>
      <c r="S47" s="140">
        <f>SUM(S48:S49)</f>
        <v>0</v>
      </c>
      <c r="T47" s="140">
        <f>SUM(T48:T49)</f>
        <v>0</v>
      </c>
      <c r="U47" s="84"/>
    </row>
    <row r="48" spans="1:21" s="55" customFormat="1" ht="15.75">
      <c r="A48" s="94"/>
      <c r="B48" s="95"/>
      <c r="C48" s="817" t="s">
        <v>79</v>
      </c>
      <c r="D48" s="818" t="s">
        <v>80</v>
      </c>
      <c r="E48" s="819" t="s">
        <v>80</v>
      </c>
      <c r="F48" s="47" t="s">
        <v>81</v>
      </c>
      <c r="G48" s="40"/>
      <c r="H48" s="42"/>
      <c r="I48" s="42"/>
      <c r="J48" s="42"/>
      <c r="K48" s="42"/>
      <c r="L48" s="42"/>
      <c r="M48" s="48"/>
      <c r="N48" s="98"/>
      <c r="O48" s="96"/>
      <c r="P48" s="96"/>
      <c r="Q48" s="96"/>
      <c r="R48" s="96"/>
      <c r="S48" s="109"/>
      <c r="T48" s="109"/>
      <c r="U48" s="84"/>
    </row>
    <row r="49" spans="1:21" s="55" customFormat="1" ht="15.75">
      <c r="A49" s="94"/>
      <c r="B49" s="95"/>
      <c r="C49" s="817" t="s">
        <v>82</v>
      </c>
      <c r="D49" s="818" t="s">
        <v>83</v>
      </c>
      <c r="E49" s="819" t="s">
        <v>83</v>
      </c>
      <c r="F49" s="47" t="s">
        <v>84</v>
      </c>
      <c r="G49" s="40"/>
      <c r="H49" s="42"/>
      <c r="I49" s="42"/>
      <c r="J49" s="42"/>
      <c r="K49" s="42"/>
      <c r="L49" s="42"/>
      <c r="M49" s="48"/>
      <c r="N49" s="98"/>
      <c r="O49" s="96"/>
      <c r="P49" s="96"/>
      <c r="Q49" s="96"/>
      <c r="R49" s="96"/>
      <c r="S49" s="109"/>
      <c r="T49" s="109"/>
      <c r="U49" s="84"/>
    </row>
    <row r="50" spans="1:21" s="55" customFormat="1" ht="15.75">
      <c r="A50" s="94"/>
      <c r="B50" s="95"/>
      <c r="C50" s="817"/>
      <c r="D50" s="818"/>
      <c r="E50" s="819"/>
      <c r="F50" s="56"/>
      <c r="G50" s="40"/>
      <c r="H50" s="57"/>
      <c r="I50" s="57"/>
      <c r="J50" s="57"/>
      <c r="K50" s="57"/>
      <c r="L50" s="57"/>
      <c r="M50" s="58"/>
      <c r="N50" s="98"/>
      <c r="O50" s="96"/>
      <c r="P50" s="96"/>
      <c r="Q50" s="96"/>
      <c r="R50" s="96"/>
      <c r="S50" s="109"/>
      <c r="T50" s="109"/>
      <c r="U50" s="84"/>
    </row>
    <row r="51" spans="1:21" s="55" customFormat="1" ht="15.75">
      <c r="A51" s="94">
        <v>2</v>
      </c>
      <c r="B51" s="94"/>
      <c r="C51" s="821"/>
      <c r="D51" s="822"/>
      <c r="E51" s="823"/>
      <c r="F51" s="43" t="s">
        <v>85</v>
      </c>
      <c r="G51" s="59"/>
      <c r="H51" s="39"/>
      <c r="I51" s="39"/>
      <c r="J51" s="39"/>
      <c r="K51" s="39"/>
      <c r="L51" s="39"/>
      <c r="M51" s="44"/>
      <c r="N51" s="98"/>
      <c r="O51" s="96">
        <v>40</v>
      </c>
      <c r="P51" s="96"/>
      <c r="Q51" s="96"/>
      <c r="R51" s="96"/>
      <c r="S51" s="139">
        <f>+S53+S59+S64+S67+S70+S75+S82+S86+S90</f>
        <v>0</v>
      </c>
      <c r="T51" s="139">
        <f>+T53+T59+T64+T67+T70+T75+T82+T86+T90</f>
        <v>0</v>
      </c>
      <c r="U51" s="84"/>
    </row>
    <row r="52" spans="1:21" s="55" customFormat="1" ht="15.75">
      <c r="A52" s="94"/>
      <c r="B52" s="95"/>
      <c r="C52" s="817"/>
      <c r="D52" s="818"/>
      <c r="E52" s="819"/>
      <c r="F52" s="56"/>
      <c r="G52" s="40"/>
      <c r="H52" s="57"/>
      <c r="I52" s="57"/>
      <c r="J52" s="57"/>
      <c r="K52" s="57"/>
      <c r="L52" s="57"/>
      <c r="M52" s="58"/>
      <c r="N52" s="98"/>
      <c r="O52" s="96"/>
      <c r="P52" s="96"/>
      <c r="Q52" s="96"/>
      <c r="R52" s="96"/>
      <c r="S52" s="109"/>
      <c r="T52" s="109"/>
      <c r="U52" s="84"/>
    </row>
    <row r="53" spans="1:21" s="55" customFormat="1" ht="15.75">
      <c r="A53" s="94"/>
      <c r="B53" s="95" t="s">
        <v>86</v>
      </c>
      <c r="C53" s="817"/>
      <c r="D53" s="818"/>
      <c r="E53" s="819"/>
      <c r="F53" s="45" t="s">
        <v>87</v>
      </c>
      <c r="G53" s="40"/>
      <c r="H53" s="41"/>
      <c r="I53" s="41"/>
      <c r="J53" s="41"/>
      <c r="K53" s="41"/>
      <c r="L53" s="41"/>
      <c r="M53" s="46"/>
      <c r="N53" s="98"/>
      <c r="O53" s="96"/>
      <c r="P53" s="96"/>
      <c r="Q53" s="96"/>
      <c r="R53" s="96"/>
      <c r="S53" s="140">
        <f>SUM(S54:S58)</f>
        <v>0</v>
      </c>
      <c r="T53" s="140">
        <f>SUM(T54:T58)</f>
        <v>0</v>
      </c>
      <c r="U53" s="84"/>
    </row>
    <row r="54" spans="1:21" s="55" customFormat="1" ht="15.75">
      <c r="A54" s="94"/>
      <c r="B54" s="95"/>
      <c r="C54" s="817" t="s">
        <v>88</v>
      </c>
      <c r="D54" s="818" t="s">
        <v>89</v>
      </c>
      <c r="E54" s="819" t="s">
        <v>89</v>
      </c>
      <c r="F54" s="47" t="s">
        <v>90</v>
      </c>
      <c r="G54" s="40"/>
      <c r="H54" s="42"/>
      <c r="I54" s="42"/>
      <c r="J54" s="42"/>
      <c r="K54" s="42"/>
      <c r="L54" s="42"/>
      <c r="M54" s="48"/>
      <c r="N54" s="98"/>
      <c r="O54" s="96"/>
      <c r="P54" s="96"/>
      <c r="Q54" s="96"/>
      <c r="R54" s="96"/>
      <c r="S54" s="109"/>
      <c r="T54" s="109"/>
      <c r="U54" s="84"/>
    </row>
    <row r="55" spans="1:21" s="55" customFormat="1" ht="15.75">
      <c r="A55" s="94"/>
      <c r="B55" s="95"/>
      <c r="C55" s="817" t="s">
        <v>91</v>
      </c>
      <c r="D55" s="818" t="s">
        <v>92</v>
      </c>
      <c r="E55" s="819" t="s">
        <v>92</v>
      </c>
      <c r="F55" s="47" t="s">
        <v>93</v>
      </c>
      <c r="G55" s="40"/>
      <c r="H55" s="42"/>
      <c r="I55" s="42"/>
      <c r="J55" s="42"/>
      <c r="K55" s="42"/>
      <c r="L55" s="42"/>
      <c r="M55" s="48"/>
      <c r="N55" s="98"/>
      <c r="O55" s="96"/>
      <c r="P55" s="96"/>
      <c r="Q55" s="96"/>
      <c r="R55" s="96"/>
      <c r="S55" s="109"/>
      <c r="T55" s="109"/>
      <c r="U55" s="84"/>
    </row>
    <row r="56" spans="1:21" s="55" customFormat="1" ht="15.75">
      <c r="A56" s="94"/>
      <c r="B56" s="95"/>
      <c r="C56" s="817" t="s">
        <v>94</v>
      </c>
      <c r="D56" s="818" t="s">
        <v>95</v>
      </c>
      <c r="E56" s="819" t="s">
        <v>95</v>
      </c>
      <c r="F56" s="47" t="s">
        <v>96</v>
      </c>
      <c r="G56" s="40"/>
      <c r="H56" s="42"/>
      <c r="I56" s="42"/>
      <c r="J56" s="42"/>
      <c r="K56" s="42"/>
      <c r="L56" s="42"/>
      <c r="M56" s="48"/>
      <c r="N56" s="98"/>
      <c r="O56" s="96"/>
      <c r="P56" s="96"/>
      <c r="Q56" s="96"/>
      <c r="R56" s="96"/>
      <c r="S56" s="109">
        <v>0</v>
      </c>
      <c r="T56" s="109">
        <v>0</v>
      </c>
      <c r="U56" s="84"/>
    </row>
    <row r="57" spans="1:21" s="55" customFormat="1" ht="15.75">
      <c r="A57" s="94"/>
      <c r="B57" s="95"/>
      <c r="C57" s="817" t="s">
        <v>97</v>
      </c>
      <c r="D57" s="818" t="s">
        <v>98</v>
      </c>
      <c r="E57" s="819" t="s">
        <v>98</v>
      </c>
      <c r="F57" s="47" t="s">
        <v>99</v>
      </c>
      <c r="G57" s="40"/>
      <c r="H57" s="42"/>
      <c r="I57" s="42"/>
      <c r="J57" s="42"/>
      <c r="K57" s="42"/>
      <c r="L57" s="42"/>
      <c r="M57" s="48"/>
      <c r="N57" s="98"/>
      <c r="O57" s="96"/>
      <c r="P57" s="96"/>
      <c r="Q57" s="96"/>
      <c r="R57" s="96"/>
      <c r="S57" s="109">
        <v>0</v>
      </c>
      <c r="T57" s="109">
        <v>0</v>
      </c>
      <c r="U57" s="84"/>
    </row>
    <row r="58" spans="1:21" s="55" customFormat="1" ht="15.75">
      <c r="A58" s="94"/>
      <c r="B58" s="95"/>
      <c r="C58" s="817" t="s">
        <v>100</v>
      </c>
      <c r="D58" s="818" t="s">
        <v>101</v>
      </c>
      <c r="E58" s="819" t="s">
        <v>101</v>
      </c>
      <c r="F58" s="47" t="s">
        <v>102</v>
      </c>
      <c r="G58" s="40"/>
      <c r="H58" s="42"/>
      <c r="I58" s="42"/>
      <c r="J58" s="42"/>
      <c r="K58" s="42"/>
      <c r="L58" s="42"/>
      <c r="M58" s="48"/>
      <c r="N58" s="98"/>
      <c r="O58" s="96"/>
      <c r="P58" s="96"/>
      <c r="Q58" s="96"/>
      <c r="R58" s="96"/>
      <c r="S58" s="109"/>
      <c r="T58" s="109"/>
      <c r="U58" s="84"/>
    </row>
    <row r="59" spans="1:21" s="55" customFormat="1" ht="15.75">
      <c r="A59" s="94"/>
      <c r="B59" s="95" t="s">
        <v>103</v>
      </c>
      <c r="C59" s="817"/>
      <c r="D59" s="818"/>
      <c r="E59" s="819"/>
      <c r="F59" s="45" t="s">
        <v>104</v>
      </c>
      <c r="G59" s="40"/>
      <c r="H59" s="41"/>
      <c r="I59" s="41"/>
      <c r="J59" s="41"/>
      <c r="K59" s="41"/>
      <c r="L59" s="41"/>
      <c r="M59" s="46"/>
      <c r="N59" s="98"/>
      <c r="O59" s="96"/>
      <c r="P59" s="96"/>
      <c r="Q59" s="96"/>
      <c r="R59" s="96"/>
      <c r="S59" s="140">
        <f>SUM(S60:S63)</f>
        <v>0</v>
      </c>
      <c r="T59" s="140">
        <f>SUM(T60:T63)</f>
        <v>0</v>
      </c>
      <c r="U59" s="84"/>
    </row>
    <row r="60" spans="1:21" s="55" customFormat="1" ht="15.75">
      <c r="A60" s="94"/>
      <c r="B60" s="95"/>
      <c r="C60" s="817" t="s">
        <v>105</v>
      </c>
      <c r="D60" s="818" t="s">
        <v>106</v>
      </c>
      <c r="E60" s="819" t="s">
        <v>106</v>
      </c>
      <c r="F60" s="47" t="s">
        <v>107</v>
      </c>
      <c r="G60" s="40"/>
      <c r="H60" s="42"/>
      <c r="I60" s="42"/>
      <c r="J60" s="42"/>
      <c r="K60" s="42"/>
      <c r="L60" s="42"/>
      <c r="M60" s="48"/>
      <c r="N60" s="98"/>
      <c r="O60" s="96"/>
      <c r="P60" s="96"/>
      <c r="Q60" s="96"/>
      <c r="R60" s="96"/>
      <c r="S60" s="109">
        <v>0</v>
      </c>
      <c r="T60" s="109">
        <v>0</v>
      </c>
      <c r="U60" s="84"/>
    </row>
    <row r="61" spans="1:21" s="55" customFormat="1" ht="15.75">
      <c r="A61" s="94"/>
      <c r="B61" s="95"/>
      <c r="C61" s="817" t="s">
        <v>108</v>
      </c>
      <c r="D61" s="818" t="s">
        <v>109</v>
      </c>
      <c r="E61" s="819" t="s">
        <v>109</v>
      </c>
      <c r="F61" s="47" t="s">
        <v>110</v>
      </c>
      <c r="G61" s="40"/>
      <c r="H61" s="42"/>
      <c r="I61" s="42"/>
      <c r="J61" s="42"/>
      <c r="K61" s="42"/>
      <c r="L61" s="42"/>
      <c r="M61" s="48"/>
      <c r="N61" s="98"/>
      <c r="O61" s="96"/>
      <c r="P61" s="96"/>
      <c r="Q61" s="96"/>
      <c r="R61" s="96"/>
      <c r="S61" s="109"/>
      <c r="T61" s="109"/>
      <c r="U61" s="84"/>
    </row>
    <row r="62" spans="1:21" s="55" customFormat="1" ht="15.75">
      <c r="A62" s="94"/>
      <c r="B62" s="95"/>
      <c r="C62" s="817" t="s">
        <v>111</v>
      </c>
      <c r="D62" s="818" t="s">
        <v>112</v>
      </c>
      <c r="E62" s="819" t="s">
        <v>112</v>
      </c>
      <c r="F62" s="47" t="s">
        <v>113</v>
      </c>
      <c r="G62" s="40"/>
      <c r="H62" s="42"/>
      <c r="I62" s="42"/>
      <c r="J62" s="42"/>
      <c r="K62" s="42"/>
      <c r="L62" s="42"/>
      <c r="M62" s="48"/>
      <c r="N62" s="98"/>
      <c r="O62" s="96"/>
      <c r="P62" s="96"/>
      <c r="Q62" s="96"/>
      <c r="R62" s="96"/>
      <c r="S62" s="109"/>
      <c r="T62" s="109"/>
      <c r="U62" s="84"/>
    </row>
    <row r="63" spans="1:21" s="55" customFormat="1" ht="15.75">
      <c r="A63" s="94"/>
      <c r="B63" s="95"/>
      <c r="C63" s="817" t="s">
        <v>114</v>
      </c>
      <c r="D63" s="818" t="s">
        <v>115</v>
      </c>
      <c r="E63" s="819" t="s">
        <v>115</v>
      </c>
      <c r="F63" s="47" t="s">
        <v>116</v>
      </c>
      <c r="G63" s="40"/>
      <c r="H63" s="42"/>
      <c r="I63" s="42"/>
      <c r="J63" s="42"/>
      <c r="K63" s="42"/>
      <c r="L63" s="42"/>
      <c r="M63" s="48"/>
      <c r="N63" s="98"/>
      <c r="O63" s="96"/>
      <c r="P63" s="96"/>
      <c r="Q63" s="96"/>
      <c r="R63" s="96"/>
      <c r="S63" s="109"/>
      <c r="T63" s="109"/>
      <c r="U63" s="84"/>
    </row>
    <row r="64" spans="1:21" s="55" customFormat="1" ht="15.75">
      <c r="A64" s="94"/>
      <c r="B64" s="95" t="s">
        <v>117</v>
      </c>
      <c r="C64" s="817"/>
      <c r="D64" s="818"/>
      <c r="E64" s="819"/>
      <c r="F64" s="45" t="s">
        <v>118</v>
      </c>
      <c r="G64" s="40"/>
      <c r="H64" s="41"/>
      <c r="I64" s="41"/>
      <c r="J64" s="41"/>
      <c r="K64" s="41"/>
      <c r="L64" s="41"/>
      <c r="M64" s="46"/>
      <c r="N64" s="98"/>
      <c r="O64" s="96"/>
      <c r="P64" s="96"/>
      <c r="Q64" s="96"/>
      <c r="R64" s="96"/>
      <c r="S64" s="140">
        <f>SUM(S65:S66)</f>
        <v>0</v>
      </c>
      <c r="T64" s="140">
        <f>SUM(T65:T66)</f>
        <v>0</v>
      </c>
      <c r="U64" s="84"/>
    </row>
    <row r="65" spans="1:21" s="55" customFormat="1" ht="15.75">
      <c r="A65" s="94"/>
      <c r="B65" s="95"/>
      <c r="C65" s="817" t="s">
        <v>119</v>
      </c>
      <c r="D65" s="818" t="s">
        <v>120</v>
      </c>
      <c r="E65" s="819" t="s">
        <v>120</v>
      </c>
      <c r="F65" s="47" t="s">
        <v>121</v>
      </c>
      <c r="G65" s="40"/>
      <c r="H65" s="42"/>
      <c r="I65" s="42"/>
      <c r="J65" s="42"/>
      <c r="K65" s="42"/>
      <c r="L65" s="42"/>
      <c r="M65" s="48"/>
      <c r="N65" s="98"/>
      <c r="O65" s="96"/>
      <c r="P65" s="96"/>
      <c r="Q65" s="96"/>
      <c r="R65" s="96"/>
      <c r="S65" s="109">
        <v>0</v>
      </c>
      <c r="T65" s="109">
        <v>0</v>
      </c>
      <c r="U65" s="84"/>
    </row>
    <row r="66" spans="1:21" s="55" customFormat="1" ht="15.75">
      <c r="A66" s="94"/>
      <c r="B66" s="95"/>
      <c r="C66" s="817" t="s">
        <v>122</v>
      </c>
      <c r="D66" s="818" t="s">
        <v>123</v>
      </c>
      <c r="E66" s="819" t="s">
        <v>123</v>
      </c>
      <c r="F66" s="47" t="s">
        <v>124</v>
      </c>
      <c r="G66" s="40"/>
      <c r="H66" s="42"/>
      <c r="I66" s="42"/>
      <c r="J66" s="42"/>
      <c r="K66" s="42"/>
      <c r="L66" s="42"/>
      <c r="M66" s="48"/>
      <c r="N66" s="98"/>
      <c r="O66" s="96"/>
      <c r="P66" s="96"/>
      <c r="Q66" s="96"/>
      <c r="R66" s="96"/>
      <c r="S66" s="109">
        <v>0</v>
      </c>
      <c r="T66" s="109">
        <v>0</v>
      </c>
      <c r="U66" s="84"/>
    </row>
    <row r="67" spans="1:21" s="55" customFormat="1" ht="15.75">
      <c r="A67" s="94"/>
      <c r="B67" s="95" t="s">
        <v>125</v>
      </c>
      <c r="C67" s="817"/>
      <c r="D67" s="818"/>
      <c r="E67" s="819"/>
      <c r="F67" s="45" t="s">
        <v>126</v>
      </c>
      <c r="G67" s="40"/>
      <c r="H67" s="41"/>
      <c r="I67" s="41"/>
      <c r="J67" s="41"/>
      <c r="K67" s="41"/>
      <c r="L67" s="41"/>
      <c r="M67" s="46"/>
      <c r="N67" s="98"/>
      <c r="O67" s="96"/>
      <c r="P67" s="96"/>
      <c r="Q67" s="96"/>
      <c r="R67" s="96"/>
      <c r="S67" s="140">
        <f>SUM(S68:S69)</f>
        <v>0</v>
      </c>
      <c r="T67" s="140">
        <f>SUM(T68:T69)</f>
        <v>0</v>
      </c>
      <c r="U67" s="84"/>
    </row>
    <row r="68" spans="1:21" s="55" customFormat="1" ht="15.75">
      <c r="A68" s="94"/>
      <c r="B68" s="95"/>
      <c r="C68" s="817" t="s">
        <v>127</v>
      </c>
      <c r="D68" s="818" t="s">
        <v>128</v>
      </c>
      <c r="E68" s="819" t="s">
        <v>128</v>
      </c>
      <c r="F68" s="47" t="s">
        <v>129</v>
      </c>
      <c r="G68" s="40"/>
      <c r="H68" s="42"/>
      <c r="I68" s="42"/>
      <c r="J68" s="42"/>
      <c r="K68" s="42"/>
      <c r="L68" s="42"/>
      <c r="M68" s="48"/>
      <c r="N68" s="98"/>
      <c r="O68" s="96"/>
      <c r="P68" s="96"/>
      <c r="Q68" s="96"/>
      <c r="R68" s="96"/>
      <c r="S68" s="109">
        <v>0</v>
      </c>
      <c r="T68" s="109">
        <v>0</v>
      </c>
      <c r="U68" s="84"/>
    </row>
    <row r="69" spans="1:21" s="55" customFormat="1" ht="15.75">
      <c r="A69" s="94"/>
      <c r="B69" s="95"/>
      <c r="C69" s="817" t="s">
        <v>130</v>
      </c>
      <c r="D69" s="818" t="s">
        <v>131</v>
      </c>
      <c r="E69" s="819" t="s">
        <v>131</v>
      </c>
      <c r="F69" s="47" t="s">
        <v>132</v>
      </c>
      <c r="G69" s="40"/>
      <c r="H69" s="42"/>
      <c r="I69" s="42"/>
      <c r="J69" s="42"/>
      <c r="K69" s="42"/>
      <c r="L69" s="42"/>
      <c r="M69" s="48"/>
      <c r="N69" s="98"/>
      <c r="O69" s="96"/>
      <c r="P69" s="96"/>
      <c r="Q69" s="96"/>
      <c r="R69" s="96"/>
      <c r="S69" s="109">
        <v>0</v>
      </c>
      <c r="T69" s="109">
        <v>0</v>
      </c>
      <c r="U69" s="84"/>
    </row>
    <row r="70" spans="1:21" s="55" customFormat="1" ht="15.75">
      <c r="A70" s="94"/>
      <c r="B70" s="95" t="s">
        <v>133</v>
      </c>
      <c r="C70" s="817"/>
      <c r="D70" s="818"/>
      <c r="E70" s="819"/>
      <c r="F70" s="45" t="s">
        <v>134</v>
      </c>
      <c r="G70" s="40"/>
      <c r="H70" s="41"/>
      <c r="I70" s="41"/>
      <c r="J70" s="41"/>
      <c r="K70" s="41"/>
      <c r="L70" s="41"/>
      <c r="M70" s="46"/>
      <c r="N70" s="98"/>
      <c r="O70" s="96"/>
      <c r="P70" s="96"/>
      <c r="Q70" s="96"/>
      <c r="R70" s="96"/>
      <c r="S70" s="140">
        <f>SUM(S71:S74)</f>
        <v>0</v>
      </c>
      <c r="T70" s="140">
        <f>SUM(T71:T74)</f>
        <v>0</v>
      </c>
      <c r="U70" s="84"/>
    </row>
    <row r="71" spans="1:21" s="55" customFormat="1" ht="15.75">
      <c r="A71" s="94"/>
      <c r="B71" s="95"/>
      <c r="C71" s="817" t="s">
        <v>135</v>
      </c>
      <c r="D71" s="818" t="s">
        <v>136</v>
      </c>
      <c r="E71" s="819" t="s">
        <v>136</v>
      </c>
      <c r="F71" s="47" t="s">
        <v>137</v>
      </c>
      <c r="G71" s="40"/>
      <c r="H71" s="42"/>
      <c r="I71" s="42"/>
      <c r="J71" s="42"/>
      <c r="K71" s="42"/>
      <c r="L71" s="42"/>
      <c r="M71" s="48"/>
      <c r="N71" s="98"/>
      <c r="O71" s="96"/>
      <c r="P71" s="96"/>
      <c r="Q71" s="96"/>
      <c r="R71" s="96"/>
      <c r="S71" s="109">
        <v>0</v>
      </c>
      <c r="T71" s="109">
        <v>0</v>
      </c>
      <c r="U71" s="84"/>
    </row>
    <row r="72" spans="1:21" s="55" customFormat="1" ht="15.75">
      <c r="A72" s="94"/>
      <c r="B72" s="95"/>
      <c r="C72" s="817" t="s">
        <v>138</v>
      </c>
      <c r="D72" s="818" t="s">
        <v>139</v>
      </c>
      <c r="E72" s="819" t="s">
        <v>139</v>
      </c>
      <c r="F72" s="47" t="s">
        <v>140</v>
      </c>
      <c r="G72" s="40"/>
      <c r="H72" s="42"/>
      <c r="I72" s="42"/>
      <c r="J72" s="42"/>
      <c r="K72" s="42"/>
      <c r="L72" s="42"/>
      <c r="M72" s="48"/>
      <c r="N72" s="98"/>
      <c r="O72" s="96"/>
      <c r="P72" s="96"/>
      <c r="Q72" s="96"/>
      <c r="R72" s="96"/>
      <c r="S72" s="109">
        <v>0</v>
      </c>
      <c r="T72" s="109">
        <v>0</v>
      </c>
      <c r="U72" s="84"/>
    </row>
    <row r="73" spans="1:21" s="55" customFormat="1" ht="15.75">
      <c r="A73" s="94"/>
      <c r="B73" s="95"/>
      <c r="C73" s="817" t="s">
        <v>141</v>
      </c>
      <c r="D73" s="818" t="s">
        <v>142</v>
      </c>
      <c r="E73" s="819" t="s">
        <v>142</v>
      </c>
      <c r="F73" s="47" t="s">
        <v>143</v>
      </c>
      <c r="G73" s="40"/>
      <c r="H73" s="42"/>
      <c r="I73" s="42"/>
      <c r="J73" s="42"/>
      <c r="K73" s="42"/>
      <c r="L73" s="42"/>
      <c r="M73" s="48"/>
      <c r="N73" s="98"/>
      <c r="O73" s="96"/>
      <c r="P73" s="96"/>
      <c r="Q73" s="96"/>
      <c r="R73" s="96"/>
      <c r="S73" s="109"/>
      <c r="T73" s="109"/>
      <c r="U73" s="84"/>
    </row>
    <row r="74" spans="1:21" s="55" customFormat="1" ht="15.75">
      <c r="A74" s="94"/>
      <c r="B74" s="95"/>
      <c r="C74" s="817" t="s">
        <v>144</v>
      </c>
      <c r="D74" s="818" t="s">
        <v>145</v>
      </c>
      <c r="E74" s="819" t="s">
        <v>145</v>
      </c>
      <c r="F74" s="47" t="s">
        <v>146</v>
      </c>
      <c r="G74" s="40"/>
      <c r="H74" s="42"/>
      <c r="I74" s="42"/>
      <c r="J74" s="42"/>
      <c r="K74" s="42"/>
      <c r="L74" s="42"/>
      <c r="M74" s="48"/>
      <c r="N74" s="98"/>
      <c r="O74" s="96"/>
      <c r="P74" s="96"/>
      <c r="Q74" s="96"/>
      <c r="R74" s="96"/>
      <c r="S74" s="109">
        <v>0</v>
      </c>
      <c r="T74" s="109">
        <v>0</v>
      </c>
      <c r="U74" s="84"/>
    </row>
    <row r="75" spans="1:21" s="55" customFormat="1" ht="15.75">
      <c r="A75" s="94"/>
      <c r="B75" s="95" t="s">
        <v>147</v>
      </c>
      <c r="C75" s="817"/>
      <c r="D75" s="818"/>
      <c r="E75" s="819"/>
      <c r="F75" s="45" t="s">
        <v>148</v>
      </c>
      <c r="G75" s="40"/>
      <c r="H75" s="41"/>
      <c r="I75" s="41"/>
      <c r="J75" s="41"/>
      <c r="K75" s="41"/>
      <c r="L75" s="41"/>
      <c r="M75" s="46"/>
      <c r="N75" s="98"/>
      <c r="O75" s="96"/>
      <c r="P75" s="96"/>
      <c r="Q75" s="96"/>
      <c r="R75" s="96"/>
      <c r="S75" s="140">
        <f>SUM(S76:S81)</f>
        <v>0</v>
      </c>
      <c r="T75" s="140">
        <f>SUM(T76:T81)</f>
        <v>0</v>
      </c>
      <c r="U75" s="84"/>
    </row>
    <row r="76" spans="1:21" s="55" customFormat="1" ht="15.75">
      <c r="A76" s="94"/>
      <c r="B76" s="95"/>
      <c r="C76" s="817" t="s">
        <v>149</v>
      </c>
      <c r="D76" s="818" t="s">
        <v>150</v>
      </c>
      <c r="E76" s="819" t="s">
        <v>150</v>
      </c>
      <c r="F76" s="47" t="s">
        <v>151</v>
      </c>
      <c r="G76" s="40"/>
      <c r="H76" s="42"/>
      <c r="I76" s="42"/>
      <c r="J76" s="42"/>
      <c r="K76" s="42"/>
      <c r="L76" s="42"/>
      <c r="M76" s="48"/>
      <c r="N76" s="98"/>
      <c r="O76" s="96"/>
      <c r="P76" s="96"/>
      <c r="Q76" s="96"/>
      <c r="R76" s="96"/>
      <c r="S76" s="109">
        <v>0</v>
      </c>
      <c r="T76" s="109">
        <v>0</v>
      </c>
      <c r="U76" s="84"/>
    </row>
    <row r="77" spans="1:21" s="55" customFormat="1" ht="15.75">
      <c r="A77" s="94"/>
      <c r="B77" s="95"/>
      <c r="C77" s="817" t="s">
        <v>152</v>
      </c>
      <c r="D77" s="818" t="s">
        <v>153</v>
      </c>
      <c r="E77" s="819" t="s">
        <v>153</v>
      </c>
      <c r="F77" s="47" t="s">
        <v>154</v>
      </c>
      <c r="G77" s="40"/>
      <c r="H77" s="42"/>
      <c r="I77" s="42"/>
      <c r="J77" s="42"/>
      <c r="K77" s="42"/>
      <c r="L77" s="42"/>
      <c r="M77" s="48"/>
      <c r="N77" s="98"/>
      <c r="O77" s="96"/>
      <c r="P77" s="96"/>
      <c r="Q77" s="96"/>
      <c r="R77" s="96"/>
      <c r="S77" s="109"/>
      <c r="T77" s="109"/>
      <c r="U77" s="84"/>
    </row>
    <row r="78" spans="1:21" s="55" customFormat="1" ht="15.75">
      <c r="A78" s="94"/>
      <c r="B78" s="95"/>
      <c r="C78" s="817" t="s">
        <v>155</v>
      </c>
      <c r="D78" s="818" t="s">
        <v>156</v>
      </c>
      <c r="E78" s="819" t="s">
        <v>156</v>
      </c>
      <c r="F78" s="47" t="s">
        <v>157</v>
      </c>
      <c r="G78" s="40"/>
      <c r="H78" s="42"/>
      <c r="I78" s="42"/>
      <c r="J78" s="42"/>
      <c r="K78" s="42"/>
      <c r="L78" s="42"/>
      <c r="M78" s="48"/>
      <c r="N78" s="98"/>
      <c r="O78" s="96"/>
      <c r="P78" s="96"/>
      <c r="Q78" s="96"/>
      <c r="R78" s="96"/>
      <c r="S78" s="109"/>
      <c r="T78" s="109"/>
      <c r="U78" s="84"/>
    </row>
    <row r="79" spans="1:21" s="55" customFormat="1" ht="15.75">
      <c r="A79" s="94"/>
      <c r="B79" s="95"/>
      <c r="C79" s="817" t="s">
        <v>158</v>
      </c>
      <c r="D79" s="818" t="s">
        <v>159</v>
      </c>
      <c r="E79" s="819" t="s">
        <v>159</v>
      </c>
      <c r="F79" s="47" t="s">
        <v>160</v>
      </c>
      <c r="G79" s="40"/>
      <c r="H79" s="42"/>
      <c r="I79" s="42"/>
      <c r="J79" s="42"/>
      <c r="K79" s="42"/>
      <c r="L79" s="42"/>
      <c r="M79" s="48"/>
      <c r="N79" s="98"/>
      <c r="O79" s="96"/>
      <c r="P79" s="96"/>
      <c r="Q79" s="96"/>
      <c r="R79" s="96"/>
      <c r="S79" s="109">
        <v>0</v>
      </c>
      <c r="T79" s="109">
        <v>0</v>
      </c>
      <c r="U79" s="84"/>
    </row>
    <row r="80" spans="1:21" s="55" customFormat="1" ht="15.75">
      <c r="A80" s="94"/>
      <c r="B80" s="95"/>
      <c r="C80" s="817" t="s">
        <v>161</v>
      </c>
      <c r="D80" s="818" t="s">
        <v>162</v>
      </c>
      <c r="E80" s="819" t="s">
        <v>162</v>
      </c>
      <c r="F80" s="47" t="s">
        <v>163</v>
      </c>
      <c r="G80" s="40"/>
      <c r="H80" s="42"/>
      <c r="I80" s="42"/>
      <c r="J80" s="42"/>
      <c r="K80" s="42"/>
      <c r="L80" s="42"/>
      <c r="M80" s="48"/>
      <c r="N80" s="98"/>
      <c r="O80" s="96"/>
      <c r="P80" s="96"/>
      <c r="Q80" s="96"/>
      <c r="R80" s="96"/>
      <c r="S80" s="109"/>
      <c r="T80" s="109"/>
      <c r="U80" s="84"/>
    </row>
    <row r="81" spans="1:21" s="55" customFormat="1" ht="15.75">
      <c r="A81" s="94"/>
      <c r="B81" s="95"/>
      <c r="C81" s="817" t="s">
        <v>164</v>
      </c>
      <c r="D81" s="818" t="s">
        <v>165</v>
      </c>
      <c r="E81" s="819" t="s">
        <v>165</v>
      </c>
      <c r="F81" s="47" t="s">
        <v>166</v>
      </c>
      <c r="G81" s="40"/>
      <c r="H81" s="42"/>
      <c r="I81" s="42"/>
      <c r="J81" s="42"/>
      <c r="K81" s="42"/>
      <c r="L81" s="42"/>
      <c r="M81" s="48"/>
      <c r="N81" s="98"/>
      <c r="O81" s="96"/>
      <c r="P81" s="96"/>
      <c r="Q81" s="96"/>
      <c r="R81" s="96"/>
      <c r="S81" s="109">
        <v>0</v>
      </c>
      <c r="T81" s="109">
        <v>0</v>
      </c>
      <c r="U81" s="84"/>
    </row>
    <row r="82" spans="1:21" s="55" customFormat="1" ht="15.75">
      <c r="A82" s="94"/>
      <c r="B82" s="95" t="s">
        <v>167</v>
      </c>
      <c r="C82" s="817"/>
      <c r="D82" s="818"/>
      <c r="E82" s="819"/>
      <c r="F82" s="45" t="s">
        <v>168</v>
      </c>
      <c r="G82" s="40"/>
      <c r="H82" s="41"/>
      <c r="I82" s="41"/>
      <c r="J82" s="41"/>
      <c r="K82" s="41"/>
      <c r="L82" s="41"/>
      <c r="M82" s="46"/>
      <c r="N82" s="98"/>
      <c r="O82" s="96"/>
      <c r="P82" s="96"/>
      <c r="Q82" s="96"/>
      <c r="R82" s="96"/>
      <c r="S82" s="140">
        <f>SUM(S83:S85)</f>
        <v>0</v>
      </c>
      <c r="T82" s="140">
        <f>SUM(T83:T85)</f>
        <v>0</v>
      </c>
      <c r="U82" s="84"/>
    </row>
    <row r="83" spans="1:21" s="55" customFormat="1" ht="15.75">
      <c r="A83" s="94"/>
      <c r="B83" s="95"/>
      <c r="C83" s="817" t="s">
        <v>169</v>
      </c>
      <c r="D83" s="818" t="s">
        <v>170</v>
      </c>
      <c r="E83" s="819" t="s">
        <v>170</v>
      </c>
      <c r="F83" s="47" t="s">
        <v>171</v>
      </c>
      <c r="G83" s="40"/>
      <c r="H83" s="42"/>
      <c r="I83" s="42"/>
      <c r="J83" s="42"/>
      <c r="K83" s="42"/>
      <c r="L83" s="42"/>
      <c r="M83" s="48"/>
      <c r="N83" s="98"/>
      <c r="O83" s="96"/>
      <c r="P83" s="96"/>
      <c r="Q83" s="96"/>
      <c r="R83" s="96"/>
      <c r="S83" s="109">
        <v>0</v>
      </c>
      <c r="T83" s="109">
        <v>0</v>
      </c>
      <c r="U83" s="84"/>
    </row>
    <row r="84" spans="1:21" s="55" customFormat="1" ht="15.75">
      <c r="A84" s="94"/>
      <c r="B84" s="95"/>
      <c r="C84" s="817" t="s">
        <v>172</v>
      </c>
      <c r="D84" s="818" t="s">
        <v>173</v>
      </c>
      <c r="E84" s="819" t="s">
        <v>173</v>
      </c>
      <c r="F84" s="47" t="s">
        <v>174</v>
      </c>
      <c r="G84" s="40"/>
      <c r="H84" s="42"/>
      <c r="I84" s="42"/>
      <c r="J84" s="42"/>
      <c r="K84" s="42"/>
      <c r="L84" s="42"/>
      <c r="M84" s="48"/>
      <c r="N84" s="98"/>
      <c r="O84" s="96"/>
      <c r="P84" s="96"/>
      <c r="Q84" s="96"/>
      <c r="R84" s="96"/>
      <c r="S84" s="109"/>
      <c r="T84" s="109"/>
      <c r="U84" s="84"/>
    </row>
    <row r="85" spans="1:21" s="55" customFormat="1" ht="15.75">
      <c r="A85" s="94"/>
      <c r="B85" s="95"/>
      <c r="C85" s="817" t="s">
        <v>175</v>
      </c>
      <c r="D85" s="818" t="s">
        <v>176</v>
      </c>
      <c r="E85" s="819" t="s">
        <v>176</v>
      </c>
      <c r="F85" s="47" t="s">
        <v>177</v>
      </c>
      <c r="G85" s="40"/>
      <c r="H85" s="42"/>
      <c r="I85" s="42"/>
      <c r="J85" s="42"/>
      <c r="K85" s="42"/>
      <c r="L85" s="42"/>
      <c r="M85" s="48"/>
      <c r="N85" s="98"/>
      <c r="O85" s="96"/>
      <c r="P85" s="96"/>
      <c r="Q85" s="96"/>
      <c r="R85" s="96"/>
      <c r="S85" s="109">
        <v>0</v>
      </c>
      <c r="T85" s="109">
        <v>0</v>
      </c>
      <c r="U85" s="84"/>
    </row>
    <row r="86" spans="1:21" s="55" customFormat="1" ht="15.75">
      <c r="A86" s="94"/>
      <c r="B86" s="95" t="s">
        <v>178</v>
      </c>
      <c r="C86" s="817"/>
      <c r="D86" s="818"/>
      <c r="E86" s="819"/>
      <c r="F86" s="45" t="s">
        <v>179</v>
      </c>
      <c r="G86" s="40"/>
      <c r="H86" s="41"/>
      <c r="I86" s="41"/>
      <c r="J86" s="41"/>
      <c r="K86" s="41"/>
      <c r="L86" s="41"/>
      <c r="M86" s="46"/>
      <c r="N86" s="98"/>
      <c r="O86" s="96"/>
      <c r="P86" s="96"/>
      <c r="Q86" s="96"/>
      <c r="R86" s="96"/>
      <c r="S86" s="140">
        <f>SUM(S87:S89)</f>
        <v>0</v>
      </c>
      <c r="T86" s="140">
        <f>SUM(T87:T89)</f>
        <v>0</v>
      </c>
      <c r="U86" s="84"/>
    </row>
    <row r="87" spans="1:21" s="55" customFormat="1" ht="15.75">
      <c r="A87" s="94"/>
      <c r="B87" s="95"/>
      <c r="C87" s="817" t="s">
        <v>180</v>
      </c>
      <c r="D87" s="818" t="s">
        <v>181</v>
      </c>
      <c r="E87" s="819" t="s">
        <v>181</v>
      </c>
      <c r="F87" s="47" t="s">
        <v>182</v>
      </c>
      <c r="G87" s="40"/>
      <c r="H87" s="42"/>
      <c r="I87" s="42"/>
      <c r="J87" s="42"/>
      <c r="K87" s="42"/>
      <c r="L87" s="42"/>
      <c r="M87" s="48"/>
      <c r="N87" s="98"/>
      <c r="O87" s="96"/>
      <c r="P87" s="96"/>
      <c r="Q87" s="96"/>
      <c r="R87" s="96"/>
      <c r="S87" s="109">
        <v>0</v>
      </c>
      <c r="T87" s="109">
        <v>0</v>
      </c>
      <c r="U87" s="84"/>
    </row>
    <row r="88" spans="1:21" s="55" customFormat="1" ht="15.75">
      <c r="A88" s="94"/>
      <c r="B88" s="95"/>
      <c r="C88" s="817" t="s">
        <v>183</v>
      </c>
      <c r="D88" s="818" t="s">
        <v>184</v>
      </c>
      <c r="E88" s="819" t="s">
        <v>184</v>
      </c>
      <c r="F88" s="47" t="s">
        <v>185</v>
      </c>
      <c r="G88" s="40"/>
      <c r="H88" s="42"/>
      <c r="I88" s="42"/>
      <c r="J88" s="42"/>
      <c r="K88" s="42"/>
      <c r="L88" s="42"/>
      <c r="M88" s="48"/>
      <c r="N88" s="98"/>
      <c r="O88" s="96"/>
      <c r="P88" s="96"/>
      <c r="Q88" s="96"/>
      <c r="R88" s="96"/>
      <c r="S88" s="109">
        <v>0</v>
      </c>
      <c r="T88" s="109">
        <v>0</v>
      </c>
      <c r="U88" s="84"/>
    </row>
    <row r="89" spans="1:21" s="55" customFormat="1" ht="15.75">
      <c r="A89" s="94"/>
      <c r="B89" s="95"/>
      <c r="C89" s="817" t="s">
        <v>186</v>
      </c>
      <c r="D89" s="818" t="s">
        <v>187</v>
      </c>
      <c r="E89" s="819" t="s">
        <v>187</v>
      </c>
      <c r="F89" s="47" t="s">
        <v>188</v>
      </c>
      <c r="G89" s="40"/>
      <c r="H89" s="42"/>
      <c r="I89" s="42"/>
      <c r="J89" s="42"/>
      <c r="K89" s="42"/>
      <c r="L89" s="42"/>
      <c r="M89" s="48"/>
      <c r="N89" s="98"/>
      <c r="O89" s="96"/>
      <c r="P89" s="96"/>
      <c r="Q89" s="96"/>
      <c r="R89" s="96"/>
      <c r="S89" s="109"/>
      <c r="T89" s="109"/>
      <c r="U89" s="84"/>
    </row>
    <row r="90" spans="1:21" s="55" customFormat="1" ht="15.75">
      <c r="A90" s="94"/>
      <c r="B90" s="95" t="s">
        <v>189</v>
      </c>
      <c r="C90" s="817"/>
      <c r="D90" s="818"/>
      <c r="E90" s="819"/>
      <c r="F90" s="45" t="s">
        <v>190</v>
      </c>
      <c r="G90" s="40"/>
      <c r="H90" s="41"/>
      <c r="I90" s="41"/>
      <c r="J90" s="41"/>
      <c r="K90" s="41"/>
      <c r="L90" s="41"/>
      <c r="M90" s="46"/>
      <c r="N90" s="98"/>
      <c r="O90" s="96"/>
      <c r="P90" s="96"/>
      <c r="Q90" s="96"/>
      <c r="R90" s="96"/>
      <c r="S90" s="140">
        <f>SUM(S91:S99)</f>
        <v>0</v>
      </c>
      <c r="T90" s="140">
        <f>SUM(T91:T99)</f>
        <v>0</v>
      </c>
      <c r="U90" s="84"/>
    </row>
    <row r="91" spans="1:21" s="55" customFormat="1" ht="15.75">
      <c r="A91" s="94"/>
      <c r="B91" s="95"/>
      <c r="C91" s="817" t="s">
        <v>191</v>
      </c>
      <c r="D91" s="818" t="s">
        <v>192</v>
      </c>
      <c r="E91" s="819" t="s">
        <v>192</v>
      </c>
      <c r="F91" s="47" t="s">
        <v>193</v>
      </c>
      <c r="G91" s="40"/>
      <c r="H91" s="42"/>
      <c r="I91" s="42"/>
      <c r="J91" s="42"/>
      <c r="K91" s="42"/>
      <c r="L91" s="42"/>
      <c r="M91" s="48"/>
      <c r="N91" s="98"/>
      <c r="O91" s="96"/>
      <c r="P91" s="96"/>
      <c r="Q91" s="96"/>
      <c r="R91" s="96"/>
      <c r="S91" s="109">
        <v>0</v>
      </c>
      <c r="T91" s="109">
        <v>0</v>
      </c>
      <c r="U91" s="84"/>
    </row>
    <row r="92" spans="1:21" s="55" customFormat="1" ht="15.75">
      <c r="A92" s="94"/>
      <c r="B92" s="95"/>
      <c r="C92" s="817" t="s">
        <v>194</v>
      </c>
      <c r="D92" s="818" t="s">
        <v>195</v>
      </c>
      <c r="E92" s="819" t="s">
        <v>195</v>
      </c>
      <c r="F92" s="47" t="s">
        <v>196</v>
      </c>
      <c r="G92" s="40"/>
      <c r="H92" s="42"/>
      <c r="I92" s="42"/>
      <c r="J92" s="42"/>
      <c r="K92" s="42"/>
      <c r="L92" s="42"/>
      <c r="M92" s="48"/>
      <c r="N92" s="98"/>
      <c r="O92" s="96"/>
      <c r="P92" s="96"/>
      <c r="Q92" s="96"/>
      <c r="R92" s="96"/>
      <c r="S92" s="109">
        <v>0</v>
      </c>
      <c r="T92" s="109">
        <v>0</v>
      </c>
      <c r="U92" s="84"/>
    </row>
    <row r="93" spans="1:21" s="55" customFormat="1" ht="15.75">
      <c r="A93" s="94"/>
      <c r="B93" s="95"/>
      <c r="C93" s="817" t="s">
        <v>197</v>
      </c>
      <c r="D93" s="818" t="s">
        <v>198</v>
      </c>
      <c r="E93" s="819" t="s">
        <v>198</v>
      </c>
      <c r="F93" s="47" t="s">
        <v>199</v>
      </c>
      <c r="G93" s="40"/>
      <c r="H93" s="42"/>
      <c r="I93" s="42"/>
      <c r="J93" s="42"/>
      <c r="K93" s="42"/>
      <c r="L93" s="42"/>
      <c r="M93" s="48"/>
      <c r="N93" s="98"/>
      <c r="O93" s="96"/>
      <c r="P93" s="96"/>
      <c r="Q93" s="96"/>
      <c r="R93" s="96"/>
      <c r="S93" s="109"/>
      <c r="T93" s="109"/>
      <c r="U93" s="84"/>
    </row>
    <row r="94" spans="1:21" s="55" customFormat="1" ht="15.75">
      <c r="A94" s="94"/>
      <c r="B94" s="95"/>
      <c r="C94" s="817" t="s">
        <v>200</v>
      </c>
      <c r="D94" s="818" t="s">
        <v>201</v>
      </c>
      <c r="E94" s="819" t="s">
        <v>201</v>
      </c>
      <c r="F94" s="47" t="s">
        <v>202</v>
      </c>
      <c r="G94" s="40"/>
      <c r="H94" s="42"/>
      <c r="I94" s="42"/>
      <c r="J94" s="42"/>
      <c r="K94" s="42"/>
      <c r="L94" s="42"/>
      <c r="M94" s="48"/>
      <c r="N94" s="98"/>
      <c r="O94" s="96"/>
      <c r="P94" s="96"/>
      <c r="Q94" s="96"/>
      <c r="R94" s="96"/>
      <c r="S94" s="109">
        <v>0</v>
      </c>
      <c r="T94" s="109">
        <v>0</v>
      </c>
      <c r="U94" s="84"/>
    </row>
    <row r="95" spans="1:21" s="55" customFormat="1" ht="15.75">
      <c r="A95" s="94"/>
      <c r="B95" s="95"/>
      <c r="C95" s="817" t="s">
        <v>203</v>
      </c>
      <c r="D95" s="818" t="s">
        <v>204</v>
      </c>
      <c r="E95" s="819" t="s">
        <v>204</v>
      </c>
      <c r="F95" s="47" t="s">
        <v>205</v>
      </c>
      <c r="G95" s="40"/>
      <c r="H95" s="42"/>
      <c r="I95" s="42"/>
      <c r="J95" s="42"/>
      <c r="K95" s="42"/>
      <c r="L95" s="42"/>
      <c r="M95" s="48"/>
      <c r="N95" s="98"/>
      <c r="O95" s="96"/>
      <c r="P95" s="96"/>
      <c r="Q95" s="96"/>
      <c r="R95" s="96"/>
      <c r="S95" s="109">
        <v>0</v>
      </c>
      <c r="T95" s="109">
        <v>0</v>
      </c>
      <c r="U95" s="84"/>
    </row>
    <row r="96" spans="1:21" s="55" customFormat="1" ht="15.75">
      <c r="A96" s="94"/>
      <c r="B96" s="95"/>
      <c r="C96" s="817" t="s">
        <v>206</v>
      </c>
      <c r="D96" s="818" t="s">
        <v>207</v>
      </c>
      <c r="E96" s="819" t="s">
        <v>207</v>
      </c>
      <c r="F96" s="47" t="s">
        <v>208</v>
      </c>
      <c r="G96" s="40"/>
      <c r="H96" s="42"/>
      <c r="I96" s="42"/>
      <c r="J96" s="42"/>
      <c r="K96" s="42"/>
      <c r="L96" s="42"/>
      <c r="M96" s="48"/>
      <c r="N96" s="98"/>
      <c r="O96" s="96"/>
      <c r="P96" s="96"/>
      <c r="Q96" s="96"/>
      <c r="R96" s="96"/>
      <c r="S96" s="109">
        <v>0</v>
      </c>
      <c r="T96" s="109">
        <v>0</v>
      </c>
      <c r="U96" s="84"/>
    </row>
    <row r="97" spans="1:21" s="55" customFormat="1" ht="15.75">
      <c r="A97" s="94"/>
      <c r="B97" s="95"/>
      <c r="C97" s="817" t="s">
        <v>209</v>
      </c>
      <c r="D97" s="818" t="s">
        <v>210</v>
      </c>
      <c r="E97" s="819" t="s">
        <v>210</v>
      </c>
      <c r="F97" s="47" t="s">
        <v>211</v>
      </c>
      <c r="G97" s="40"/>
      <c r="H97" s="42"/>
      <c r="I97" s="42"/>
      <c r="J97" s="42"/>
      <c r="K97" s="42"/>
      <c r="L97" s="42"/>
      <c r="M97" s="48"/>
      <c r="N97" s="98"/>
      <c r="O97" s="96"/>
      <c r="P97" s="96"/>
      <c r="Q97" s="96"/>
      <c r="R97" s="96"/>
      <c r="S97" s="109">
        <v>0</v>
      </c>
      <c r="T97" s="109">
        <v>0</v>
      </c>
      <c r="U97" s="84"/>
    </row>
    <row r="98" spans="1:21" s="55" customFormat="1" ht="15.75">
      <c r="A98" s="94"/>
      <c r="B98" s="95"/>
      <c r="C98" s="817" t="s">
        <v>212</v>
      </c>
      <c r="D98" s="818" t="s">
        <v>213</v>
      </c>
      <c r="E98" s="819" t="s">
        <v>213</v>
      </c>
      <c r="F98" s="47" t="s">
        <v>214</v>
      </c>
      <c r="G98" s="40"/>
      <c r="H98" s="42"/>
      <c r="I98" s="42"/>
      <c r="J98" s="42"/>
      <c r="K98" s="42"/>
      <c r="L98" s="42"/>
      <c r="M98" s="48"/>
      <c r="N98" s="98"/>
      <c r="O98" s="96"/>
      <c r="P98" s="96"/>
      <c r="Q98" s="96"/>
      <c r="R98" s="96"/>
      <c r="S98" s="109"/>
      <c r="T98" s="109"/>
      <c r="U98" s="84"/>
    </row>
    <row r="99" spans="1:21" s="55" customFormat="1" ht="15.75">
      <c r="A99" s="94"/>
      <c r="B99" s="95"/>
      <c r="C99" s="817" t="s">
        <v>215</v>
      </c>
      <c r="D99" s="818" t="s">
        <v>213</v>
      </c>
      <c r="E99" s="819" t="s">
        <v>213</v>
      </c>
      <c r="F99" s="47" t="s">
        <v>216</v>
      </c>
      <c r="G99" s="40"/>
      <c r="H99" s="42"/>
      <c r="I99" s="42"/>
      <c r="J99" s="42"/>
      <c r="K99" s="42"/>
      <c r="L99" s="42"/>
      <c r="M99" s="48"/>
      <c r="N99" s="98"/>
      <c r="O99" s="96"/>
      <c r="P99" s="96"/>
      <c r="Q99" s="96"/>
      <c r="R99" s="96"/>
      <c r="S99" s="109">
        <v>0</v>
      </c>
      <c r="T99" s="109">
        <v>0</v>
      </c>
      <c r="U99" s="84"/>
    </row>
    <row r="100" spans="1:21" s="55" customFormat="1" ht="15.75">
      <c r="A100" s="94"/>
      <c r="B100" s="95"/>
      <c r="C100" s="817"/>
      <c r="D100" s="818"/>
      <c r="E100" s="819"/>
      <c r="F100" s="56"/>
      <c r="G100" s="40"/>
      <c r="H100" s="57"/>
      <c r="I100" s="57"/>
      <c r="J100" s="57"/>
      <c r="K100" s="57"/>
      <c r="L100" s="57"/>
      <c r="M100" s="58"/>
      <c r="N100" s="98"/>
      <c r="O100" s="96"/>
      <c r="P100" s="96"/>
      <c r="Q100" s="96"/>
      <c r="R100" s="96"/>
      <c r="S100" s="109"/>
      <c r="T100" s="109"/>
      <c r="U100" s="84"/>
    </row>
    <row r="101" spans="1:21" s="55" customFormat="1" ht="15.75">
      <c r="A101" s="94" t="s">
        <v>217</v>
      </c>
      <c r="B101" s="94"/>
      <c r="C101" s="821"/>
      <c r="D101" s="822"/>
      <c r="E101" s="823"/>
      <c r="F101" s="43" t="s">
        <v>218</v>
      </c>
      <c r="G101" s="59"/>
      <c r="H101" s="39"/>
      <c r="I101" s="39"/>
      <c r="J101" s="39"/>
      <c r="K101" s="39"/>
      <c r="L101" s="39"/>
      <c r="M101" s="44"/>
      <c r="N101" s="98"/>
      <c r="O101" s="96">
        <v>40</v>
      </c>
      <c r="P101" s="96"/>
      <c r="Q101" s="96"/>
      <c r="R101" s="96"/>
      <c r="S101" s="139">
        <f>+S103+S107+S112+S119+S138+S130+S124</f>
        <v>0</v>
      </c>
      <c r="T101" s="139">
        <f>+T103+T107+T112+T119+T138+T130+T124</f>
        <v>0</v>
      </c>
      <c r="U101" s="84"/>
    </row>
    <row r="102" spans="1:21" s="55" customFormat="1" ht="15.75">
      <c r="A102" s="94"/>
      <c r="B102" s="95"/>
      <c r="C102" s="817"/>
      <c r="D102" s="818"/>
      <c r="E102" s="819"/>
      <c r="F102" s="47"/>
      <c r="G102" s="40"/>
      <c r="H102" s="42"/>
      <c r="I102" s="42"/>
      <c r="J102" s="42"/>
      <c r="K102" s="42"/>
      <c r="L102" s="42"/>
      <c r="M102" s="48"/>
      <c r="N102" s="98"/>
      <c r="O102" s="96"/>
      <c r="P102" s="96"/>
      <c r="Q102" s="96"/>
      <c r="R102" s="96"/>
      <c r="S102" s="109"/>
      <c r="T102" s="109"/>
      <c r="U102" s="84"/>
    </row>
    <row r="103" spans="1:21" s="55" customFormat="1" ht="15.75">
      <c r="A103" s="94"/>
      <c r="B103" s="95" t="s">
        <v>219</v>
      </c>
      <c r="C103" s="817"/>
      <c r="D103" s="818"/>
      <c r="E103" s="819"/>
      <c r="F103" s="45" t="s">
        <v>220</v>
      </c>
      <c r="G103" s="40"/>
      <c r="H103" s="41"/>
      <c r="I103" s="41"/>
      <c r="J103" s="41"/>
      <c r="K103" s="41"/>
      <c r="L103" s="41"/>
      <c r="M103" s="46"/>
      <c r="N103" s="98"/>
      <c r="O103" s="96"/>
      <c r="P103" s="96"/>
      <c r="Q103" s="96"/>
      <c r="R103" s="96"/>
      <c r="S103" s="140">
        <f>SUM(S104:S106)</f>
        <v>0</v>
      </c>
      <c r="T103" s="140">
        <f>SUM(T104:T106)</f>
        <v>0</v>
      </c>
      <c r="U103" s="84"/>
    </row>
    <row r="104" spans="1:21" s="55" customFormat="1" ht="15.75">
      <c r="A104" s="94"/>
      <c r="B104" s="95"/>
      <c r="C104" s="817" t="s">
        <v>221</v>
      </c>
      <c r="D104" s="818" t="s">
        <v>222</v>
      </c>
      <c r="E104" s="819" t="s">
        <v>222</v>
      </c>
      <c r="F104" s="47" t="s">
        <v>223</v>
      </c>
      <c r="G104" s="40"/>
      <c r="H104" s="42"/>
      <c r="I104" s="42"/>
      <c r="J104" s="42"/>
      <c r="K104" s="42"/>
      <c r="L104" s="42"/>
      <c r="M104" s="48"/>
      <c r="N104" s="98"/>
      <c r="O104" s="96"/>
      <c r="P104" s="96"/>
      <c r="Q104" s="96"/>
      <c r="R104" s="96"/>
      <c r="S104" s="109">
        <v>0</v>
      </c>
      <c r="T104" s="109">
        <v>0</v>
      </c>
      <c r="U104" s="84"/>
    </row>
    <row r="105" spans="1:21" s="55" customFormat="1" ht="15.75">
      <c r="A105" s="94"/>
      <c r="B105" s="95"/>
      <c r="C105" s="817" t="s">
        <v>224</v>
      </c>
      <c r="D105" s="818" t="s">
        <v>225</v>
      </c>
      <c r="E105" s="819" t="s">
        <v>225</v>
      </c>
      <c r="F105" s="47" t="s">
        <v>226</v>
      </c>
      <c r="G105" s="40"/>
      <c r="H105" s="42"/>
      <c r="I105" s="42"/>
      <c r="J105" s="42"/>
      <c r="K105" s="42"/>
      <c r="L105" s="42"/>
      <c r="M105" s="48"/>
      <c r="N105" s="98"/>
      <c r="O105" s="96"/>
      <c r="P105" s="96"/>
      <c r="Q105" s="96"/>
      <c r="R105" s="96"/>
      <c r="S105" s="109"/>
      <c r="T105" s="109"/>
      <c r="U105" s="84"/>
    </row>
    <row r="106" spans="1:21" s="55" customFormat="1" ht="15.75">
      <c r="A106" s="94"/>
      <c r="B106" s="95"/>
      <c r="C106" s="817" t="s">
        <v>227</v>
      </c>
      <c r="D106" s="818" t="s">
        <v>228</v>
      </c>
      <c r="E106" s="819" t="s">
        <v>228</v>
      </c>
      <c r="F106" s="47" t="s">
        <v>229</v>
      </c>
      <c r="G106" s="40"/>
      <c r="H106" s="42"/>
      <c r="I106" s="42"/>
      <c r="J106" s="42"/>
      <c r="K106" s="42"/>
      <c r="L106" s="42"/>
      <c r="M106" s="48"/>
      <c r="N106" s="98"/>
      <c r="O106" s="96"/>
      <c r="P106" s="96"/>
      <c r="Q106" s="96"/>
      <c r="R106" s="96"/>
      <c r="S106" s="109">
        <v>0</v>
      </c>
      <c r="T106" s="109">
        <v>0</v>
      </c>
      <c r="U106" s="84"/>
    </row>
    <row r="107" spans="1:21" s="55" customFormat="1" ht="15.75">
      <c r="A107" s="94"/>
      <c r="B107" s="95" t="s">
        <v>230</v>
      </c>
      <c r="C107" s="817"/>
      <c r="D107" s="818"/>
      <c r="E107" s="819"/>
      <c r="F107" s="45" t="s">
        <v>231</v>
      </c>
      <c r="G107" s="40"/>
      <c r="H107" s="41"/>
      <c r="I107" s="41"/>
      <c r="J107" s="41"/>
      <c r="K107" s="41"/>
      <c r="L107" s="41"/>
      <c r="M107" s="46"/>
      <c r="N107" s="98"/>
      <c r="O107" s="96"/>
      <c r="P107" s="96"/>
      <c r="Q107" s="96"/>
      <c r="R107" s="96"/>
      <c r="S107" s="140">
        <f>SUM(S108:S111)</f>
        <v>0</v>
      </c>
      <c r="T107" s="140">
        <f>SUM(T108:T111)</f>
        <v>0</v>
      </c>
      <c r="U107" s="84"/>
    </row>
    <row r="108" spans="1:21" s="55" customFormat="1" ht="15.75">
      <c r="A108" s="94"/>
      <c r="B108" s="95"/>
      <c r="C108" s="817" t="s">
        <v>232</v>
      </c>
      <c r="D108" s="818" t="s">
        <v>233</v>
      </c>
      <c r="E108" s="819" t="s">
        <v>233</v>
      </c>
      <c r="F108" s="47" t="s">
        <v>234</v>
      </c>
      <c r="G108" s="40"/>
      <c r="H108" s="42"/>
      <c r="I108" s="42"/>
      <c r="J108" s="42"/>
      <c r="K108" s="42"/>
      <c r="L108" s="42"/>
      <c r="M108" s="48"/>
      <c r="N108" s="98"/>
      <c r="O108" s="96"/>
      <c r="P108" s="96"/>
      <c r="Q108" s="96"/>
      <c r="R108" s="96"/>
      <c r="S108" s="109"/>
      <c r="T108" s="109"/>
      <c r="U108" s="84"/>
    </row>
    <row r="109" spans="1:21" s="55" customFormat="1" ht="15.75">
      <c r="A109" s="94"/>
      <c r="B109" s="95"/>
      <c r="C109" s="817" t="s">
        <v>235</v>
      </c>
      <c r="D109" s="818" t="s">
        <v>233</v>
      </c>
      <c r="E109" s="819" t="s">
        <v>233</v>
      </c>
      <c r="F109" s="47" t="s">
        <v>236</v>
      </c>
      <c r="G109" s="40"/>
      <c r="H109" s="42"/>
      <c r="I109" s="42"/>
      <c r="J109" s="42"/>
      <c r="K109" s="42"/>
      <c r="L109" s="42"/>
      <c r="M109" s="48"/>
      <c r="N109" s="98"/>
      <c r="O109" s="96"/>
      <c r="P109" s="96"/>
      <c r="Q109" s="96"/>
      <c r="R109" s="96"/>
      <c r="S109" s="109"/>
      <c r="T109" s="109"/>
      <c r="U109" s="84"/>
    </row>
    <row r="110" spans="1:21" s="55" customFormat="1" ht="15.75">
      <c r="A110" s="94"/>
      <c r="B110" s="95"/>
      <c r="C110" s="817" t="s">
        <v>237</v>
      </c>
      <c r="D110" s="818" t="s">
        <v>233</v>
      </c>
      <c r="E110" s="819" t="s">
        <v>233</v>
      </c>
      <c r="F110" s="47" t="s">
        <v>238</v>
      </c>
      <c r="G110" s="40"/>
      <c r="H110" s="42"/>
      <c r="I110" s="42"/>
      <c r="J110" s="42"/>
      <c r="K110" s="42"/>
      <c r="L110" s="42"/>
      <c r="M110" s="48"/>
      <c r="N110" s="98"/>
      <c r="O110" s="96"/>
      <c r="P110" s="96"/>
      <c r="Q110" s="96"/>
      <c r="R110" s="96"/>
      <c r="S110" s="109">
        <v>0</v>
      </c>
      <c r="T110" s="109">
        <v>0</v>
      </c>
      <c r="U110" s="84"/>
    </row>
    <row r="111" spans="1:21" s="55" customFormat="1" ht="15.75">
      <c r="A111" s="94"/>
      <c r="B111" s="95"/>
      <c r="C111" s="817" t="s">
        <v>239</v>
      </c>
      <c r="D111" s="818" t="s">
        <v>233</v>
      </c>
      <c r="E111" s="819" t="s">
        <v>233</v>
      </c>
      <c r="F111" s="47" t="s">
        <v>240</v>
      </c>
      <c r="G111" s="40"/>
      <c r="H111" s="42"/>
      <c r="I111" s="42"/>
      <c r="J111" s="42"/>
      <c r="K111" s="42"/>
      <c r="L111" s="42"/>
      <c r="M111" s="48"/>
      <c r="N111" s="98"/>
      <c r="O111" s="96"/>
      <c r="P111" s="96"/>
      <c r="Q111" s="96"/>
      <c r="R111" s="96"/>
      <c r="S111" s="109"/>
      <c r="T111" s="109"/>
      <c r="U111" s="84"/>
    </row>
    <row r="112" spans="1:21" s="55" customFormat="1" ht="15.75">
      <c r="A112" s="94"/>
      <c r="B112" s="95">
        <v>33</v>
      </c>
      <c r="C112" s="817"/>
      <c r="D112" s="818"/>
      <c r="E112" s="819"/>
      <c r="F112" s="45" t="s">
        <v>241</v>
      </c>
      <c r="G112" s="40"/>
      <c r="H112" s="41"/>
      <c r="I112" s="41"/>
      <c r="J112" s="41"/>
      <c r="K112" s="41"/>
      <c r="L112" s="41"/>
      <c r="M112" s="46"/>
      <c r="N112" s="98"/>
      <c r="O112" s="96"/>
      <c r="P112" s="96"/>
      <c r="Q112" s="96"/>
      <c r="R112" s="96"/>
      <c r="S112" s="140">
        <f>SUM(S113:S118)</f>
        <v>0</v>
      </c>
      <c r="T112" s="140">
        <f>SUM(T113:T118)</f>
        <v>0</v>
      </c>
      <c r="U112" s="84"/>
    </row>
    <row r="113" spans="1:21" s="55" customFormat="1" ht="15.75">
      <c r="A113" s="94"/>
      <c r="B113" s="95"/>
      <c r="C113" s="817" t="s">
        <v>242</v>
      </c>
      <c r="D113" s="818" t="s">
        <v>243</v>
      </c>
      <c r="E113" s="819" t="s">
        <v>243</v>
      </c>
      <c r="F113" s="47" t="s">
        <v>244</v>
      </c>
      <c r="G113" s="40"/>
      <c r="H113" s="42"/>
      <c r="I113" s="42"/>
      <c r="J113" s="42"/>
      <c r="K113" s="42"/>
      <c r="L113" s="42"/>
      <c r="M113" s="48"/>
      <c r="N113" s="98"/>
      <c r="O113" s="96"/>
      <c r="P113" s="96"/>
      <c r="Q113" s="96"/>
      <c r="R113" s="96"/>
      <c r="S113" s="109">
        <v>0</v>
      </c>
      <c r="T113" s="109">
        <v>0</v>
      </c>
      <c r="U113" s="84"/>
    </row>
    <row r="114" spans="1:21" s="55" customFormat="1" ht="15.75">
      <c r="A114" s="94"/>
      <c r="B114" s="95"/>
      <c r="C114" s="817" t="s">
        <v>245</v>
      </c>
      <c r="D114" s="818" t="s">
        <v>246</v>
      </c>
      <c r="E114" s="819" t="s">
        <v>246</v>
      </c>
      <c r="F114" s="47" t="s">
        <v>247</v>
      </c>
      <c r="G114" s="40"/>
      <c r="H114" s="42"/>
      <c r="I114" s="42"/>
      <c r="J114" s="42"/>
      <c r="K114" s="42"/>
      <c r="L114" s="42"/>
      <c r="M114" s="48"/>
      <c r="N114" s="98"/>
      <c r="O114" s="96"/>
      <c r="P114" s="96"/>
      <c r="Q114" s="96"/>
      <c r="R114" s="96"/>
      <c r="S114" s="109">
        <v>0</v>
      </c>
      <c r="T114" s="109">
        <v>0</v>
      </c>
      <c r="U114" s="84"/>
    </row>
    <row r="115" spans="1:21" s="55" customFormat="1" ht="15.75">
      <c r="A115" s="94"/>
      <c r="B115" s="95"/>
      <c r="C115" s="817" t="s">
        <v>248</v>
      </c>
      <c r="D115" s="818" t="s">
        <v>249</v>
      </c>
      <c r="E115" s="819" t="s">
        <v>249</v>
      </c>
      <c r="F115" s="47" t="s">
        <v>250</v>
      </c>
      <c r="G115" s="40"/>
      <c r="H115" s="42"/>
      <c r="I115" s="42"/>
      <c r="J115" s="42"/>
      <c r="K115" s="42"/>
      <c r="L115" s="42"/>
      <c r="M115" s="48"/>
      <c r="N115" s="98"/>
      <c r="O115" s="96"/>
      <c r="P115" s="96"/>
      <c r="Q115" s="96"/>
      <c r="R115" s="96"/>
      <c r="S115" s="109">
        <v>0</v>
      </c>
      <c r="T115" s="109">
        <v>0</v>
      </c>
      <c r="U115" s="84"/>
    </row>
    <row r="116" spans="1:21" s="55" customFormat="1" ht="15.75">
      <c r="A116" s="94"/>
      <c r="B116" s="95"/>
      <c r="C116" s="817" t="s">
        <v>251</v>
      </c>
      <c r="D116" s="818" t="s">
        <v>252</v>
      </c>
      <c r="E116" s="819" t="s">
        <v>252</v>
      </c>
      <c r="F116" s="47" t="s">
        <v>253</v>
      </c>
      <c r="G116" s="40"/>
      <c r="H116" s="42"/>
      <c r="I116" s="42"/>
      <c r="J116" s="42"/>
      <c r="K116" s="42"/>
      <c r="L116" s="42"/>
      <c r="M116" s="48"/>
      <c r="N116" s="98"/>
      <c r="O116" s="96"/>
      <c r="P116" s="96"/>
      <c r="Q116" s="96"/>
      <c r="R116" s="96"/>
      <c r="S116" s="109">
        <v>0</v>
      </c>
      <c r="T116" s="109">
        <v>0</v>
      </c>
      <c r="U116" s="84"/>
    </row>
    <row r="117" spans="1:21" s="55" customFormat="1" ht="15.75">
      <c r="A117" s="94"/>
      <c r="B117" s="95"/>
      <c r="C117" s="817">
        <v>335</v>
      </c>
      <c r="D117" s="818" t="s">
        <v>254</v>
      </c>
      <c r="E117" s="819" t="s">
        <v>254</v>
      </c>
      <c r="F117" s="47" t="s">
        <v>255</v>
      </c>
      <c r="G117" s="40"/>
      <c r="H117" s="42"/>
      <c r="I117" s="42"/>
      <c r="J117" s="42"/>
      <c r="K117" s="42"/>
      <c r="L117" s="42"/>
      <c r="M117" s="48"/>
      <c r="N117" s="98"/>
      <c r="O117" s="96"/>
      <c r="P117" s="96"/>
      <c r="Q117" s="96"/>
      <c r="R117" s="96"/>
      <c r="S117" s="109">
        <v>0</v>
      </c>
      <c r="T117" s="109">
        <v>0</v>
      </c>
      <c r="U117" s="84"/>
    </row>
    <row r="118" spans="1:21" s="55" customFormat="1" ht="15.75">
      <c r="A118" s="94"/>
      <c r="B118" s="95"/>
      <c r="C118" s="817">
        <v>336</v>
      </c>
      <c r="D118" s="818" t="s">
        <v>256</v>
      </c>
      <c r="E118" s="819" t="s">
        <v>256</v>
      </c>
      <c r="F118" s="47" t="s">
        <v>257</v>
      </c>
      <c r="G118" s="40"/>
      <c r="H118" s="42"/>
      <c r="I118" s="42"/>
      <c r="J118" s="42"/>
      <c r="K118" s="42"/>
      <c r="L118" s="42"/>
      <c r="M118" s="48"/>
      <c r="N118" s="98"/>
      <c r="O118" s="96"/>
      <c r="P118" s="96"/>
      <c r="Q118" s="96"/>
      <c r="R118" s="96"/>
      <c r="S118" s="109"/>
      <c r="T118" s="109"/>
      <c r="U118" s="84"/>
    </row>
    <row r="119" spans="1:21" s="55" customFormat="1" ht="15.75">
      <c r="A119" s="94"/>
      <c r="B119" s="95" t="s">
        <v>258</v>
      </c>
      <c r="C119" s="817"/>
      <c r="D119" s="818"/>
      <c r="E119" s="819"/>
      <c r="F119" s="45" t="s">
        <v>259</v>
      </c>
      <c r="G119" s="40"/>
      <c r="H119" s="41"/>
      <c r="I119" s="41"/>
      <c r="J119" s="41"/>
      <c r="K119" s="41"/>
      <c r="L119" s="41"/>
      <c r="M119" s="46"/>
      <c r="N119" s="98"/>
      <c r="O119" s="96"/>
      <c r="P119" s="96"/>
      <c r="Q119" s="96"/>
      <c r="R119" s="96"/>
      <c r="S119" s="140">
        <f>SUM(S120:S123)</f>
        <v>0</v>
      </c>
      <c r="T119" s="140">
        <f>SUM(T120:T123)</f>
        <v>0</v>
      </c>
      <c r="U119" s="84"/>
    </row>
    <row r="120" spans="1:21" s="55" customFormat="1" ht="15.75">
      <c r="A120" s="94"/>
      <c r="B120" s="95"/>
      <c r="C120" s="817" t="s">
        <v>260</v>
      </c>
      <c r="D120" s="818" t="s">
        <v>261</v>
      </c>
      <c r="E120" s="819" t="s">
        <v>261</v>
      </c>
      <c r="F120" s="47" t="s">
        <v>262</v>
      </c>
      <c r="G120" s="40"/>
      <c r="H120" s="42"/>
      <c r="I120" s="42"/>
      <c r="J120" s="42"/>
      <c r="K120" s="42"/>
      <c r="L120" s="42"/>
      <c r="M120" s="48"/>
      <c r="N120" s="98"/>
      <c r="O120" s="96"/>
      <c r="P120" s="96"/>
      <c r="Q120" s="96"/>
      <c r="R120" s="96"/>
      <c r="S120" s="109">
        <v>0</v>
      </c>
      <c r="T120" s="109">
        <v>0</v>
      </c>
      <c r="U120" s="84"/>
    </row>
    <row r="121" spans="1:21" s="55" customFormat="1" ht="15.75">
      <c r="A121" s="94"/>
      <c r="B121" s="95"/>
      <c r="C121" s="817" t="s">
        <v>263</v>
      </c>
      <c r="D121" s="818" t="s">
        <v>264</v>
      </c>
      <c r="E121" s="819" t="s">
        <v>264</v>
      </c>
      <c r="F121" s="47" t="s">
        <v>265</v>
      </c>
      <c r="G121" s="40"/>
      <c r="H121" s="42"/>
      <c r="I121" s="42"/>
      <c r="J121" s="42"/>
      <c r="K121" s="42"/>
      <c r="L121" s="42"/>
      <c r="M121" s="48"/>
      <c r="N121" s="98"/>
      <c r="O121" s="96"/>
      <c r="P121" s="96"/>
      <c r="Q121" s="96"/>
      <c r="R121" s="96"/>
      <c r="S121" s="109">
        <v>0</v>
      </c>
      <c r="T121" s="109">
        <v>0</v>
      </c>
      <c r="U121" s="84"/>
    </row>
    <row r="122" spans="1:21" s="55" customFormat="1" ht="15.75">
      <c r="A122" s="94"/>
      <c r="B122" s="95"/>
      <c r="C122" s="817" t="s">
        <v>266</v>
      </c>
      <c r="D122" s="818" t="s">
        <v>264</v>
      </c>
      <c r="E122" s="819" t="s">
        <v>264</v>
      </c>
      <c r="F122" s="47" t="s">
        <v>267</v>
      </c>
      <c r="G122" s="40"/>
      <c r="H122" s="42"/>
      <c r="I122" s="42"/>
      <c r="J122" s="42"/>
      <c r="K122" s="42"/>
      <c r="L122" s="42"/>
      <c r="M122" s="48"/>
      <c r="N122" s="98"/>
      <c r="O122" s="96"/>
      <c r="P122" s="96"/>
      <c r="Q122" s="96"/>
      <c r="R122" s="96"/>
      <c r="S122" s="109">
        <v>0</v>
      </c>
      <c r="T122" s="109">
        <v>0</v>
      </c>
      <c r="U122" s="84"/>
    </row>
    <row r="123" spans="1:21" s="55" customFormat="1" ht="15.75">
      <c r="A123" s="94"/>
      <c r="B123" s="95"/>
      <c r="C123" s="105"/>
      <c r="D123" s="106"/>
      <c r="E123" s="107"/>
      <c r="F123" s="47"/>
      <c r="G123" s="40"/>
      <c r="H123" s="42"/>
      <c r="I123" s="42"/>
      <c r="J123" s="42"/>
      <c r="K123" s="42"/>
      <c r="L123" s="42"/>
      <c r="M123" s="48"/>
      <c r="N123" s="98"/>
      <c r="O123" s="96"/>
      <c r="P123" s="96"/>
      <c r="Q123" s="96"/>
      <c r="R123" s="96"/>
      <c r="S123" s="109"/>
      <c r="T123" s="109"/>
      <c r="U123" s="84"/>
    </row>
    <row r="124" spans="1:21" s="55" customFormat="1" ht="15.75">
      <c r="A124" s="94"/>
      <c r="B124" s="95" t="s">
        <v>268</v>
      </c>
      <c r="C124" s="817"/>
      <c r="D124" s="818"/>
      <c r="E124" s="819"/>
      <c r="F124" s="45" t="s">
        <v>477</v>
      </c>
      <c r="G124" s="40"/>
      <c r="H124" s="41"/>
      <c r="I124" s="41"/>
      <c r="J124" s="41"/>
      <c r="K124" s="41"/>
      <c r="L124" s="41"/>
      <c r="M124" s="46"/>
      <c r="N124" s="98"/>
      <c r="O124" s="96"/>
      <c r="P124" s="96"/>
      <c r="Q124" s="96"/>
      <c r="R124" s="96"/>
      <c r="S124" s="139">
        <f>SUM(S125:S129)</f>
        <v>0</v>
      </c>
      <c r="T124" s="139">
        <f>SUM(T125:T129)</f>
        <v>0</v>
      </c>
      <c r="U124" s="84"/>
    </row>
    <row r="125" spans="1:21" s="55" customFormat="1" ht="15.75">
      <c r="A125" s="94"/>
      <c r="B125" s="95"/>
      <c r="C125" s="817" t="s">
        <v>270</v>
      </c>
      <c r="D125" s="818" t="s">
        <v>271</v>
      </c>
      <c r="E125" s="819" t="s">
        <v>271</v>
      </c>
      <c r="F125" s="47" t="s">
        <v>272</v>
      </c>
      <c r="G125" s="40"/>
      <c r="H125" s="42"/>
      <c r="I125" s="42"/>
      <c r="J125" s="42"/>
      <c r="K125" s="42"/>
      <c r="L125" s="42"/>
      <c r="M125" s="48"/>
      <c r="N125" s="98"/>
      <c r="O125" s="96"/>
      <c r="P125" s="96"/>
      <c r="Q125" s="96"/>
      <c r="R125" s="96"/>
      <c r="S125" s="109"/>
      <c r="T125" s="109"/>
      <c r="U125" s="84"/>
    </row>
    <row r="126" spans="1:21" s="55" customFormat="1" ht="15.75">
      <c r="A126" s="94"/>
      <c r="B126" s="95"/>
      <c r="C126" s="817" t="s">
        <v>273</v>
      </c>
      <c r="D126" s="818" t="s">
        <v>271</v>
      </c>
      <c r="E126" s="819" t="s">
        <v>271</v>
      </c>
      <c r="F126" s="47" t="s">
        <v>274</v>
      </c>
      <c r="G126" s="40"/>
      <c r="H126" s="42"/>
      <c r="I126" s="42"/>
      <c r="J126" s="42"/>
      <c r="K126" s="42"/>
      <c r="L126" s="42"/>
      <c r="M126" s="48"/>
      <c r="N126" s="98"/>
      <c r="O126" s="96"/>
      <c r="P126" s="96"/>
      <c r="Q126" s="96"/>
      <c r="R126" s="96"/>
      <c r="S126" s="109"/>
      <c r="T126" s="109"/>
      <c r="U126" s="84"/>
    </row>
    <row r="127" spans="1:21" s="55" customFormat="1" ht="15.75">
      <c r="A127" s="94"/>
      <c r="B127" s="95"/>
      <c r="C127" s="817" t="s">
        <v>275</v>
      </c>
      <c r="D127" s="818" t="s">
        <v>276</v>
      </c>
      <c r="E127" s="819" t="s">
        <v>276</v>
      </c>
      <c r="F127" s="47" t="s">
        <v>277</v>
      </c>
      <c r="G127" s="40"/>
      <c r="H127" s="42"/>
      <c r="I127" s="42"/>
      <c r="J127" s="42"/>
      <c r="K127" s="42"/>
      <c r="L127" s="42"/>
      <c r="M127" s="48"/>
      <c r="N127" s="98"/>
      <c r="O127" s="96"/>
      <c r="P127" s="96"/>
      <c r="Q127" s="96"/>
      <c r="R127" s="96"/>
      <c r="S127" s="109">
        <v>0</v>
      </c>
      <c r="T127" s="109">
        <v>0</v>
      </c>
      <c r="U127" s="84"/>
    </row>
    <row r="128" spans="1:21" s="55" customFormat="1" ht="15.75">
      <c r="A128" s="94"/>
      <c r="B128" s="95"/>
      <c r="C128" s="817" t="s">
        <v>278</v>
      </c>
      <c r="D128" s="818" t="s">
        <v>279</v>
      </c>
      <c r="E128" s="819" t="s">
        <v>279</v>
      </c>
      <c r="F128" s="47" t="s">
        <v>280</v>
      </c>
      <c r="G128" s="40"/>
      <c r="H128" s="42"/>
      <c r="I128" s="42"/>
      <c r="J128" s="42"/>
      <c r="K128" s="42"/>
      <c r="L128" s="42"/>
      <c r="M128" s="48"/>
      <c r="N128" s="98"/>
      <c r="O128" s="96"/>
      <c r="P128" s="96"/>
      <c r="Q128" s="96"/>
      <c r="R128" s="96"/>
      <c r="S128" s="109"/>
      <c r="T128" s="109"/>
      <c r="U128" s="84"/>
    </row>
    <row r="129" spans="1:21" s="55" customFormat="1" ht="15.75">
      <c r="A129" s="94"/>
      <c r="B129" s="95"/>
      <c r="C129" s="817" t="s">
        <v>281</v>
      </c>
      <c r="D129" s="818" t="s">
        <v>282</v>
      </c>
      <c r="E129" s="819" t="s">
        <v>282</v>
      </c>
      <c r="F129" s="47" t="s">
        <v>283</v>
      </c>
      <c r="G129" s="40"/>
      <c r="H129" s="42"/>
      <c r="I129" s="42"/>
      <c r="J129" s="42"/>
      <c r="K129" s="42"/>
      <c r="L129" s="42"/>
      <c r="M129" s="48"/>
      <c r="N129" s="98"/>
      <c r="O129" s="96"/>
      <c r="P129" s="96"/>
      <c r="Q129" s="96"/>
      <c r="R129" s="96"/>
      <c r="S129" s="109">
        <v>0</v>
      </c>
      <c r="T129" s="109">
        <v>0</v>
      </c>
      <c r="U129" s="84"/>
    </row>
    <row r="130" spans="1:21" s="55" customFormat="1" ht="15.75">
      <c r="A130" s="94"/>
      <c r="B130" s="95" t="s">
        <v>284</v>
      </c>
      <c r="C130" s="105"/>
      <c r="D130" s="106"/>
      <c r="E130" s="107"/>
      <c r="F130" s="45" t="s">
        <v>478</v>
      </c>
      <c r="G130" s="40"/>
      <c r="H130" s="42"/>
      <c r="I130" s="42"/>
      <c r="J130" s="42"/>
      <c r="K130" s="42"/>
      <c r="L130" s="42"/>
      <c r="M130" s="48"/>
      <c r="N130" s="98"/>
      <c r="O130" s="96"/>
      <c r="P130" s="96"/>
      <c r="Q130" s="96"/>
      <c r="R130" s="96"/>
      <c r="S130" s="139">
        <f>SUM(S131:S137)</f>
        <v>0</v>
      </c>
      <c r="T130" s="139">
        <f>SUM(T131:T137)</f>
        <v>0</v>
      </c>
      <c r="U130" s="84"/>
    </row>
    <row r="131" spans="1:21" s="55" customFormat="1" ht="15.75">
      <c r="A131" s="94"/>
      <c r="B131" s="95"/>
      <c r="C131" s="817" t="s">
        <v>286</v>
      </c>
      <c r="D131" s="818" t="s">
        <v>271</v>
      </c>
      <c r="E131" s="819" t="s">
        <v>271</v>
      </c>
      <c r="F131" s="47" t="s">
        <v>287</v>
      </c>
      <c r="G131" s="40"/>
      <c r="H131" s="42"/>
      <c r="I131" s="42"/>
      <c r="J131" s="42"/>
      <c r="K131" s="42"/>
      <c r="L131" s="42"/>
      <c r="M131" s="48"/>
      <c r="N131" s="98"/>
      <c r="O131" s="96"/>
      <c r="P131" s="96"/>
      <c r="Q131" s="96"/>
      <c r="R131" s="96"/>
      <c r="S131" s="109"/>
      <c r="T131" s="109"/>
      <c r="U131" s="84"/>
    </row>
    <row r="132" spans="1:21" s="55" customFormat="1" ht="15.75">
      <c r="A132" s="94"/>
      <c r="B132" s="95"/>
      <c r="C132" s="817" t="s">
        <v>288</v>
      </c>
      <c r="D132" s="818" t="s">
        <v>271</v>
      </c>
      <c r="E132" s="819" t="s">
        <v>271</v>
      </c>
      <c r="F132" s="47" t="s">
        <v>289</v>
      </c>
      <c r="G132" s="40"/>
      <c r="H132" s="42"/>
      <c r="I132" s="42"/>
      <c r="J132" s="42"/>
      <c r="K132" s="42"/>
      <c r="L132" s="42"/>
      <c r="M132" s="48"/>
      <c r="N132" s="98"/>
      <c r="O132" s="96"/>
      <c r="P132" s="96"/>
      <c r="Q132" s="96"/>
      <c r="R132" s="96"/>
      <c r="S132" s="109"/>
      <c r="T132" s="109"/>
      <c r="U132" s="84"/>
    </row>
    <row r="133" spans="1:21" s="55" customFormat="1" ht="15.75">
      <c r="A133" s="94"/>
      <c r="B133" s="95"/>
      <c r="C133" s="817" t="s">
        <v>290</v>
      </c>
      <c r="D133" s="818" t="s">
        <v>276</v>
      </c>
      <c r="E133" s="819" t="s">
        <v>276</v>
      </c>
      <c r="F133" s="47" t="s">
        <v>291</v>
      </c>
      <c r="G133" s="40"/>
      <c r="H133" s="42"/>
      <c r="I133" s="42"/>
      <c r="J133" s="42"/>
      <c r="K133" s="42"/>
      <c r="L133" s="42"/>
      <c r="M133" s="48"/>
      <c r="N133" s="98"/>
      <c r="O133" s="96"/>
      <c r="P133" s="96"/>
      <c r="Q133" s="96"/>
      <c r="R133" s="96"/>
      <c r="S133" s="109"/>
      <c r="T133" s="109"/>
      <c r="U133" s="84"/>
    </row>
    <row r="134" spans="1:21" s="55" customFormat="1" ht="15.75">
      <c r="A134" s="94"/>
      <c r="B134" s="95"/>
      <c r="C134" s="817" t="s">
        <v>292</v>
      </c>
      <c r="D134" s="818" t="s">
        <v>279</v>
      </c>
      <c r="E134" s="819" t="s">
        <v>279</v>
      </c>
      <c r="F134" s="47" t="s">
        <v>293</v>
      </c>
      <c r="G134" s="40"/>
      <c r="H134" s="42"/>
      <c r="I134" s="42"/>
      <c r="J134" s="42"/>
      <c r="K134" s="42"/>
      <c r="L134" s="42"/>
      <c r="M134" s="48"/>
      <c r="N134" s="98"/>
      <c r="O134" s="96"/>
      <c r="P134" s="96"/>
      <c r="Q134" s="96"/>
      <c r="R134" s="96"/>
      <c r="S134" s="109"/>
      <c r="T134" s="109"/>
      <c r="U134" s="84"/>
    </row>
    <row r="135" spans="1:21" s="55" customFormat="1" ht="15.75">
      <c r="A135" s="94"/>
      <c r="B135" s="95"/>
      <c r="C135" s="817" t="s">
        <v>294</v>
      </c>
      <c r="D135" s="818" t="s">
        <v>282</v>
      </c>
      <c r="E135" s="819" t="s">
        <v>282</v>
      </c>
      <c r="F135" s="47" t="s">
        <v>295</v>
      </c>
      <c r="G135" s="40"/>
      <c r="H135" s="42"/>
      <c r="I135" s="42"/>
      <c r="J135" s="42"/>
      <c r="K135" s="42"/>
      <c r="L135" s="42"/>
      <c r="M135" s="48"/>
      <c r="N135" s="98"/>
      <c r="O135" s="96"/>
      <c r="P135" s="96"/>
      <c r="Q135" s="96"/>
      <c r="R135" s="96"/>
      <c r="S135" s="109">
        <v>0</v>
      </c>
      <c r="T135" s="109">
        <v>0</v>
      </c>
      <c r="U135" s="84"/>
    </row>
    <row r="136" spans="1:21" s="55" customFormat="1" ht="15.75">
      <c r="A136" s="94"/>
      <c r="B136" s="95"/>
      <c r="C136" s="817" t="s">
        <v>296</v>
      </c>
      <c r="D136" s="818" t="s">
        <v>282</v>
      </c>
      <c r="E136" s="819" t="s">
        <v>282</v>
      </c>
      <c r="F136" s="47" t="s">
        <v>297</v>
      </c>
      <c r="G136" s="40"/>
      <c r="H136" s="42"/>
      <c r="I136" s="42"/>
      <c r="J136" s="42"/>
      <c r="K136" s="42"/>
      <c r="L136" s="42"/>
      <c r="M136" s="48"/>
      <c r="N136" s="98"/>
      <c r="O136" s="96"/>
      <c r="P136" s="96"/>
      <c r="Q136" s="96"/>
      <c r="R136" s="96"/>
      <c r="S136" s="109"/>
      <c r="T136" s="109"/>
      <c r="U136" s="84"/>
    </row>
    <row r="137" spans="1:21" s="55" customFormat="1" ht="15.75">
      <c r="A137" s="94"/>
      <c r="B137" s="95"/>
      <c r="C137" s="105"/>
      <c r="D137" s="106"/>
      <c r="E137" s="107"/>
      <c r="F137" s="47"/>
      <c r="G137" s="40"/>
      <c r="H137" s="42"/>
      <c r="I137" s="42"/>
      <c r="J137" s="42"/>
      <c r="K137" s="42"/>
      <c r="L137" s="42"/>
      <c r="M137" s="48"/>
      <c r="N137" s="98"/>
      <c r="O137" s="96"/>
      <c r="P137" s="96"/>
      <c r="Q137" s="96"/>
      <c r="R137" s="96"/>
      <c r="S137" s="109"/>
      <c r="T137" s="109"/>
      <c r="U137" s="84"/>
    </row>
    <row r="138" spans="1:21" s="55" customFormat="1" ht="15.75">
      <c r="A138" s="94"/>
      <c r="B138" s="95" t="s">
        <v>298</v>
      </c>
      <c r="C138" s="817"/>
      <c r="D138" s="818"/>
      <c r="E138" s="819"/>
      <c r="F138" s="45" t="s">
        <v>299</v>
      </c>
      <c r="G138" s="40"/>
      <c r="H138" s="41"/>
      <c r="I138" s="41"/>
      <c r="J138" s="41"/>
      <c r="K138" s="41"/>
      <c r="L138" s="41"/>
      <c r="M138" s="46"/>
      <c r="N138" s="98"/>
      <c r="O138" s="96"/>
      <c r="P138" s="96"/>
      <c r="Q138" s="96"/>
      <c r="R138" s="96"/>
      <c r="S138" s="140">
        <f>SUM(S139:S146)</f>
        <v>0</v>
      </c>
      <c r="T138" s="140">
        <f>SUM(T139:T146)</f>
        <v>0</v>
      </c>
      <c r="U138" s="84"/>
    </row>
    <row r="139" spans="1:21" s="55" customFormat="1" ht="15.75">
      <c r="A139" s="94"/>
      <c r="B139" s="95"/>
      <c r="C139" s="817" t="s">
        <v>300</v>
      </c>
      <c r="D139" s="818" t="s">
        <v>301</v>
      </c>
      <c r="E139" s="819" t="s">
        <v>301</v>
      </c>
      <c r="F139" s="47" t="s">
        <v>302</v>
      </c>
      <c r="G139" s="40"/>
      <c r="H139" s="42"/>
      <c r="I139" s="42"/>
      <c r="J139" s="42"/>
      <c r="K139" s="42"/>
      <c r="L139" s="42"/>
      <c r="M139" s="48"/>
      <c r="N139" s="98"/>
      <c r="O139" s="96"/>
      <c r="P139" s="96"/>
      <c r="Q139" s="96"/>
      <c r="R139" s="96"/>
      <c r="S139" s="109">
        <v>0</v>
      </c>
      <c r="T139" s="109">
        <v>0</v>
      </c>
      <c r="U139" s="84"/>
    </row>
    <row r="140" spans="1:21" s="55" customFormat="1" ht="15.75">
      <c r="A140" s="94"/>
      <c r="B140" s="95"/>
      <c r="C140" s="817" t="s">
        <v>303</v>
      </c>
      <c r="D140" s="818" t="s">
        <v>304</v>
      </c>
      <c r="E140" s="819" t="s">
        <v>304</v>
      </c>
      <c r="F140" s="47" t="s">
        <v>305</v>
      </c>
      <c r="G140" s="40"/>
      <c r="H140" s="42"/>
      <c r="I140" s="42"/>
      <c r="J140" s="42"/>
      <c r="K140" s="42"/>
      <c r="L140" s="42"/>
      <c r="M140" s="48"/>
      <c r="N140" s="98"/>
      <c r="O140" s="96"/>
      <c r="P140" s="96"/>
      <c r="Q140" s="96"/>
      <c r="R140" s="96"/>
      <c r="S140" s="109">
        <v>0</v>
      </c>
      <c r="T140" s="109">
        <v>0</v>
      </c>
      <c r="U140" s="84"/>
    </row>
    <row r="141" spans="1:21" s="55" customFormat="1" ht="15.75">
      <c r="A141" s="94"/>
      <c r="B141" s="95"/>
      <c r="C141" s="817" t="s">
        <v>306</v>
      </c>
      <c r="D141" s="818" t="s">
        <v>304</v>
      </c>
      <c r="E141" s="819" t="s">
        <v>304</v>
      </c>
      <c r="F141" s="47" t="s">
        <v>307</v>
      </c>
      <c r="G141" s="40"/>
      <c r="H141" s="42"/>
      <c r="I141" s="42"/>
      <c r="J141" s="42"/>
      <c r="K141" s="42"/>
      <c r="L141" s="42"/>
      <c r="M141" s="48"/>
      <c r="N141" s="98"/>
      <c r="O141" s="96"/>
      <c r="P141" s="96"/>
      <c r="Q141" s="96"/>
      <c r="R141" s="96"/>
      <c r="S141" s="109">
        <v>0</v>
      </c>
      <c r="T141" s="109">
        <v>0</v>
      </c>
      <c r="U141" s="84"/>
    </row>
    <row r="142" spans="1:21" s="55" customFormat="1" ht="15.75">
      <c r="A142" s="94"/>
      <c r="B142" s="95"/>
      <c r="C142" s="817" t="s">
        <v>308</v>
      </c>
      <c r="D142" s="818" t="s">
        <v>304</v>
      </c>
      <c r="E142" s="819" t="s">
        <v>304</v>
      </c>
      <c r="F142" s="47" t="s">
        <v>309</v>
      </c>
      <c r="G142" s="40"/>
      <c r="H142" s="42"/>
      <c r="I142" s="42"/>
      <c r="J142" s="42"/>
      <c r="K142" s="42"/>
      <c r="L142" s="42"/>
      <c r="M142" s="48"/>
      <c r="N142" s="98"/>
      <c r="O142" s="96"/>
      <c r="P142" s="96"/>
      <c r="Q142" s="96"/>
      <c r="R142" s="96"/>
      <c r="S142" s="109">
        <v>0</v>
      </c>
      <c r="T142" s="109">
        <v>0</v>
      </c>
      <c r="U142" s="84"/>
    </row>
    <row r="143" spans="1:21" s="55" customFormat="1" ht="15.75">
      <c r="A143" s="94"/>
      <c r="B143" s="95"/>
      <c r="C143" s="817" t="s">
        <v>310</v>
      </c>
      <c r="D143" s="818" t="s">
        <v>304</v>
      </c>
      <c r="E143" s="819" t="s">
        <v>304</v>
      </c>
      <c r="F143" s="47" t="s">
        <v>311</v>
      </c>
      <c r="G143" s="40"/>
      <c r="H143" s="42"/>
      <c r="I143" s="42"/>
      <c r="J143" s="42"/>
      <c r="K143" s="42"/>
      <c r="L143" s="42"/>
      <c r="M143" s="48"/>
      <c r="N143" s="98"/>
      <c r="O143" s="96"/>
      <c r="P143" s="96"/>
      <c r="Q143" s="96"/>
      <c r="R143" s="96"/>
      <c r="S143" s="109">
        <v>0</v>
      </c>
      <c r="T143" s="109">
        <v>0</v>
      </c>
      <c r="U143" s="84"/>
    </row>
    <row r="144" spans="1:21" s="55" customFormat="1" ht="15.75">
      <c r="A144" s="94"/>
      <c r="B144" s="95"/>
      <c r="C144" s="817" t="s">
        <v>312</v>
      </c>
      <c r="D144" s="818" t="s">
        <v>313</v>
      </c>
      <c r="E144" s="819" t="s">
        <v>313</v>
      </c>
      <c r="F144" s="47" t="s">
        <v>314</v>
      </c>
      <c r="G144" s="40"/>
      <c r="H144" s="42"/>
      <c r="I144" s="42"/>
      <c r="J144" s="42"/>
      <c r="K144" s="42"/>
      <c r="L144" s="42"/>
      <c r="M144" s="48"/>
      <c r="N144" s="98"/>
      <c r="O144" s="96"/>
      <c r="P144" s="96"/>
      <c r="Q144" s="96"/>
      <c r="R144" s="96"/>
      <c r="S144" s="109">
        <v>0</v>
      </c>
      <c r="T144" s="109">
        <v>0</v>
      </c>
      <c r="U144" s="84"/>
    </row>
    <row r="145" spans="1:21" s="55" customFormat="1" ht="15.75">
      <c r="A145" s="94"/>
      <c r="B145" s="95"/>
      <c r="C145" s="817" t="s">
        <v>315</v>
      </c>
      <c r="D145" s="818" t="s">
        <v>316</v>
      </c>
      <c r="E145" s="819" t="s">
        <v>316</v>
      </c>
      <c r="F145" s="47" t="s">
        <v>317</v>
      </c>
      <c r="G145" s="40"/>
      <c r="H145" s="42"/>
      <c r="I145" s="42"/>
      <c r="J145" s="42"/>
      <c r="K145" s="42"/>
      <c r="L145" s="42"/>
      <c r="M145" s="48"/>
      <c r="N145" s="98"/>
      <c r="O145" s="96"/>
      <c r="P145" s="96"/>
      <c r="Q145" s="96"/>
      <c r="R145" s="96"/>
      <c r="S145" s="109">
        <v>0</v>
      </c>
      <c r="T145" s="109">
        <v>0</v>
      </c>
      <c r="U145" s="84"/>
    </row>
    <row r="146" spans="1:21" s="55" customFormat="1" ht="15.75">
      <c r="A146" s="94"/>
      <c r="B146" s="95"/>
      <c r="C146" s="817" t="s">
        <v>318</v>
      </c>
      <c r="D146" s="818" t="s">
        <v>319</v>
      </c>
      <c r="E146" s="819" t="s">
        <v>319</v>
      </c>
      <c r="F146" s="47" t="s">
        <v>320</v>
      </c>
      <c r="G146" s="40"/>
      <c r="H146" s="42"/>
      <c r="I146" s="42"/>
      <c r="J146" s="42"/>
      <c r="K146" s="42"/>
      <c r="L146" s="42"/>
      <c r="M146" s="48"/>
      <c r="N146" s="98"/>
      <c r="O146" s="96"/>
      <c r="P146" s="96"/>
      <c r="Q146" s="96"/>
      <c r="R146" s="96"/>
      <c r="S146" s="109">
        <v>0</v>
      </c>
      <c r="T146" s="109">
        <v>0</v>
      </c>
      <c r="U146" s="84"/>
    </row>
    <row r="147" spans="1:21" s="55" customFormat="1" ht="15.75">
      <c r="A147" s="94"/>
      <c r="B147" s="95"/>
      <c r="C147" s="105"/>
      <c r="D147" s="106"/>
      <c r="E147" s="107"/>
      <c r="F147" s="47"/>
      <c r="G147" s="40"/>
      <c r="H147" s="42"/>
      <c r="I147" s="42"/>
      <c r="J147" s="42"/>
      <c r="K147" s="42"/>
      <c r="L147" s="42"/>
      <c r="M147" s="48"/>
      <c r="N147" s="98"/>
      <c r="O147" s="96"/>
      <c r="P147" s="96"/>
      <c r="Q147" s="96"/>
      <c r="R147" s="96"/>
      <c r="S147" s="109"/>
      <c r="T147" s="109"/>
      <c r="U147" s="84"/>
    </row>
    <row r="148" spans="1:21" s="72" customFormat="1" ht="15.75">
      <c r="A148" s="94" t="s">
        <v>321</v>
      </c>
      <c r="B148" s="94"/>
      <c r="C148" s="821"/>
      <c r="D148" s="822"/>
      <c r="E148" s="823"/>
      <c r="F148" s="43" t="s">
        <v>322</v>
      </c>
      <c r="G148" s="59"/>
      <c r="H148" s="39"/>
      <c r="I148" s="39"/>
      <c r="J148" s="39"/>
      <c r="K148" s="39"/>
      <c r="L148" s="39"/>
      <c r="M148" s="44"/>
      <c r="N148" s="99"/>
      <c r="O148" s="97">
        <v>40</v>
      </c>
      <c r="P148" s="97"/>
      <c r="Q148" s="97"/>
      <c r="R148" s="97"/>
      <c r="S148" s="139">
        <f>+S150+S153</f>
        <v>0</v>
      </c>
      <c r="T148" s="139">
        <f>+T150+T153</f>
        <v>0</v>
      </c>
      <c r="U148" s="84"/>
    </row>
    <row r="149" spans="1:21" s="55" customFormat="1" ht="15.75">
      <c r="A149" s="94"/>
      <c r="B149" s="95"/>
      <c r="C149" s="817"/>
      <c r="D149" s="818"/>
      <c r="E149" s="819"/>
      <c r="F149" s="47"/>
      <c r="G149" s="40"/>
      <c r="H149" s="42"/>
      <c r="I149" s="42"/>
      <c r="J149" s="42"/>
      <c r="K149" s="42"/>
      <c r="L149" s="42"/>
      <c r="M149" s="48"/>
      <c r="N149" s="98"/>
      <c r="O149" s="96"/>
      <c r="P149" s="96"/>
      <c r="Q149" s="96"/>
      <c r="R149" s="96"/>
      <c r="S149" s="109"/>
      <c r="T149" s="109"/>
      <c r="U149" s="84"/>
    </row>
    <row r="150" spans="1:21" s="55" customFormat="1" ht="15.75">
      <c r="A150" s="94"/>
      <c r="B150" s="95" t="s">
        <v>323</v>
      </c>
      <c r="C150" s="817"/>
      <c r="D150" s="818"/>
      <c r="E150" s="819"/>
      <c r="F150" s="45" t="s">
        <v>324</v>
      </c>
      <c r="G150" s="40"/>
      <c r="H150" s="41"/>
      <c r="I150" s="41"/>
      <c r="J150" s="41"/>
      <c r="K150" s="41"/>
      <c r="L150" s="41"/>
      <c r="M150" s="46"/>
      <c r="N150" s="98"/>
      <c r="O150" s="96"/>
      <c r="P150" s="96"/>
      <c r="Q150" s="96"/>
      <c r="R150" s="96"/>
      <c r="S150" s="140">
        <f>SUM(S151:S152)</f>
        <v>0</v>
      </c>
      <c r="T150" s="140">
        <f>SUM(T151:T152)</f>
        <v>0</v>
      </c>
      <c r="U150" s="84"/>
    </row>
    <row r="151" spans="1:21" s="55" customFormat="1" ht="15.75">
      <c r="A151" s="94"/>
      <c r="B151" s="95"/>
      <c r="C151" s="817" t="s">
        <v>325</v>
      </c>
      <c r="D151" s="818" t="s">
        <v>326</v>
      </c>
      <c r="E151" s="819" t="s">
        <v>326</v>
      </c>
      <c r="F151" s="47" t="s">
        <v>327</v>
      </c>
      <c r="G151" s="40"/>
      <c r="H151" s="42"/>
      <c r="I151" s="42"/>
      <c r="J151" s="42"/>
      <c r="K151" s="42"/>
      <c r="L151" s="42"/>
      <c r="M151" s="48"/>
      <c r="N151" s="98"/>
      <c r="O151" s="96"/>
      <c r="P151" s="96"/>
      <c r="Q151" s="96"/>
      <c r="R151" s="96"/>
      <c r="S151" s="109"/>
      <c r="T151" s="109"/>
      <c r="U151" s="84"/>
    </row>
    <row r="152" spans="1:21" s="55" customFormat="1" ht="15.75">
      <c r="A152" s="94"/>
      <c r="B152" s="95"/>
      <c r="C152" s="817" t="s">
        <v>328</v>
      </c>
      <c r="D152" s="818" t="s">
        <v>329</v>
      </c>
      <c r="E152" s="819" t="s">
        <v>329</v>
      </c>
      <c r="F152" s="47" t="s">
        <v>330</v>
      </c>
      <c r="G152" s="40"/>
      <c r="H152" s="42"/>
      <c r="I152" s="42"/>
      <c r="J152" s="42"/>
      <c r="K152" s="42"/>
      <c r="L152" s="42"/>
      <c r="M152" s="48"/>
      <c r="N152" s="98"/>
      <c r="O152" s="96"/>
      <c r="P152" s="96"/>
      <c r="Q152" s="96"/>
      <c r="R152" s="96"/>
      <c r="S152" s="109"/>
      <c r="T152" s="109"/>
      <c r="U152" s="84"/>
    </row>
    <row r="153" spans="1:21" s="55" customFormat="1" ht="15.75">
      <c r="A153" s="94"/>
      <c r="B153" s="95" t="s">
        <v>331</v>
      </c>
      <c r="C153" s="817"/>
      <c r="D153" s="818"/>
      <c r="E153" s="819"/>
      <c r="F153" s="45" t="s">
        <v>332</v>
      </c>
      <c r="G153" s="40"/>
      <c r="H153" s="41"/>
      <c r="I153" s="41"/>
      <c r="J153" s="41"/>
      <c r="K153" s="41"/>
      <c r="L153" s="41"/>
      <c r="M153" s="46"/>
      <c r="N153" s="98"/>
      <c r="O153" s="96"/>
      <c r="P153" s="96"/>
      <c r="Q153" s="96"/>
      <c r="R153" s="96"/>
      <c r="S153" s="140">
        <f>SUM(S154:S155)</f>
        <v>0</v>
      </c>
      <c r="T153" s="140">
        <f>SUM(T154:T155)</f>
        <v>0</v>
      </c>
      <c r="U153" s="84"/>
    </row>
    <row r="154" spans="1:21" s="55" customFormat="1" ht="15.75">
      <c r="A154" s="94"/>
      <c r="B154" s="95"/>
      <c r="C154" s="817" t="s">
        <v>333</v>
      </c>
      <c r="D154" s="818" t="s">
        <v>334</v>
      </c>
      <c r="E154" s="819" t="s">
        <v>334</v>
      </c>
      <c r="F154" s="47" t="s">
        <v>335</v>
      </c>
      <c r="G154" s="40"/>
      <c r="H154" s="42"/>
      <c r="I154" s="42"/>
      <c r="J154" s="42"/>
      <c r="K154" s="42"/>
      <c r="L154" s="42"/>
      <c r="M154" s="48"/>
      <c r="N154" s="98"/>
      <c r="O154" s="96"/>
      <c r="P154" s="96"/>
      <c r="Q154" s="96"/>
      <c r="R154" s="96"/>
      <c r="S154" s="109"/>
      <c r="T154" s="109"/>
      <c r="U154" s="84"/>
    </row>
    <row r="155" spans="1:21" s="55" customFormat="1" ht="15.75">
      <c r="A155" s="94"/>
      <c r="B155" s="95"/>
      <c r="C155" s="817" t="s">
        <v>336</v>
      </c>
      <c r="D155" s="818" t="s">
        <v>337</v>
      </c>
      <c r="E155" s="819" t="s">
        <v>337</v>
      </c>
      <c r="F155" s="47" t="s">
        <v>338</v>
      </c>
      <c r="G155" s="40"/>
      <c r="H155" s="42"/>
      <c r="I155" s="42"/>
      <c r="J155" s="42"/>
      <c r="K155" s="42"/>
      <c r="L155" s="42"/>
      <c r="M155" s="48"/>
      <c r="N155" s="98"/>
      <c r="O155" s="96"/>
      <c r="P155" s="96"/>
      <c r="Q155" s="96"/>
      <c r="R155" s="96"/>
      <c r="S155" s="109">
        <v>0</v>
      </c>
      <c r="T155" s="109">
        <v>0</v>
      </c>
      <c r="U155" s="84"/>
    </row>
    <row r="156" spans="1:21" s="55" customFormat="1" ht="15.75">
      <c r="A156" s="94"/>
      <c r="B156" s="95"/>
      <c r="C156" s="817"/>
      <c r="D156" s="818"/>
      <c r="E156" s="819"/>
      <c r="F156" s="47"/>
      <c r="G156" s="40"/>
      <c r="H156" s="42"/>
      <c r="I156" s="42"/>
      <c r="J156" s="42"/>
      <c r="K156" s="42"/>
      <c r="L156" s="42"/>
      <c r="M156" s="48"/>
      <c r="N156" s="98"/>
      <c r="O156" s="96"/>
      <c r="P156" s="96"/>
      <c r="Q156" s="96"/>
      <c r="R156" s="96"/>
      <c r="S156" s="109"/>
      <c r="T156" s="109"/>
      <c r="U156" s="84"/>
    </row>
    <row r="157" spans="1:21" s="55" customFormat="1" ht="15.75">
      <c r="A157" s="94" t="s">
        <v>339</v>
      </c>
      <c r="B157" s="95"/>
      <c r="C157" s="817"/>
      <c r="D157" s="818"/>
      <c r="E157" s="819"/>
      <c r="F157" s="43" t="s">
        <v>340</v>
      </c>
      <c r="G157" s="40"/>
      <c r="H157" s="39"/>
      <c r="I157" s="39"/>
      <c r="J157" s="39"/>
      <c r="K157" s="39"/>
      <c r="L157" s="39"/>
      <c r="M157" s="44"/>
      <c r="N157" s="98"/>
      <c r="O157" s="96">
        <v>30</v>
      </c>
      <c r="P157" s="96"/>
      <c r="Q157" s="96"/>
      <c r="R157" s="96"/>
      <c r="S157" s="139">
        <f>+S159+S171+S180+S169</f>
        <v>0</v>
      </c>
      <c r="T157" s="139">
        <f>+T159+T171+T180+T169</f>
        <v>0</v>
      </c>
      <c r="U157" s="84"/>
    </row>
    <row r="158" spans="1:21" s="55" customFormat="1" ht="15.75">
      <c r="A158" s="94"/>
      <c r="B158" s="95"/>
      <c r="C158" s="817"/>
      <c r="D158" s="818"/>
      <c r="E158" s="819"/>
      <c r="F158" s="47"/>
      <c r="G158" s="40"/>
      <c r="H158" s="42"/>
      <c r="I158" s="42"/>
      <c r="J158" s="42"/>
      <c r="K158" s="42"/>
      <c r="L158" s="42"/>
      <c r="M158" s="48"/>
      <c r="N158" s="98"/>
      <c r="O158" s="96"/>
      <c r="P158" s="96"/>
      <c r="Q158" s="96"/>
      <c r="R158" s="96"/>
      <c r="S158" s="109"/>
      <c r="T158" s="109"/>
      <c r="U158" s="84"/>
    </row>
    <row r="159" spans="1:21" s="55" customFormat="1" ht="15.75">
      <c r="A159" s="94"/>
      <c r="B159" s="95" t="s">
        <v>341</v>
      </c>
      <c r="C159" s="817"/>
      <c r="D159" s="818"/>
      <c r="E159" s="819"/>
      <c r="F159" s="45" t="s">
        <v>342</v>
      </c>
      <c r="G159" s="40"/>
      <c r="H159" s="41"/>
      <c r="I159" s="41"/>
      <c r="J159" s="41"/>
      <c r="K159" s="41"/>
      <c r="L159" s="41"/>
      <c r="M159" s="46"/>
      <c r="N159" s="98"/>
      <c r="O159" s="96"/>
      <c r="P159" s="96"/>
      <c r="Q159" s="96"/>
      <c r="R159" s="96"/>
      <c r="S159" s="140">
        <f>SUM(S160:S168)</f>
        <v>0</v>
      </c>
      <c r="T159" s="140">
        <f>SUM(T160:T168)</f>
        <v>0</v>
      </c>
      <c r="U159" s="84"/>
    </row>
    <row r="160" spans="1:21" s="55" customFormat="1" ht="15.75">
      <c r="A160" s="94"/>
      <c r="B160" s="95"/>
      <c r="C160" s="817" t="s">
        <v>343</v>
      </c>
      <c r="D160" s="818" t="s">
        <v>344</v>
      </c>
      <c r="E160" s="819" t="s">
        <v>344</v>
      </c>
      <c r="F160" s="47" t="s">
        <v>345</v>
      </c>
      <c r="G160" s="40"/>
      <c r="H160" s="42"/>
      <c r="I160" s="42"/>
      <c r="J160" s="42"/>
      <c r="K160" s="42"/>
      <c r="L160" s="42"/>
      <c r="M160" s="48"/>
      <c r="N160" s="98"/>
      <c r="O160" s="96"/>
      <c r="P160" s="96"/>
      <c r="Q160" s="96"/>
      <c r="R160" s="96"/>
      <c r="S160" s="109">
        <v>0</v>
      </c>
      <c r="T160" s="109">
        <v>0</v>
      </c>
      <c r="U160" s="84"/>
    </row>
    <row r="161" spans="1:21" s="55" customFormat="1" ht="15.75">
      <c r="A161" s="94"/>
      <c r="B161" s="95"/>
      <c r="C161" s="817" t="s">
        <v>346</v>
      </c>
      <c r="D161" s="818" t="s">
        <v>344</v>
      </c>
      <c r="E161" s="819" t="s">
        <v>344</v>
      </c>
      <c r="F161" s="47" t="s">
        <v>347</v>
      </c>
      <c r="G161" s="40"/>
      <c r="H161" s="42"/>
      <c r="I161" s="42"/>
      <c r="J161" s="42"/>
      <c r="K161" s="42"/>
      <c r="L161" s="42"/>
      <c r="M161" s="48"/>
      <c r="N161" s="98"/>
      <c r="O161" s="96"/>
      <c r="P161" s="96"/>
      <c r="Q161" s="96"/>
      <c r="R161" s="96"/>
      <c r="S161" s="109">
        <v>0</v>
      </c>
      <c r="T161" s="109">
        <v>0</v>
      </c>
      <c r="U161" s="84"/>
    </row>
    <row r="162" spans="1:21" s="55" customFormat="1" ht="15.75">
      <c r="A162" s="94"/>
      <c r="B162" s="95"/>
      <c r="C162" s="817" t="s">
        <v>348</v>
      </c>
      <c r="D162" s="818" t="s">
        <v>349</v>
      </c>
      <c r="E162" s="819" t="s">
        <v>349</v>
      </c>
      <c r="F162" s="47" t="s">
        <v>350</v>
      </c>
      <c r="G162" s="40"/>
      <c r="H162" s="42"/>
      <c r="I162" s="42"/>
      <c r="J162" s="42"/>
      <c r="K162" s="42"/>
      <c r="L162" s="42"/>
      <c r="M162" s="48"/>
      <c r="N162" s="98"/>
      <c r="O162" s="96"/>
      <c r="P162" s="96"/>
      <c r="Q162" s="96"/>
      <c r="R162" s="96"/>
      <c r="S162" s="109"/>
      <c r="T162" s="109"/>
      <c r="U162" s="84"/>
    </row>
    <row r="163" spans="1:21" s="55" customFormat="1" ht="15.75">
      <c r="A163" s="94"/>
      <c r="B163" s="95"/>
      <c r="C163" s="817" t="s">
        <v>351</v>
      </c>
      <c r="D163" s="818" t="s">
        <v>352</v>
      </c>
      <c r="E163" s="819" t="s">
        <v>352</v>
      </c>
      <c r="F163" s="47" t="s">
        <v>353</v>
      </c>
      <c r="G163" s="40"/>
      <c r="H163" s="42"/>
      <c r="I163" s="42"/>
      <c r="J163" s="42"/>
      <c r="K163" s="42"/>
      <c r="L163" s="42"/>
      <c r="M163" s="48"/>
      <c r="N163" s="98"/>
      <c r="O163" s="96"/>
      <c r="P163" s="96"/>
      <c r="Q163" s="96"/>
      <c r="R163" s="96"/>
      <c r="S163" s="109">
        <v>0</v>
      </c>
      <c r="T163" s="109">
        <v>0</v>
      </c>
      <c r="U163" s="84"/>
    </row>
    <row r="164" spans="1:21" s="55" customFormat="1" ht="15.75">
      <c r="A164" s="94"/>
      <c r="B164" s="95"/>
      <c r="C164" s="817" t="s">
        <v>354</v>
      </c>
      <c r="D164" s="818" t="s">
        <v>352</v>
      </c>
      <c r="E164" s="819" t="s">
        <v>352</v>
      </c>
      <c r="F164" s="47" t="s">
        <v>355</v>
      </c>
      <c r="G164" s="40"/>
      <c r="H164" s="42"/>
      <c r="I164" s="42"/>
      <c r="J164" s="42"/>
      <c r="K164" s="42"/>
      <c r="L164" s="42"/>
      <c r="M164" s="48"/>
      <c r="N164" s="98"/>
      <c r="O164" s="96"/>
      <c r="P164" s="96"/>
      <c r="Q164" s="96"/>
      <c r="R164" s="96"/>
      <c r="S164" s="109"/>
      <c r="T164" s="109"/>
      <c r="U164" s="84"/>
    </row>
    <row r="165" spans="1:21" s="55" customFormat="1" ht="15.75">
      <c r="A165" s="94"/>
      <c r="B165" s="95"/>
      <c r="C165" s="817" t="s">
        <v>356</v>
      </c>
      <c r="D165" s="818" t="s">
        <v>352</v>
      </c>
      <c r="E165" s="819" t="s">
        <v>352</v>
      </c>
      <c r="F165" s="47" t="s">
        <v>357</v>
      </c>
      <c r="G165" s="40"/>
      <c r="H165" s="42"/>
      <c r="I165" s="42"/>
      <c r="J165" s="42"/>
      <c r="K165" s="42"/>
      <c r="L165" s="42"/>
      <c r="M165" s="48"/>
      <c r="N165" s="98"/>
      <c r="O165" s="96"/>
      <c r="P165" s="96"/>
      <c r="Q165" s="96"/>
      <c r="R165" s="96"/>
      <c r="S165" s="109">
        <v>0</v>
      </c>
      <c r="T165" s="109">
        <v>0</v>
      </c>
      <c r="U165" s="84"/>
    </row>
    <row r="166" spans="1:21" s="55" customFormat="1" ht="15.75">
      <c r="A166" s="94"/>
      <c r="B166" s="95"/>
      <c r="C166" s="817" t="s">
        <v>358</v>
      </c>
      <c r="D166" s="818"/>
      <c r="E166" s="819"/>
      <c r="F166" s="47" t="s">
        <v>359</v>
      </c>
      <c r="G166" s="40"/>
      <c r="H166" s="42"/>
      <c r="I166" s="42"/>
      <c r="J166" s="42"/>
      <c r="K166" s="42"/>
      <c r="L166" s="42"/>
      <c r="M166" s="48"/>
      <c r="N166" s="98"/>
      <c r="O166" s="96"/>
      <c r="P166" s="96"/>
      <c r="Q166" s="96"/>
      <c r="R166" s="96"/>
      <c r="S166" s="109">
        <v>0</v>
      </c>
      <c r="T166" s="109">
        <v>0</v>
      </c>
      <c r="U166" s="84"/>
    </row>
    <row r="167" spans="1:21" s="55" customFormat="1" ht="15.75">
      <c r="A167" s="94"/>
      <c r="B167" s="95"/>
      <c r="C167" s="817" t="s">
        <v>360</v>
      </c>
      <c r="D167" s="818"/>
      <c r="E167" s="819"/>
      <c r="F167" s="47" t="s">
        <v>361</v>
      </c>
      <c r="G167" s="40"/>
      <c r="H167" s="42"/>
      <c r="I167" s="42"/>
      <c r="J167" s="42"/>
      <c r="K167" s="42"/>
      <c r="L167" s="42"/>
      <c r="M167" s="48"/>
      <c r="N167" s="98"/>
      <c r="O167" s="96"/>
      <c r="P167" s="96"/>
      <c r="Q167" s="96"/>
      <c r="R167" s="96"/>
      <c r="S167" s="109"/>
      <c r="T167" s="109"/>
      <c r="U167" s="84"/>
    </row>
    <row r="168" spans="1:21" s="55" customFormat="1" ht="15.75">
      <c r="A168" s="94"/>
      <c r="B168" s="95"/>
      <c r="C168" s="817" t="s">
        <v>362</v>
      </c>
      <c r="D168" s="818"/>
      <c r="E168" s="819"/>
      <c r="F168" s="47" t="s">
        <v>363</v>
      </c>
      <c r="G168" s="40"/>
      <c r="H168" s="42"/>
      <c r="I168" s="42"/>
      <c r="J168" s="42"/>
      <c r="K168" s="42"/>
      <c r="L168" s="42"/>
      <c r="M168" s="48"/>
      <c r="N168" s="98"/>
      <c r="O168" s="96"/>
      <c r="P168" s="96"/>
      <c r="Q168" s="96"/>
      <c r="R168" s="96"/>
      <c r="S168" s="109"/>
      <c r="T168" s="109"/>
      <c r="U168" s="84"/>
    </row>
    <row r="169" spans="1:21" s="55" customFormat="1" ht="15.75">
      <c r="A169" s="94"/>
      <c r="B169" s="94" t="s">
        <v>364</v>
      </c>
      <c r="C169" s="817"/>
      <c r="D169" s="818"/>
      <c r="E169" s="819"/>
      <c r="F169" s="45" t="s">
        <v>365</v>
      </c>
      <c r="G169" s="59"/>
      <c r="H169" s="41"/>
      <c r="I169" s="41"/>
      <c r="J169" s="41"/>
      <c r="K169" s="41"/>
      <c r="L169" s="41"/>
      <c r="M169" s="46"/>
      <c r="N169" s="98"/>
      <c r="O169" s="96"/>
      <c r="P169" s="96"/>
      <c r="Q169" s="96"/>
      <c r="R169" s="96"/>
      <c r="S169" s="140">
        <f>SUM(S170:S170)</f>
        <v>0</v>
      </c>
      <c r="T169" s="140">
        <f>SUM(T170:T170)</f>
        <v>0</v>
      </c>
      <c r="U169" s="84"/>
    </row>
    <row r="170" spans="1:21" s="55" customFormat="1" ht="15.75">
      <c r="A170" s="94"/>
      <c r="B170" s="95"/>
      <c r="C170" s="817" t="s">
        <v>366</v>
      </c>
      <c r="D170" s="818" t="s">
        <v>344</v>
      </c>
      <c r="E170" s="819" t="s">
        <v>344</v>
      </c>
      <c r="F170" s="47" t="s">
        <v>479</v>
      </c>
      <c r="G170" s="40"/>
      <c r="H170" s="42"/>
      <c r="I170" s="42"/>
      <c r="J170" s="42"/>
      <c r="K170" s="42"/>
      <c r="L170" s="42"/>
      <c r="M170" s="48"/>
      <c r="N170" s="98"/>
      <c r="O170" s="96"/>
      <c r="P170" s="96"/>
      <c r="Q170" s="96"/>
      <c r="R170" s="96"/>
      <c r="S170" s="109"/>
      <c r="T170" s="109"/>
      <c r="U170" s="84"/>
    </row>
    <row r="171" spans="1:21" s="55" customFormat="1" ht="15.75">
      <c r="A171" s="94"/>
      <c r="B171" s="95" t="s">
        <v>368</v>
      </c>
      <c r="C171" s="817"/>
      <c r="D171" s="818"/>
      <c r="E171" s="819"/>
      <c r="F171" s="45" t="s">
        <v>369</v>
      </c>
      <c r="G171" s="40"/>
      <c r="H171" s="42"/>
      <c r="I171" s="42"/>
      <c r="J171" s="42"/>
      <c r="K171" s="42"/>
      <c r="L171" s="42"/>
      <c r="M171" s="48"/>
      <c r="N171" s="98"/>
      <c r="O171" s="96"/>
      <c r="P171" s="96"/>
      <c r="Q171" s="96"/>
      <c r="R171" s="96"/>
      <c r="S171" s="140">
        <f>SUM(S172:S179)</f>
        <v>0</v>
      </c>
      <c r="T171" s="140">
        <f>SUM(T172:T179)</f>
        <v>0</v>
      </c>
      <c r="U171" s="84"/>
    </row>
    <row r="172" spans="1:21" s="55" customFormat="1" ht="15.75">
      <c r="A172" s="94"/>
      <c r="B172" s="95"/>
      <c r="C172" s="817" t="s">
        <v>486</v>
      </c>
      <c r="D172" s="818" t="s">
        <v>344</v>
      </c>
      <c r="E172" s="819" t="s">
        <v>344</v>
      </c>
      <c r="F172" s="47" t="s">
        <v>485</v>
      </c>
      <c r="G172" s="40"/>
      <c r="H172" s="42"/>
      <c r="I172" s="42"/>
      <c r="J172" s="42"/>
      <c r="K172" s="42"/>
      <c r="L172" s="42"/>
      <c r="M172" s="48"/>
      <c r="N172" s="98"/>
      <c r="O172" s="96"/>
      <c r="P172" s="96"/>
      <c r="Q172" s="96"/>
      <c r="R172" s="96"/>
      <c r="S172" s="140"/>
      <c r="T172" s="140"/>
      <c r="U172" s="84"/>
    </row>
    <row r="173" spans="1:21" s="55" customFormat="1" ht="15.75">
      <c r="A173" s="94"/>
      <c r="B173" s="95"/>
      <c r="C173" s="817" t="s">
        <v>487</v>
      </c>
      <c r="D173" s="818" t="s">
        <v>344</v>
      </c>
      <c r="E173" s="819" t="s">
        <v>344</v>
      </c>
      <c r="F173" s="47" t="s">
        <v>490</v>
      </c>
      <c r="G173" s="40"/>
      <c r="H173" s="42"/>
      <c r="I173" s="42"/>
      <c r="J173" s="42"/>
      <c r="K173" s="42"/>
      <c r="L173" s="42"/>
      <c r="M173" s="48"/>
      <c r="N173" s="98"/>
      <c r="O173" s="96"/>
      <c r="P173" s="96"/>
      <c r="Q173" s="96"/>
      <c r="R173" s="96"/>
      <c r="S173" s="140"/>
      <c r="T173" s="140"/>
      <c r="U173" s="84"/>
    </row>
    <row r="174" spans="1:21" s="55" customFormat="1" ht="15.75">
      <c r="A174" s="94"/>
      <c r="B174" s="95"/>
      <c r="C174" s="105"/>
      <c r="D174" s="106" t="s">
        <v>488</v>
      </c>
      <c r="E174" s="107"/>
      <c r="F174" s="47" t="s">
        <v>491</v>
      </c>
      <c r="G174" s="40"/>
      <c r="H174" s="42"/>
      <c r="I174" s="42"/>
      <c r="J174" s="42"/>
      <c r="K174" s="42"/>
      <c r="L174" s="42"/>
      <c r="M174" s="48"/>
      <c r="N174" s="98"/>
      <c r="O174" s="96"/>
      <c r="P174" s="96"/>
      <c r="Q174" s="96"/>
      <c r="R174" s="96"/>
      <c r="S174" s="140"/>
      <c r="T174" s="140"/>
      <c r="U174" s="84"/>
    </row>
    <row r="175" spans="1:21" s="55" customFormat="1" ht="15.75">
      <c r="A175" s="94"/>
      <c r="B175" s="95"/>
      <c r="C175" s="105"/>
      <c r="D175" s="106" t="s">
        <v>489</v>
      </c>
      <c r="E175" s="107"/>
      <c r="F175" s="47" t="s">
        <v>492</v>
      </c>
      <c r="G175" s="40"/>
      <c r="H175" s="42"/>
      <c r="I175" s="42"/>
      <c r="J175" s="42"/>
      <c r="K175" s="42"/>
      <c r="L175" s="42"/>
      <c r="M175" s="48"/>
      <c r="N175" s="98"/>
      <c r="O175" s="96"/>
      <c r="P175" s="96"/>
      <c r="Q175" s="96"/>
      <c r="R175" s="96"/>
      <c r="S175" s="140"/>
      <c r="T175" s="140"/>
      <c r="U175" s="84"/>
    </row>
    <row r="176" spans="1:21" s="55" customFormat="1" ht="15.75">
      <c r="A176" s="94"/>
      <c r="B176" s="95"/>
      <c r="C176" s="817" t="s">
        <v>370</v>
      </c>
      <c r="D176" s="818" t="s">
        <v>344</v>
      </c>
      <c r="E176" s="819" t="s">
        <v>344</v>
      </c>
      <c r="F176" s="47" t="s">
        <v>371</v>
      </c>
      <c r="G176" s="40"/>
      <c r="H176" s="42"/>
      <c r="I176" s="42"/>
      <c r="J176" s="42"/>
      <c r="K176" s="42"/>
      <c r="L176" s="42"/>
      <c r="M176" s="48"/>
      <c r="N176" s="98"/>
      <c r="O176" s="96"/>
      <c r="P176" s="96"/>
      <c r="Q176" s="96"/>
      <c r="R176" s="96"/>
      <c r="S176" s="108">
        <v>0</v>
      </c>
      <c r="T176" s="108">
        <v>0</v>
      </c>
      <c r="U176" s="84"/>
    </row>
    <row r="177" spans="1:21" s="55" customFormat="1" ht="15.75">
      <c r="A177" s="94"/>
      <c r="B177" s="95"/>
      <c r="C177" s="817" t="s">
        <v>372</v>
      </c>
      <c r="D177" s="818" t="s">
        <v>344</v>
      </c>
      <c r="E177" s="819" t="s">
        <v>344</v>
      </c>
      <c r="F177" s="47" t="s">
        <v>373</v>
      </c>
      <c r="G177" s="40"/>
      <c r="H177" s="42"/>
      <c r="I177" s="42"/>
      <c r="J177" s="42"/>
      <c r="K177" s="42"/>
      <c r="L177" s="42"/>
      <c r="M177" s="48"/>
      <c r="N177" s="98"/>
      <c r="O177" s="96"/>
      <c r="P177" s="96"/>
      <c r="Q177" s="96"/>
      <c r="R177" s="96"/>
      <c r="S177" s="109"/>
      <c r="T177" s="109"/>
      <c r="U177" s="84"/>
    </row>
    <row r="178" spans="1:21" s="55" customFormat="1" ht="15.75">
      <c r="A178" s="94"/>
      <c r="B178" s="95"/>
      <c r="C178" s="105"/>
      <c r="D178" s="106" t="s">
        <v>483</v>
      </c>
      <c r="E178" s="107"/>
      <c r="F178" s="47" t="s">
        <v>484</v>
      </c>
      <c r="G178" s="40"/>
      <c r="H178" s="42"/>
      <c r="I178" s="42"/>
      <c r="J178" s="42"/>
      <c r="K178" s="42"/>
      <c r="L178" s="42"/>
      <c r="M178" s="48"/>
      <c r="N178" s="98"/>
      <c r="O178" s="96"/>
      <c r="P178" s="96"/>
      <c r="Q178" s="96"/>
      <c r="R178" s="96"/>
      <c r="S178" s="109"/>
      <c r="T178" s="109"/>
      <c r="U178" s="84"/>
    </row>
    <row r="179" spans="1:21" s="55" customFormat="1" ht="15.75">
      <c r="A179" s="94"/>
      <c r="B179" s="95"/>
      <c r="C179" s="817" t="s">
        <v>374</v>
      </c>
      <c r="D179" s="818" t="s">
        <v>349</v>
      </c>
      <c r="E179" s="819" t="s">
        <v>349</v>
      </c>
      <c r="F179" s="47" t="s">
        <v>375</v>
      </c>
      <c r="G179" s="40"/>
      <c r="H179" s="42"/>
      <c r="I179" s="42"/>
      <c r="J179" s="42"/>
      <c r="K179" s="42"/>
      <c r="L179" s="42"/>
      <c r="M179" s="48"/>
      <c r="N179" s="98"/>
      <c r="O179" s="96"/>
      <c r="P179" s="96"/>
      <c r="Q179" s="96"/>
      <c r="R179" s="96"/>
      <c r="S179" s="109"/>
      <c r="T179" s="109"/>
      <c r="U179" s="84"/>
    </row>
    <row r="180" spans="1:21" s="55" customFormat="1" ht="15.75">
      <c r="A180" s="94"/>
      <c r="B180" s="95" t="s">
        <v>376</v>
      </c>
      <c r="C180" s="817"/>
      <c r="D180" s="818"/>
      <c r="E180" s="819"/>
      <c r="F180" s="45" t="s">
        <v>377</v>
      </c>
      <c r="G180" s="40"/>
      <c r="H180" s="42"/>
      <c r="I180" s="42"/>
      <c r="J180" s="42"/>
      <c r="K180" s="42"/>
      <c r="L180" s="42"/>
      <c r="M180" s="48"/>
      <c r="N180" s="98"/>
      <c r="O180" s="96"/>
      <c r="P180" s="96"/>
      <c r="Q180" s="96"/>
      <c r="R180" s="96"/>
      <c r="S180" s="140">
        <f>SUM(S181:S182)</f>
        <v>0</v>
      </c>
      <c r="T180" s="140">
        <f>SUM(T181:T182)</f>
        <v>0</v>
      </c>
      <c r="U180" s="84"/>
    </row>
    <row r="181" spans="1:21" s="55" customFormat="1" ht="15.75">
      <c r="A181" s="94"/>
      <c r="B181" s="95"/>
      <c r="C181" s="817" t="s">
        <v>378</v>
      </c>
      <c r="D181" s="818" t="s">
        <v>344</v>
      </c>
      <c r="E181" s="819" t="s">
        <v>344</v>
      </c>
      <c r="F181" s="47" t="s">
        <v>379</v>
      </c>
      <c r="G181" s="40"/>
      <c r="H181" s="42"/>
      <c r="I181" s="42"/>
      <c r="J181" s="42"/>
      <c r="K181" s="42"/>
      <c r="L181" s="42"/>
      <c r="M181" s="48"/>
      <c r="N181" s="98"/>
      <c r="O181" s="96"/>
      <c r="P181" s="96"/>
      <c r="Q181" s="96"/>
      <c r="R181" s="96"/>
      <c r="S181" s="109">
        <v>0</v>
      </c>
      <c r="T181" s="109">
        <v>0</v>
      </c>
      <c r="U181" s="84"/>
    </row>
    <row r="182" spans="1:21" s="55" customFormat="1" ht="15.75">
      <c r="A182" s="94"/>
      <c r="B182" s="95"/>
      <c r="C182" s="817" t="s">
        <v>380</v>
      </c>
      <c r="D182" s="818"/>
      <c r="E182" s="819"/>
      <c r="F182" s="47" t="s">
        <v>381</v>
      </c>
      <c r="G182" s="40"/>
      <c r="H182" s="42"/>
      <c r="I182" s="42"/>
      <c r="J182" s="42"/>
      <c r="K182" s="42"/>
      <c r="L182" s="42"/>
      <c r="M182" s="48"/>
      <c r="N182" s="98"/>
      <c r="O182" s="96"/>
      <c r="P182" s="96"/>
      <c r="Q182" s="96"/>
      <c r="R182" s="96"/>
      <c r="S182" s="109"/>
      <c r="T182" s="109"/>
    </row>
    <row r="183" spans="1:21" s="55" customFormat="1" ht="15.75">
      <c r="A183" s="94"/>
      <c r="B183" s="95"/>
      <c r="C183" s="817"/>
      <c r="D183" s="818"/>
      <c r="E183" s="819"/>
      <c r="F183" s="47"/>
      <c r="G183" s="40"/>
      <c r="H183" s="42"/>
      <c r="I183" s="42"/>
      <c r="J183" s="42"/>
      <c r="K183" s="42"/>
      <c r="L183" s="42"/>
      <c r="M183" s="48"/>
      <c r="N183" s="98"/>
      <c r="O183" s="96"/>
      <c r="P183" s="96"/>
      <c r="Q183" s="96"/>
      <c r="R183" s="96"/>
      <c r="S183" s="109"/>
      <c r="T183" s="109"/>
    </row>
    <row r="184" spans="1:21" s="55" customFormat="1" ht="15.75">
      <c r="A184" s="94" t="s">
        <v>382</v>
      </c>
      <c r="B184" s="95"/>
      <c r="C184" s="817"/>
      <c r="D184" s="818"/>
      <c r="E184" s="819"/>
      <c r="F184" s="43" t="s">
        <v>383</v>
      </c>
      <c r="G184" s="40"/>
      <c r="H184" s="39"/>
      <c r="I184" s="39"/>
      <c r="J184" s="39"/>
      <c r="K184" s="39"/>
      <c r="L184" s="39"/>
      <c r="M184" s="44"/>
      <c r="N184" s="98"/>
      <c r="O184" s="96">
        <v>30</v>
      </c>
      <c r="P184" s="96"/>
      <c r="Q184" s="96"/>
      <c r="R184" s="96"/>
      <c r="S184" s="109">
        <f>+S186+S188</f>
        <v>0</v>
      </c>
      <c r="T184" s="109">
        <f>+T186+T188</f>
        <v>0</v>
      </c>
    </row>
    <row r="185" spans="1:21" s="55" customFormat="1" ht="15.75">
      <c r="A185" s="94"/>
      <c r="B185" s="95"/>
      <c r="C185" s="817"/>
      <c r="D185" s="818"/>
      <c r="E185" s="819"/>
      <c r="F185" s="47"/>
      <c r="G185" s="40"/>
      <c r="H185" s="42"/>
      <c r="I185" s="42"/>
      <c r="J185" s="42"/>
      <c r="K185" s="42"/>
      <c r="L185" s="42"/>
      <c r="M185" s="48"/>
      <c r="N185" s="98"/>
      <c r="O185" s="96"/>
      <c r="P185" s="96"/>
      <c r="Q185" s="96"/>
      <c r="R185" s="96"/>
      <c r="S185" s="109"/>
      <c r="T185" s="109"/>
    </row>
    <row r="186" spans="1:21" s="55" customFormat="1" ht="15.75">
      <c r="A186" s="94"/>
      <c r="B186" s="95" t="s">
        <v>384</v>
      </c>
      <c r="C186" s="817"/>
      <c r="D186" s="818"/>
      <c r="E186" s="819"/>
      <c r="F186" s="45" t="s">
        <v>385</v>
      </c>
      <c r="G186" s="40"/>
      <c r="H186" s="41"/>
      <c r="I186" s="41"/>
      <c r="J186" s="41"/>
      <c r="K186" s="41"/>
      <c r="L186" s="41"/>
      <c r="M186" s="46"/>
      <c r="N186" s="98"/>
      <c r="O186" s="96"/>
      <c r="P186" s="96"/>
      <c r="Q186" s="96"/>
      <c r="R186" s="96"/>
      <c r="S186" s="140">
        <f>SUM(S187:S187)</f>
        <v>0</v>
      </c>
      <c r="T186" s="140">
        <f>SUM(T187:T187)</f>
        <v>0</v>
      </c>
    </row>
    <row r="187" spans="1:21" s="55" customFormat="1" ht="15.75">
      <c r="A187" s="94"/>
      <c r="B187" s="95"/>
      <c r="C187" s="817" t="s">
        <v>386</v>
      </c>
      <c r="D187" s="818"/>
      <c r="E187" s="819"/>
      <c r="F187" s="47" t="s">
        <v>387</v>
      </c>
      <c r="G187" s="40"/>
      <c r="H187" s="42"/>
      <c r="I187" s="42"/>
      <c r="J187" s="42"/>
      <c r="K187" s="42"/>
      <c r="L187" s="42"/>
      <c r="M187" s="48"/>
      <c r="N187" s="98"/>
      <c r="O187" s="96"/>
      <c r="P187" s="96"/>
      <c r="Q187" s="96"/>
      <c r="R187" s="96"/>
      <c r="S187" s="109"/>
      <c r="T187" s="109"/>
    </row>
    <row r="188" spans="1:21" s="55" customFormat="1" ht="15.75">
      <c r="A188" s="94"/>
      <c r="B188" s="95" t="s">
        <v>388</v>
      </c>
      <c r="C188" s="817"/>
      <c r="D188" s="818"/>
      <c r="E188" s="819"/>
      <c r="F188" s="45" t="s">
        <v>389</v>
      </c>
      <c r="G188" s="40"/>
      <c r="H188" s="41"/>
      <c r="I188" s="41"/>
      <c r="J188" s="41"/>
      <c r="K188" s="41"/>
      <c r="L188" s="41"/>
      <c r="M188" s="46"/>
      <c r="N188" s="98"/>
      <c r="O188" s="96"/>
      <c r="P188" s="96"/>
      <c r="Q188" s="96"/>
      <c r="R188" s="96"/>
      <c r="S188" s="140">
        <f>SUM(S189:S189)</f>
        <v>0</v>
      </c>
      <c r="T188" s="140">
        <f>SUM(T189:T189)</f>
        <v>0</v>
      </c>
    </row>
    <row r="189" spans="1:21" s="55" customFormat="1" ht="15.75">
      <c r="A189" s="94"/>
      <c r="B189" s="95"/>
      <c r="C189" s="817" t="s">
        <v>390</v>
      </c>
      <c r="D189" s="818" t="s">
        <v>391</v>
      </c>
      <c r="E189" s="819" t="s">
        <v>391</v>
      </c>
      <c r="F189" s="47" t="s">
        <v>392</v>
      </c>
      <c r="G189" s="40"/>
      <c r="H189" s="42"/>
      <c r="I189" s="42"/>
      <c r="J189" s="42"/>
      <c r="K189" s="42"/>
      <c r="L189" s="42"/>
      <c r="M189" s="48"/>
      <c r="N189" s="98"/>
      <c r="O189" s="96"/>
      <c r="P189" s="96"/>
      <c r="Q189" s="96"/>
      <c r="R189" s="96"/>
      <c r="S189" s="109"/>
      <c r="T189" s="109"/>
    </row>
    <row r="190" spans="1:21" s="55" customFormat="1" ht="15.75">
      <c r="A190" s="94"/>
      <c r="B190" s="95"/>
      <c r="C190" s="817" t="s">
        <v>438</v>
      </c>
      <c r="D190" s="818" t="s">
        <v>391</v>
      </c>
      <c r="E190" s="819" t="s">
        <v>391</v>
      </c>
      <c r="F190" s="47"/>
      <c r="G190" s="40"/>
      <c r="H190" s="42"/>
      <c r="I190" s="42"/>
      <c r="J190" s="42"/>
      <c r="K190" s="42"/>
      <c r="L190" s="42"/>
      <c r="M190" s="48"/>
      <c r="N190" s="98"/>
      <c r="O190" s="96"/>
      <c r="P190" s="96"/>
      <c r="Q190" s="96"/>
      <c r="R190" s="96"/>
      <c r="S190" s="109"/>
      <c r="T190" s="109"/>
    </row>
    <row r="191" spans="1:21" s="55" customFormat="1" ht="15.75">
      <c r="A191" s="94"/>
      <c r="B191" s="95"/>
      <c r="C191" s="105"/>
      <c r="D191" s="106"/>
      <c r="E191" s="107"/>
      <c r="F191" s="47"/>
      <c r="G191" s="40"/>
      <c r="H191" s="42"/>
      <c r="I191" s="42"/>
      <c r="J191" s="42"/>
      <c r="K191" s="42"/>
      <c r="L191" s="42"/>
      <c r="M191" s="48"/>
      <c r="N191" s="98"/>
      <c r="O191" s="96"/>
      <c r="P191" s="96"/>
      <c r="Q191" s="96"/>
      <c r="R191" s="96"/>
      <c r="S191" s="109"/>
      <c r="T191" s="109"/>
    </row>
    <row r="192" spans="1:21" s="55" customFormat="1" ht="15.75">
      <c r="A192" s="94" t="s">
        <v>393</v>
      </c>
      <c r="B192" s="95"/>
      <c r="C192" s="817"/>
      <c r="D192" s="818"/>
      <c r="E192" s="819"/>
      <c r="F192" s="43" t="s">
        <v>394</v>
      </c>
      <c r="G192" s="40"/>
      <c r="H192" s="39"/>
      <c r="I192" s="39"/>
      <c r="J192" s="39"/>
      <c r="K192" s="39"/>
      <c r="L192" s="39"/>
      <c r="M192" s="44"/>
      <c r="N192" s="98"/>
      <c r="O192" s="96"/>
      <c r="P192" s="96"/>
      <c r="Q192" s="96"/>
      <c r="R192" s="96"/>
      <c r="S192" s="109">
        <f>+S194</f>
        <v>0</v>
      </c>
      <c r="T192" s="109">
        <f>+T194</f>
        <v>0</v>
      </c>
    </row>
    <row r="193" spans="1:20" s="55" customFormat="1" ht="15.75">
      <c r="A193" s="94"/>
      <c r="B193" s="95"/>
      <c r="C193" s="105"/>
      <c r="D193" s="106"/>
      <c r="E193" s="107"/>
      <c r="F193" s="43"/>
      <c r="G193" s="40"/>
      <c r="H193" s="39"/>
      <c r="I193" s="39"/>
      <c r="J193" s="39"/>
      <c r="K193" s="39"/>
      <c r="L193" s="39"/>
      <c r="M193" s="44"/>
      <c r="N193" s="98"/>
      <c r="O193" s="96"/>
      <c r="P193" s="96"/>
      <c r="Q193" s="96"/>
      <c r="R193" s="96"/>
      <c r="S193" s="109"/>
      <c r="T193" s="109"/>
    </row>
    <row r="194" spans="1:20" s="55" customFormat="1" ht="15.75">
      <c r="A194" s="94"/>
      <c r="B194" s="95" t="s">
        <v>395</v>
      </c>
      <c r="C194" s="817"/>
      <c r="D194" s="818"/>
      <c r="E194" s="819"/>
      <c r="F194" s="45" t="s">
        <v>396</v>
      </c>
      <c r="G194" s="40"/>
      <c r="H194" s="41"/>
      <c r="I194" s="41"/>
      <c r="J194" s="41"/>
      <c r="K194" s="41"/>
      <c r="L194" s="41"/>
      <c r="M194" s="46"/>
      <c r="N194" s="98"/>
      <c r="O194" s="96"/>
      <c r="P194" s="96"/>
      <c r="Q194" s="96"/>
      <c r="R194" s="96"/>
      <c r="S194" s="140">
        <f>SUM(S195:S195)</f>
        <v>0</v>
      </c>
      <c r="T194" s="140">
        <f>SUM(T195:T195)</f>
        <v>0</v>
      </c>
    </row>
    <row r="195" spans="1:20" s="55" customFormat="1" ht="15.75">
      <c r="A195" s="94"/>
      <c r="B195" s="95"/>
      <c r="C195" s="817" t="s">
        <v>397</v>
      </c>
      <c r="D195" s="818" t="s">
        <v>398</v>
      </c>
      <c r="E195" s="819" t="s">
        <v>398</v>
      </c>
      <c r="F195" s="47" t="s">
        <v>399</v>
      </c>
      <c r="G195" s="40"/>
      <c r="H195" s="42"/>
      <c r="I195" s="42"/>
      <c r="J195" s="42"/>
      <c r="K195" s="42"/>
      <c r="L195" s="42"/>
      <c r="M195" s="48"/>
      <c r="N195" s="98"/>
      <c r="O195" s="96"/>
      <c r="P195" s="96"/>
      <c r="Q195" s="96"/>
      <c r="R195" s="96"/>
      <c r="S195" s="109">
        <v>0</v>
      </c>
      <c r="T195" s="109">
        <v>0</v>
      </c>
    </row>
    <row r="196" spans="1:20" s="55" customFormat="1" ht="15.75">
      <c r="A196" s="94"/>
      <c r="B196" s="95"/>
      <c r="C196" s="817"/>
      <c r="D196" s="818"/>
      <c r="E196" s="819"/>
      <c r="F196" s="47"/>
      <c r="G196" s="40"/>
      <c r="H196" s="42"/>
      <c r="I196" s="42"/>
      <c r="J196" s="42"/>
      <c r="K196" s="42"/>
      <c r="L196" s="42"/>
      <c r="M196" s="48"/>
      <c r="N196" s="98"/>
      <c r="O196" s="96"/>
      <c r="P196" s="96"/>
      <c r="Q196" s="96"/>
      <c r="R196" s="96"/>
      <c r="S196" s="109"/>
      <c r="T196" s="109"/>
    </row>
    <row r="197" spans="1:20" s="55" customFormat="1" ht="15.75">
      <c r="A197" s="94"/>
      <c r="B197" s="95"/>
      <c r="C197" s="835"/>
      <c r="D197" s="836"/>
      <c r="E197" s="837"/>
      <c r="F197" s="47"/>
      <c r="G197" s="40"/>
      <c r="H197" s="42"/>
      <c r="I197" s="42"/>
      <c r="J197" s="42"/>
      <c r="K197" s="42"/>
      <c r="L197" s="42"/>
      <c r="M197" s="48"/>
      <c r="N197" s="98"/>
      <c r="O197" s="96"/>
      <c r="P197" s="96"/>
      <c r="Q197" s="96"/>
      <c r="R197" s="96"/>
      <c r="S197" s="109"/>
      <c r="T197" s="109"/>
    </row>
    <row r="198" spans="1:20" s="55" customFormat="1" ht="15.75">
      <c r="A198" s="67"/>
      <c r="B198" s="69"/>
      <c r="C198" s="834"/>
      <c r="D198" s="834"/>
      <c r="E198" s="834"/>
      <c r="F198" s="68"/>
      <c r="G198" s="100"/>
      <c r="H198" s="101" t="s">
        <v>400</v>
      </c>
      <c r="I198" s="101"/>
      <c r="J198" s="101"/>
      <c r="K198" s="101"/>
      <c r="L198" s="101"/>
      <c r="M198" s="102"/>
      <c r="N198" s="103"/>
      <c r="O198" s="104"/>
      <c r="P198" s="104"/>
      <c r="Q198" s="21">
        <f>+Q192+Q184+Q157+Q148+Q101+Q51+Q18</f>
        <v>0</v>
      </c>
      <c r="R198" s="21"/>
      <c r="S198" s="141">
        <f>+S192+S184+S157+S148+S101+S51+S18</f>
        <v>0</v>
      </c>
      <c r="T198" s="141">
        <f>+T192+T184+T157+T148+T101+T51+T18</f>
        <v>0</v>
      </c>
    </row>
    <row r="199" spans="1:20" ht="15.75">
      <c r="A199" s="22"/>
      <c r="S199" s="143"/>
      <c r="T199" s="116"/>
    </row>
    <row r="200" spans="1:20" ht="15.75">
      <c r="A200" s="22"/>
      <c r="B200" s="828" t="s">
        <v>509</v>
      </c>
      <c r="C200" s="828"/>
      <c r="D200" s="828"/>
      <c r="E200" s="828"/>
      <c r="F200" s="828"/>
      <c r="G200" s="828"/>
      <c r="H200" s="828"/>
      <c r="Q200" s="828" t="s">
        <v>511</v>
      </c>
      <c r="R200" s="828"/>
      <c r="S200" s="828"/>
      <c r="T200" s="116"/>
    </row>
    <row r="201" spans="1:20" s="125" customFormat="1" ht="11.25" customHeight="1">
      <c r="A201" s="4"/>
      <c r="B201" s="820" t="s">
        <v>510</v>
      </c>
      <c r="C201" s="820"/>
      <c r="D201" s="820"/>
      <c r="E201" s="820"/>
      <c r="F201" s="820"/>
      <c r="G201" s="820"/>
      <c r="H201" s="820"/>
      <c r="N201" s="126"/>
      <c r="Q201" s="827" t="s">
        <v>512</v>
      </c>
      <c r="R201" s="827"/>
      <c r="S201" s="827"/>
      <c r="T201" s="133"/>
    </row>
    <row r="202" spans="1:20" ht="15.75">
      <c r="A202" s="22"/>
      <c r="B202" s="826" t="s">
        <v>508</v>
      </c>
      <c r="C202" s="826"/>
      <c r="D202" s="826"/>
      <c r="E202" s="826"/>
      <c r="F202" s="826"/>
      <c r="G202" s="826"/>
      <c r="H202" s="826"/>
      <c r="Q202" s="826" t="s">
        <v>508</v>
      </c>
      <c r="R202" s="826"/>
      <c r="S202" s="826"/>
      <c r="T202" s="116"/>
    </row>
    <row r="203" spans="1:20" ht="15.75">
      <c r="A203" s="22"/>
      <c r="S203" s="143"/>
      <c r="T203" s="116"/>
    </row>
    <row r="204" spans="1:20" ht="15.75">
      <c r="A204" s="22"/>
      <c r="S204" s="143"/>
      <c r="T204" s="116"/>
    </row>
    <row r="205" spans="1:20" ht="15.75">
      <c r="A205" s="22"/>
      <c r="S205" s="143"/>
      <c r="T205" s="116"/>
    </row>
    <row r="206" spans="1:20" ht="15.75">
      <c r="A206" s="22"/>
      <c r="S206" s="143"/>
      <c r="T206" s="116"/>
    </row>
    <row r="207" spans="1:20" ht="15.75">
      <c r="A207" s="22"/>
      <c r="S207" s="143"/>
      <c r="T207" s="116"/>
    </row>
    <row r="208" spans="1:20" ht="15.75">
      <c r="A208" s="22"/>
      <c r="S208" s="143"/>
      <c r="T208" s="116"/>
    </row>
    <row r="209" spans="1:20" ht="15.75">
      <c r="A209" s="22"/>
      <c r="S209" s="143"/>
      <c r="T209" s="116"/>
    </row>
    <row r="210" spans="1:20" ht="15.75">
      <c r="A210" s="22"/>
      <c r="S210" s="143"/>
      <c r="T210" s="116"/>
    </row>
    <row r="211" spans="1:20" ht="15.75">
      <c r="A211" s="22"/>
      <c r="S211" s="143"/>
      <c r="T211" s="116"/>
    </row>
    <row r="212" spans="1:20" ht="15.75">
      <c r="A212" s="22"/>
      <c r="S212" s="143"/>
      <c r="T212" s="116"/>
    </row>
    <row r="213" spans="1:20" ht="15.75">
      <c r="A213" s="22"/>
      <c r="S213" s="143"/>
      <c r="T213" s="116"/>
    </row>
    <row r="214" spans="1:20" ht="15.75">
      <c r="A214" s="22"/>
      <c r="S214" s="143"/>
      <c r="T214" s="116"/>
    </row>
    <row r="215" spans="1:20" ht="15.75">
      <c r="A215" s="22"/>
      <c r="S215" s="143"/>
      <c r="T215" s="116"/>
    </row>
    <row r="216" spans="1:20" ht="15.75">
      <c r="A216" s="22"/>
      <c r="S216" s="143"/>
      <c r="T216" s="116"/>
    </row>
    <row r="217" spans="1:20" ht="15.75">
      <c r="A217" s="22"/>
      <c r="S217" s="143"/>
      <c r="T217" s="116"/>
    </row>
    <row r="218" spans="1:20" ht="15.75">
      <c r="A218" s="22"/>
      <c r="S218" s="143"/>
      <c r="T218" s="116"/>
    </row>
    <row r="219" spans="1:20" ht="15.75">
      <c r="A219" s="22"/>
      <c r="S219" s="143"/>
      <c r="T219" s="116"/>
    </row>
    <row r="220" spans="1:20" ht="15.75">
      <c r="A220" s="22"/>
      <c r="S220" s="143"/>
      <c r="T220" s="116"/>
    </row>
    <row r="221" spans="1:20" ht="15.75">
      <c r="A221" s="22"/>
      <c r="S221" s="143"/>
      <c r="T221" s="116"/>
    </row>
    <row r="222" spans="1:20" ht="15.75">
      <c r="A222" s="22"/>
      <c r="S222" s="143"/>
      <c r="T222" s="116"/>
    </row>
    <row r="223" spans="1:20" ht="15.75">
      <c r="A223" s="22"/>
      <c r="S223" s="143"/>
      <c r="T223" s="116"/>
    </row>
    <row r="224" spans="1:20" ht="15.75">
      <c r="A224" s="22"/>
      <c r="S224" s="143"/>
      <c r="T224" s="116"/>
    </row>
    <row r="225" spans="1:20" ht="15.75">
      <c r="A225" s="22"/>
      <c r="S225" s="143"/>
      <c r="T225" s="116"/>
    </row>
    <row r="226" spans="1:20" ht="15.75">
      <c r="A226" s="22"/>
      <c r="S226" s="143"/>
      <c r="T226" s="116"/>
    </row>
    <row r="227" spans="1:20" ht="15.75">
      <c r="A227" s="22"/>
      <c r="S227" s="143"/>
      <c r="T227" s="116"/>
    </row>
    <row r="228" spans="1:20" ht="15.75">
      <c r="A228" s="22"/>
    </row>
    <row r="229" spans="1:20" ht="15.75">
      <c r="A229" s="22"/>
    </row>
    <row r="230" spans="1:20" ht="15.75">
      <c r="A230" s="22"/>
    </row>
    <row r="231" spans="1:20" ht="15.75">
      <c r="A231" s="22"/>
    </row>
    <row r="232" spans="1:20" ht="15.75">
      <c r="A232" s="22"/>
    </row>
    <row r="233" spans="1:20" ht="15.75">
      <c r="A233" s="22"/>
    </row>
    <row r="234" spans="1:20" ht="15.75">
      <c r="A234" s="22"/>
    </row>
    <row r="235" spans="1:20" ht="15.75">
      <c r="A235" s="22"/>
    </row>
    <row r="236" spans="1:20" ht="15.75">
      <c r="A236" s="22"/>
    </row>
    <row r="237" spans="1:20" ht="15.75">
      <c r="A237" s="22"/>
    </row>
    <row r="238" spans="1:20" ht="15.75">
      <c r="A238" s="22"/>
    </row>
    <row r="239" spans="1:20" ht="15.75">
      <c r="A239" s="22"/>
    </row>
    <row r="240" spans="1:20" ht="15.75">
      <c r="A240" s="22"/>
    </row>
    <row r="241" spans="1:1" ht="15.75">
      <c r="A241" s="22"/>
    </row>
    <row r="242" spans="1:1" ht="15.75">
      <c r="A242" s="22"/>
    </row>
    <row r="243" spans="1:1" ht="15.75">
      <c r="A243" s="22"/>
    </row>
    <row r="244" spans="1:1" ht="15.75">
      <c r="A244" s="22"/>
    </row>
    <row r="245" spans="1:1" ht="15.75">
      <c r="A245" s="22"/>
    </row>
    <row r="246" spans="1:1" ht="15.75">
      <c r="A246" s="22"/>
    </row>
    <row r="247" spans="1:1" ht="15.75">
      <c r="A247" s="22"/>
    </row>
    <row r="248" spans="1:1" ht="15.75">
      <c r="A248" s="22"/>
    </row>
    <row r="249" spans="1:1" ht="15.75">
      <c r="A249" s="22"/>
    </row>
    <row r="250" spans="1:1" ht="15.75">
      <c r="A250" s="22"/>
    </row>
    <row r="251" spans="1:1" ht="15.75">
      <c r="A251" s="22"/>
    </row>
    <row r="252" spans="1:1" ht="15.75">
      <c r="A252" s="22"/>
    </row>
    <row r="253" spans="1:1" ht="15.75">
      <c r="A253" s="22"/>
    </row>
    <row r="254" spans="1:1" ht="15.75">
      <c r="A254" s="22"/>
    </row>
    <row r="255" spans="1:1" ht="15.75">
      <c r="A255" s="22"/>
    </row>
    <row r="256" spans="1:1" ht="15.75">
      <c r="A256" s="22"/>
    </row>
    <row r="257" spans="1:1" ht="15.75">
      <c r="A257" s="22"/>
    </row>
    <row r="258" spans="1:1" ht="15.75">
      <c r="A258" s="22"/>
    </row>
    <row r="259" spans="1:1" ht="15.75">
      <c r="A259" s="22"/>
    </row>
    <row r="260" spans="1:1" ht="15.75">
      <c r="A260" s="22"/>
    </row>
    <row r="261" spans="1:1" ht="15.75">
      <c r="A261" s="22"/>
    </row>
    <row r="262" spans="1:1" ht="15.75">
      <c r="A262" s="22"/>
    </row>
    <row r="263" spans="1:1" ht="15.75">
      <c r="A263" s="22"/>
    </row>
    <row r="264" spans="1:1" ht="15.75">
      <c r="A264" s="22"/>
    </row>
    <row r="265" spans="1:1" ht="15.75">
      <c r="A265" s="22"/>
    </row>
    <row r="266" spans="1:1" ht="15.75">
      <c r="A266" s="22"/>
    </row>
    <row r="267" spans="1:1" ht="15.75">
      <c r="A267" s="22"/>
    </row>
    <row r="268" spans="1:1" ht="15.75">
      <c r="A268" s="22"/>
    </row>
    <row r="269" spans="1:1" ht="15.75">
      <c r="A269" s="22"/>
    </row>
    <row r="270" spans="1:1" ht="15.75">
      <c r="A270" s="22"/>
    </row>
    <row r="271" spans="1:1" ht="15.75">
      <c r="A271" s="22"/>
    </row>
    <row r="272" spans="1:1" ht="15.75">
      <c r="A272" s="22"/>
    </row>
    <row r="273" spans="1:1" ht="15.75">
      <c r="A273" s="22"/>
    </row>
    <row r="274" spans="1:1" ht="15.75">
      <c r="A274" s="22"/>
    </row>
  </sheetData>
  <mergeCells count="193">
    <mergeCell ref="F1:R1"/>
    <mergeCell ref="B202:H202"/>
    <mergeCell ref="Q201:S201"/>
    <mergeCell ref="Q200:S200"/>
    <mergeCell ref="Q202:S202"/>
    <mergeCell ref="O15:O16"/>
    <mergeCell ref="R15:R16"/>
    <mergeCell ref="A17:E17"/>
    <mergeCell ref="B200:H200"/>
    <mergeCell ref="C198:E198"/>
    <mergeCell ref="C194:E194"/>
    <mergeCell ref="C195:E195"/>
    <mergeCell ref="N7:R7"/>
    <mergeCell ref="C186:E186"/>
    <mergeCell ref="C187:E187"/>
    <mergeCell ref="C188:E188"/>
    <mergeCell ref="C189:E189"/>
    <mergeCell ref="C171:E171"/>
    <mergeCell ref="C176:E176"/>
    <mergeCell ref="C172:E172"/>
    <mergeCell ref="C196:E196"/>
    <mergeCell ref="C197:E197"/>
    <mergeCell ref="C180:E180"/>
    <mergeCell ref="C181:E181"/>
    <mergeCell ref="C182:E182"/>
    <mergeCell ref="C183:E183"/>
    <mergeCell ref="C184:E184"/>
    <mergeCell ref="C185:E185"/>
    <mergeCell ref="C190:E190"/>
    <mergeCell ref="C192:E192"/>
    <mergeCell ref="C179:E179"/>
    <mergeCell ref="C165:E165"/>
    <mergeCell ref="C166:E166"/>
    <mergeCell ref="C167:E167"/>
    <mergeCell ref="C168:E168"/>
    <mergeCell ref="C169:E169"/>
    <mergeCell ref="C170:E170"/>
    <mergeCell ref="C163:E163"/>
    <mergeCell ref="C164:E164"/>
    <mergeCell ref="C173:E173"/>
    <mergeCell ref="C177:E177"/>
    <mergeCell ref="C159:E159"/>
    <mergeCell ref="C160:E160"/>
    <mergeCell ref="C161:E161"/>
    <mergeCell ref="C162:E162"/>
    <mergeCell ref="C155:E155"/>
    <mergeCell ref="C156:E156"/>
    <mergeCell ref="C157:E157"/>
    <mergeCell ref="C158:E158"/>
    <mergeCell ref="C151:E151"/>
    <mergeCell ref="C152:E152"/>
    <mergeCell ref="C153:E153"/>
    <mergeCell ref="C154:E154"/>
    <mergeCell ref="C146:E146"/>
    <mergeCell ref="C148:E148"/>
    <mergeCell ref="C149:E149"/>
    <mergeCell ref="C150:E150"/>
    <mergeCell ref="C142:E142"/>
    <mergeCell ref="C143:E143"/>
    <mergeCell ref="C144:E144"/>
    <mergeCell ref="C145:E145"/>
    <mergeCell ref="C138:E138"/>
    <mergeCell ref="C139:E139"/>
    <mergeCell ref="C140:E140"/>
    <mergeCell ref="C141:E141"/>
    <mergeCell ref="C133:E133"/>
    <mergeCell ref="C134:E134"/>
    <mergeCell ref="C135:E135"/>
    <mergeCell ref="C136:E136"/>
    <mergeCell ref="C128:E128"/>
    <mergeCell ref="C129:E129"/>
    <mergeCell ref="C131:E131"/>
    <mergeCell ref="C132:E132"/>
    <mergeCell ref="C124:E124"/>
    <mergeCell ref="C125:E125"/>
    <mergeCell ref="C126:E126"/>
    <mergeCell ref="C127:E127"/>
    <mergeCell ref="C119:E119"/>
    <mergeCell ref="C120:E120"/>
    <mergeCell ref="C121:E121"/>
    <mergeCell ref="C122:E122"/>
    <mergeCell ref="C115:E115"/>
    <mergeCell ref="C116:E116"/>
    <mergeCell ref="C117:E117"/>
    <mergeCell ref="C118:E118"/>
    <mergeCell ref="C111:E111"/>
    <mergeCell ref="C112:E112"/>
    <mergeCell ref="C113:E113"/>
    <mergeCell ref="C114:E114"/>
    <mergeCell ref="C107:E107"/>
    <mergeCell ref="C108:E108"/>
    <mergeCell ref="C109:E109"/>
    <mergeCell ref="C110:E110"/>
    <mergeCell ref="C103:E103"/>
    <mergeCell ref="C104:E104"/>
    <mergeCell ref="C105:E105"/>
    <mergeCell ref="C106:E106"/>
    <mergeCell ref="C99:E99"/>
    <mergeCell ref="C100:E100"/>
    <mergeCell ref="C101:E101"/>
    <mergeCell ref="C102:E102"/>
    <mergeCell ref="C95:E95"/>
    <mergeCell ref="C96:E96"/>
    <mergeCell ref="C97:E97"/>
    <mergeCell ref="C98:E98"/>
    <mergeCell ref="C91:E91"/>
    <mergeCell ref="C92:E92"/>
    <mergeCell ref="C93:E93"/>
    <mergeCell ref="C94:E94"/>
    <mergeCell ref="C87:E87"/>
    <mergeCell ref="C88:E88"/>
    <mergeCell ref="C89:E89"/>
    <mergeCell ref="C90:E90"/>
    <mergeCell ref="C83:E83"/>
    <mergeCell ref="C84:E84"/>
    <mergeCell ref="C85:E85"/>
    <mergeCell ref="C86:E86"/>
    <mergeCell ref="C79:E79"/>
    <mergeCell ref="C80:E80"/>
    <mergeCell ref="C81:E81"/>
    <mergeCell ref="C82:E82"/>
    <mergeCell ref="C75:E75"/>
    <mergeCell ref="C76:E76"/>
    <mergeCell ref="C77:E77"/>
    <mergeCell ref="C78:E78"/>
    <mergeCell ref="C71:E71"/>
    <mergeCell ref="C72:E72"/>
    <mergeCell ref="C73:E73"/>
    <mergeCell ref="C74:E74"/>
    <mergeCell ref="C67:E67"/>
    <mergeCell ref="C68:E68"/>
    <mergeCell ref="C69:E69"/>
    <mergeCell ref="C70:E70"/>
    <mergeCell ref="C50:E50"/>
    <mergeCell ref="C43:E43"/>
    <mergeCell ref="C44:E44"/>
    <mergeCell ref="C45:E45"/>
    <mergeCell ref="C46:E46"/>
    <mergeCell ref="C63:E63"/>
    <mergeCell ref="C64:E64"/>
    <mergeCell ref="C65:E65"/>
    <mergeCell ref="C66:E66"/>
    <mergeCell ref="C59:E59"/>
    <mergeCell ref="C60:E60"/>
    <mergeCell ref="C61:E61"/>
    <mergeCell ref="C62:E62"/>
    <mergeCell ref="C55:E55"/>
    <mergeCell ref="C56:E56"/>
    <mergeCell ref="C57:E57"/>
    <mergeCell ref="C58:E58"/>
    <mergeCell ref="N19:N35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18:E18"/>
    <mergeCell ref="C19:E19"/>
    <mergeCell ref="B201:H201"/>
    <mergeCell ref="C29:E29"/>
    <mergeCell ref="C30:E30"/>
    <mergeCell ref="C31:E31"/>
    <mergeCell ref="C32:E32"/>
    <mergeCell ref="C33:E33"/>
    <mergeCell ref="C34:E34"/>
    <mergeCell ref="C39:E39"/>
    <mergeCell ref="C40:E40"/>
    <mergeCell ref="C41:E41"/>
    <mergeCell ref="C42:E42"/>
    <mergeCell ref="C35:E35"/>
    <mergeCell ref="C36:E36"/>
    <mergeCell ref="C37:E37"/>
    <mergeCell ref="C38:E38"/>
    <mergeCell ref="C51:E51"/>
    <mergeCell ref="C52:E52"/>
    <mergeCell ref="C53:E53"/>
    <mergeCell ref="C54:E54"/>
    <mergeCell ref="C47:E47"/>
    <mergeCell ref="C48:E48"/>
    <mergeCell ref="C49:E49"/>
    <mergeCell ref="Q15:Q16"/>
    <mergeCell ref="C16:E16"/>
    <mergeCell ref="N15:N16"/>
    <mergeCell ref="J12:K12"/>
    <mergeCell ref="A15:E15"/>
    <mergeCell ref="F15:M16"/>
    <mergeCell ref="P15:P16"/>
    <mergeCell ref="N13:R13"/>
    <mergeCell ref="F17:M17"/>
  </mergeCells>
  <phoneticPr fontId="9" type="noConversion"/>
  <printOptions horizontalCentered="1"/>
  <pageMargins left="0.31496062992125984" right="0.23622047244094491" top="0.43307086614173229" bottom="0.51181102362204722" header="0" footer="0"/>
  <pageSetup scale="65" firstPageNumber="11" orientation="landscape" useFirstPageNumber="1" r:id="rId1"/>
  <headerFooter alignWithMargins="0">
    <oddFooter>Página &amp;P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2"/>
  </sheetPr>
  <dimension ref="A1:T274"/>
  <sheetViews>
    <sheetView showGridLines="0" topLeftCell="B9" workbookViewId="0">
      <pane xSplit="10" ySplit="9" topLeftCell="L29" activePane="bottomRight" state="frozen"/>
      <selection activeCell="I11" sqref="I11"/>
      <selection pane="topRight" activeCell="I11" sqref="I11"/>
      <selection pane="bottomLeft" activeCell="I11" sqref="I11"/>
      <selection pane="bottomRight" activeCell="I11" sqref="I11"/>
    </sheetView>
  </sheetViews>
  <sheetFormatPr baseColWidth="10" defaultColWidth="11.42578125" defaultRowHeight="12.75"/>
  <cols>
    <col min="1" max="1" width="6.140625" style="1" hidden="1" customWidth="1"/>
    <col min="2" max="2" width="6.7109375" style="1" hidden="1" customWidth="1"/>
    <col min="3" max="3" width="1.5703125" style="1" hidden="1" customWidth="1"/>
    <col min="4" max="4" width="3.5703125" hidden="1" customWidth="1"/>
    <col min="5" max="5" width="1.5703125" hidden="1" customWidth="1"/>
    <col min="6" max="6" width="6.5703125" hidden="1" customWidth="1"/>
    <col min="7" max="10" width="4.42578125" hidden="1" customWidth="1"/>
    <col min="11" max="11" width="3.85546875" hidden="1" customWidth="1"/>
    <col min="12" max="12" width="16" hidden="1" customWidth="1"/>
    <col min="13" max="13" width="4.5703125" hidden="1" customWidth="1"/>
    <col min="14" max="14" width="8.5703125" style="88" hidden="1" customWidth="1"/>
    <col min="15" max="15" width="7.7109375" hidden="1" customWidth="1"/>
    <col min="16" max="16" width="12" hidden="1" customWidth="1"/>
    <col min="17" max="17" width="12.85546875" hidden="1" customWidth="1"/>
    <col min="18" max="18" width="14.5703125" hidden="1" customWidth="1"/>
    <col min="19" max="19" width="16.85546875" style="117" hidden="1" customWidth="1"/>
    <col min="20" max="20" width="16.85546875" style="127" hidden="1" customWidth="1"/>
    <col min="21" max="22" width="0" hidden="1" customWidth="1"/>
  </cols>
  <sheetData>
    <row r="1" spans="1:20" ht="12.75" customHeight="1">
      <c r="F1" s="825" t="s">
        <v>528</v>
      </c>
      <c r="G1" s="825"/>
      <c r="H1" s="825"/>
      <c r="I1" s="825"/>
      <c r="J1" s="825"/>
      <c r="K1" s="825"/>
      <c r="L1" s="825"/>
      <c r="M1" s="825"/>
      <c r="N1" s="825"/>
      <c r="O1" s="825"/>
      <c r="P1" s="825"/>
      <c r="Q1" s="825"/>
      <c r="R1" s="825"/>
      <c r="T1" s="156" t="s">
        <v>526</v>
      </c>
    </row>
    <row r="2" spans="1:20" s="82" customFormat="1" ht="20.25">
      <c r="A2" s="2"/>
      <c r="B2" s="80"/>
      <c r="C2" s="80"/>
      <c r="D2" s="80"/>
      <c r="E2" s="80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5" t="s">
        <v>506</v>
      </c>
      <c r="T2" s="145"/>
    </row>
    <row r="3" spans="1:20" ht="15.75">
      <c r="A3" s="148" t="s">
        <v>498</v>
      </c>
      <c r="F3" s="152" t="s">
        <v>521</v>
      </c>
      <c r="G3" s="25">
        <v>6</v>
      </c>
      <c r="H3" s="25">
        <v>1</v>
      </c>
      <c r="I3" s="25">
        <v>1</v>
      </c>
      <c r="J3" s="25">
        <v>1</v>
      </c>
      <c r="K3" s="26"/>
      <c r="L3" s="22" t="s">
        <v>522</v>
      </c>
      <c r="N3" s="22" t="s">
        <v>434</v>
      </c>
      <c r="S3" s="135" t="s">
        <v>527</v>
      </c>
    </row>
    <row r="4" spans="1:20" s="23" customFormat="1" ht="15.75">
      <c r="A4" s="149"/>
      <c r="C4" s="1"/>
      <c r="N4" s="24"/>
      <c r="S4" s="135"/>
      <c r="T4" s="130"/>
    </row>
    <row r="5" spans="1:20" ht="15.75">
      <c r="A5" s="148" t="s">
        <v>499</v>
      </c>
      <c r="F5" s="152" t="s">
        <v>521</v>
      </c>
      <c r="G5" s="25">
        <v>0</v>
      </c>
      <c r="H5" s="25">
        <v>0</v>
      </c>
      <c r="I5" s="153"/>
      <c r="J5" s="128"/>
      <c r="L5" s="22" t="s">
        <v>522</v>
      </c>
    </row>
    <row r="6" spans="1:20" s="23" customFormat="1" ht="15.75">
      <c r="A6" s="149"/>
      <c r="C6" s="1"/>
      <c r="N6" s="24"/>
      <c r="T6" s="130"/>
    </row>
    <row r="7" spans="1:20" ht="24" customHeight="1">
      <c r="A7" s="150" t="s">
        <v>517</v>
      </c>
      <c r="F7" s="152" t="s">
        <v>521</v>
      </c>
      <c r="G7" s="25">
        <v>1</v>
      </c>
      <c r="H7" s="25">
        <v>1</v>
      </c>
      <c r="I7" s="153"/>
      <c r="L7" s="160" t="s">
        <v>522</v>
      </c>
      <c r="N7" s="810" t="s">
        <v>441</v>
      </c>
      <c r="O7" s="810"/>
      <c r="P7" s="810"/>
      <c r="Q7" s="810"/>
      <c r="R7" s="810"/>
      <c r="S7" s="158" t="s">
        <v>525</v>
      </c>
    </row>
    <row r="8" spans="1:20" s="23" customFormat="1" ht="10.5" customHeight="1">
      <c r="A8" s="149"/>
      <c r="C8" s="1"/>
      <c r="L8" s="110"/>
      <c r="N8" s="24"/>
      <c r="S8" s="158"/>
      <c r="T8" s="130"/>
    </row>
    <row r="9" spans="1:20" ht="15.75">
      <c r="A9" s="148" t="s">
        <v>518</v>
      </c>
      <c r="F9" s="152" t="s">
        <v>521</v>
      </c>
      <c r="G9" s="25">
        <v>0</v>
      </c>
      <c r="H9" s="25">
        <v>0</v>
      </c>
      <c r="I9" s="153"/>
      <c r="J9" s="128"/>
      <c r="L9" s="22" t="s">
        <v>522</v>
      </c>
      <c r="S9" s="158"/>
    </row>
    <row r="10" spans="1:20" s="23" customFormat="1" ht="10.5" customHeight="1">
      <c r="A10" s="149"/>
      <c r="C10" s="1"/>
      <c r="L10" s="110"/>
      <c r="N10" s="24"/>
      <c r="S10" s="158"/>
      <c r="T10" s="130"/>
    </row>
    <row r="11" spans="1:20" ht="15.75">
      <c r="A11" s="148" t="s">
        <v>519</v>
      </c>
      <c r="F11" s="152" t="s">
        <v>521</v>
      </c>
      <c r="G11" s="25">
        <v>0</v>
      </c>
      <c r="H11" s="25">
        <v>0</v>
      </c>
      <c r="I11" s="153"/>
      <c r="J11" s="128"/>
      <c r="K11" s="114"/>
      <c r="L11" s="22" t="s">
        <v>522</v>
      </c>
      <c r="S11" s="158" t="s">
        <v>525</v>
      </c>
      <c r="T11" s="157"/>
    </row>
    <row r="12" spans="1:20" s="23" customFormat="1" ht="15.75">
      <c r="A12" s="149"/>
      <c r="C12" s="1"/>
      <c r="G12" s="38"/>
      <c r="H12" s="38"/>
      <c r="I12" s="38"/>
      <c r="J12" s="801"/>
      <c r="K12" s="801"/>
      <c r="N12" s="24"/>
      <c r="S12" s="159"/>
      <c r="T12" s="157"/>
    </row>
    <row r="13" spans="1:20" ht="24" customHeight="1" thickBot="1">
      <c r="A13" s="151" t="s">
        <v>520</v>
      </c>
      <c r="C13" s="5"/>
      <c r="D13" s="5"/>
      <c r="E13" s="5"/>
      <c r="F13" s="5"/>
      <c r="G13" s="111" t="s">
        <v>440</v>
      </c>
      <c r="H13" s="111" t="s">
        <v>461</v>
      </c>
      <c r="I13" s="111" t="s">
        <v>440</v>
      </c>
      <c r="J13" s="111">
        <v>0</v>
      </c>
      <c r="K13" s="128"/>
      <c r="L13" s="22" t="s">
        <v>522</v>
      </c>
      <c r="M13" s="5"/>
      <c r="N13" s="810" t="s">
        <v>481</v>
      </c>
      <c r="O13" s="810"/>
      <c r="P13" s="810"/>
      <c r="Q13" s="810"/>
      <c r="R13" s="810"/>
      <c r="S13" s="158" t="s">
        <v>525</v>
      </c>
      <c r="T13" s="147"/>
    </row>
    <row r="14" spans="1:20" ht="15.75">
      <c r="A14" s="148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T14" s="147"/>
    </row>
    <row r="15" spans="1:20" ht="12.75" customHeight="1">
      <c r="A15" s="802" t="s">
        <v>523</v>
      </c>
      <c r="B15" s="803"/>
      <c r="C15" s="803"/>
      <c r="D15" s="803"/>
      <c r="E15" s="803"/>
      <c r="F15" s="804" t="s">
        <v>513</v>
      </c>
      <c r="G15" s="805"/>
      <c r="H15" s="805"/>
      <c r="I15" s="805"/>
      <c r="J15" s="805"/>
      <c r="K15" s="805"/>
      <c r="L15" s="805"/>
      <c r="M15" s="806"/>
      <c r="N15" s="799" t="s">
        <v>475</v>
      </c>
      <c r="O15" s="829" t="s">
        <v>495</v>
      </c>
      <c r="P15" s="794" t="s">
        <v>416</v>
      </c>
      <c r="Q15" s="794" t="s">
        <v>515</v>
      </c>
      <c r="R15" s="794" t="s">
        <v>417</v>
      </c>
      <c r="S15" s="136" t="s">
        <v>516</v>
      </c>
      <c r="T15" s="146" t="s">
        <v>524</v>
      </c>
    </row>
    <row r="16" spans="1:20">
      <c r="A16" s="73" t="s">
        <v>411</v>
      </c>
      <c r="B16" s="73" t="s">
        <v>445</v>
      </c>
      <c r="C16" s="796" t="s">
        <v>514</v>
      </c>
      <c r="D16" s="797" t="s">
        <v>3</v>
      </c>
      <c r="E16" s="798" t="s">
        <v>3</v>
      </c>
      <c r="F16" s="807"/>
      <c r="G16" s="808"/>
      <c r="H16" s="808"/>
      <c r="I16" s="808"/>
      <c r="J16" s="808"/>
      <c r="K16" s="808"/>
      <c r="L16" s="808"/>
      <c r="M16" s="809"/>
      <c r="N16" s="800"/>
      <c r="O16" s="830"/>
      <c r="P16" s="795"/>
      <c r="Q16" s="795"/>
      <c r="R16" s="795"/>
      <c r="S16" s="137" t="s">
        <v>482</v>
      </c>
      <c r="T16" s="123">
        <v>2009</v>
      </c>
    </row>
    <row r="17" spans="1:20" s="79" customFormat="1" ht="12.75" customHeight="1">
      <c r="A17" s="831" t="s">
        <v>409</v>
      </c>
      <c r="B17" s="832"/>
      <c r="C17" s="832"/>
      <c r="D17" s="832"/>
      <c r="E17" s="833"/>
      <c r="F17" s="811" t="s">
        <v>412</v>
      </c>
      <c r="G17" s="812"/>
      <c r="H17" s="812"/>
      <c r="I17" s="812"/>
      <c r="J17" s="812"/>
      <c r="K17" s="812"/>
      <c r="L17" s="812"/>
      <c r="M17" s="813"/>
      <c r="N17" s="78">
        <v>3</v>
      </c>
      <c r="O17" s="78" t="s">
        <v>321</v>
      </c>
      <c r="P17" s="78" t="s">
        <v>424</v>
      </c>
      <c r="Q17" s="78" t="s">
        <v>339</v>
      </c>
      <c r="R17" s="78" t="s">
        <v>425</v>
      </c>
      <c r="S17" s="138" t="s">
        <v>382</v>
      </c>
      <c r="T17" s="138" t="s">
        <v>393</v>
      </c>
    </row>
    <row r="18" spans="1:20" s="55" customFormat="1" ht="15.75">
      <c r="A18" s="90">
        <v>1</v>
      </c>
      <c r="B18" s="91"/>
      <c r="C18" s="814"/>
      <c r="D18" s="815"/>
      <c r="E18" s="816"/>
      <c r="F18" s="50" t="s">
        <v>4</v>
      </c>
      <c r="G18" s="51"/>
      <c r="H18" s="52"/>
      <c r="I18" s="52"/>
      <c r="J18" s="52"/>
      <c r="K18" s="52"/>
      <c r="L18" s="52"/>
      <c r="M18" s="53"/>
      <c r="N18" s="92">
        <v>331</v>
      </c>
      <c r="O18" s="93">
        <v>40</v>
      </c>
      <c r="P18" s="93"/>
      <c r="Q18" s="93"/>
      <c r="R18" s="93"/>
      <c r="S18" s="142">
        <f>+S20+S28+S34+S37+S39+S42+S47+S23</f>
        <v>0</v>
      </c>
      <c r="T18" s="142">
        <f>+T20+T28+T34+T37+T39+T42+T47+T23</f>
        <v>0</v>
      </c>
    </row>
    <row r="19" spans="1:20" s="55" customFormat="1" ht="15.75">
      <c r="A19" s="94"/>
      <c r="B19" s="95"/>
      <c r="C19" s="817"/>
      <c r="D19" s="818"/>
      <c r="E19" s="819"/>
      <c r="F19" s="47"/>
      <c r="G19" s="40"/>
      <c r="H19" s="42"/>
      <c r="I19" s="42"/>
      <c r="J19" s="42"/>
      <c r="K19" s="42"/>
      <c r="L19" s="42"/>
      <c r="M19" s="48"/>
      <c r="N19" s="824" t="s">
        <v>476</v>
      </c>
      <c r="O19" s="96"/>
      <c r="P19" s="96"/>
      <c r="Q19" s="96"/>
      <c r="R19" s="96"/>
      <c r="S19" s="108"/>
      <c r="T19" s="108"/>
    </row>
    <row r="20" spans="1:20" s="55" customFormat="1" ht="15.75">
      <c r="A20" s="94"/>
      <c r="B20" s="95" t="s">
        <v>5</v>
      </c>
      <c r="C20" s="817"/>
      <c r="D20" s="818"/>
      <c r="E20" s="819"/>
      <c r="F20" s="45" t="s">
        <v>6</v>
      </c>
      <c r="G20" s="40"/>
      <c r="H20" s="41"/>
      <c r="I20" s="41"/>
      <c r="J20" s="41"/>
      <c r="K20" s="41"/>
      <c r="L20" s="41"/>
      <c r="M20" s="46"/>
      <c r="N20" s="824"/>
      <c r="O20" s="96"/>
      <c r="P20" s="96"/>
      <c r="Q20" s="96"/>
      <c r="R20" s="96"/>
      <c r="S20" s="140">
        <f>SUM(S21:S22)</f>
        <v>0</v>
      </c>
      <c r="T20" s="140">
        <f>SUM(T21:T22)</f>
        <v>0</v>
      </c>
    </row>
    <row r="21" spans="1:20" s="55" customFormat="1" ht="15.75">
      <c r="A21" s="94"/>
      <c r="B21" s="95"/>
      <c r="C21" s="817" t="s">
        <v>7</v>
      </c>
      <c r="D21" s="818" t="s">
        <v>8</v>
      </c>
      <c r="E21" s="819" t="s">
        <v>8</v>
      </c>
      <c r="F21" s="47" t="s">
        <v>9</v>
      </c>
      <c r="G21" s="40"/>
      <c r="H21" s="42"/>
      <c r="I21" s="42"/>
      <c r="J21" s="42"/>
      <c r="K21" s="42"/>
      <c r="L21" s="42"/>
      <c r="M21" s="48"/>
      <c r="N21" s="824"/>
      <c r="O21" s="96"/>
      <c r="P21" s="96"/>
      <c r="Q21" s="96"/>
      <c r="R21" s="96"/>
      <c r="S21" s="108">
        <v>0</v>
      </c>
      <c r="T21" s="108">
        <v>0</v>
      </c>
    </row>
    <row r="22" spans="1:20" s="55" customFormat="1" ht="15.75">
      <c r="A22" s="94"/>
      <c r="B22" s="95"/>
      <c r="C22" s="817" t="s">
        <v>10</v>
      </c>
      <c r="D22" s="818" t="s">
        <v>8</v>
      </c>
      <c r="E22" s="819" t="s">
        <v>8</v>
      </c>
      <c r="F22" s="47" t="s">
        <v>11</v>
      </c>
      <c r="G22" s="40"/>
      <c r="H22" s="42"/>
      <c r="I22" s="42"/>
      <c r="J22" s="42"/>
      <c r="K22" s="42"/>
      <c r="L22" s="42"/>
      <c r="M22" s="48"/>
      <c r="N22" s="824"/>
      <c r="O22" s="96"/>
      <c r="P22" s="96"/>
      <c r="Q22" s="96"/>
      <c r="R22" s="96"/>
      <c r="S22" s="108">
        <v>0</v>
      </c>
      <c r="T22" s="108">
        <v>0</v>
      </c>
    </row>
    <row r="23" spans="1:20" s="55" customFormat="1" ht="15.75">
      <c r="A23" s="94"/>
      <c r="B23" s="95" t="s">
        <v>12</v>
      </c>
      <c r="C23" s="817"/>
      <c r="D23" s="818"/>
      <c r="E23" s="819"/>
      <c r="F23" s="45" t="s">
        <v>13</v>
      </c>
      <c r="G23" s="40"/>
      <c r="H23" s="41"/>
      <c r="I23" s="41"/>
      <c r="J23" s="41"/>
      <c r="K23" s="41"/>
      <c r="L23" s="41"/>
      <c r="M23" s="46"/>
      <c r="N23" s="824"/>
      <c r="O23" s="96"/>
      <c r="P23" s="96"/>
      <c r="Q23" s="96"/>
      <c r="R23" s="96"/>
      <c r="S23" s="140">
        <f>SUM(S24:S27)</f>
        <v>0</v>
      </c>
      <c r="T23" s="140">
        <f>SUM(T24:T27)</f>
        <v>0</v>
      </c>
    </row>
    <row r="24" spans="1:20" s="55" customFormat="1" ht="15.75">
      <c r="A24" s="94"/>
      <c r="B24" s="95"/>
      <c r="C24" s="817" t="s">
        <v>14</v>
      </c>
      <c r="D24" s="818" t="s">
        <v>15</v>
      </c>
      <c r="E24" s="819" t="s">
        <v>15</v>
      </c>
      <c r="F24" s="47" t="s">
        <v>16</v>
      </c>
      <c r="G24" s="40"/>
      <c r="H24" s="42"/>
      <c r="I24" s="42"/>
      <c r="J24" s="42"/>
      <c r="K24" s="42"/>
      <c r="L24" s="42"/>
      <c r="M24" s="48"/>
      <c r="N24" s="824"/>
      <c r="O24" s="96"/>
      <c r="P24" s="96"/>
      <c r="Q24" s="96"/>
      <c r="R24" s="96"/>
      <c r="S24" s="108">
        <v>0</v>
      </c>
      <c r="T24" s="108">
        <v>0</v>
      </c>
    </row>
    <row r="25" spans="1:20" s="55" customFormat="1" ht="15.75">
      <c r="A25" s="94"/>
      <c r="B25" s="95"/>
      <c r="C25" s="817" t="s">
        <v>17</v>
      </c>
      <c r="D25" s="818" t="s">
        <v>18</v>
      </c>
      <c r="E25" s="819" t="s">
        <v>18</v>
      </c>
      <c r="F25" s="47" t="s">
        <v>19</v>
      </c>
      <c r="G25" s="40"/>
      <c r="H25" s="42"/>
      <c r="I25" s="42"/>
      <c r="J25" s="42"/>
      <c r="K25" s="42"/>
      <c r="L25" s="42"/>
      <c r="M25" s="48"/>
      <c r="N25" s="824"/>
      <c r="O25" s="96"/>
      <c r="P25" s="96"/>
      <c r="Q25" s="96"/>
      <c r="R25" s="96"/>
      <c r="S25" s="108"/>
      <c r="T25" s="108"/>
    </row>
    <row r="26" spans="1:20" s="55" customFormat="1" ht="15.75">
      <c r="A26" s="94"/>
      <c r="B26" s="95"/>
      <c r="C26" s="817" t="s">
        <v>20</v>
      </c>
      <c r="D26" s="818" t="s">
        <v>21</v>
      </c>
      <c r="E26" s="819" t="s">
        <v>21</v>
      </c>
      <c r="F26" s="47" t="s">
        <v>22</v>
      </c>
      <c r="G26" s="40"/>
      <c r="H26" s="42"/>
      <c r="I26" s="42"/>
      <c r="J26" s="42"/>
      <c r="K26" s="42"/>
      <c r="L26" s="42"/>
      <c r="M26" s="48"/>
      <c r="N26" s="824"/>
      <c r="O26" s="96"/>
      <c r="P26" s="96"/>
      <c r="Q26" s="96"/>
      <c r="R26" s="96"/>
      <c r="S26" s="108"/>
      <c r="T26" s="108"/>
    </row>
    <row r="27" spans="1:20" s="55" customFormat="1" ht="15.75">
      <c r="A27" s="94"/>
      <c r="B27" s="95"/>
      <c r="C27" s="817" t="s">
        <v>23</v>
      </c>
      <c r="D27" s="818" t="s">
        <v>21</v>
      </c>
      <c r="E27" s="819" t="s">
        <v>21</v>
      </c>
      <c r="F27" s="47" t="s">
        <v>24</v>
      </c>
      <c r="G27" s="40"/>
      <c r="H27" s="42"/>
      <c r="I27" s="42"/>
      <c r="J27" s="42"/>
      <c r="K27" s="42"/>
      <c r="L27" s="42"/>
      <c r="M27" s="48"/>
      <c r="N27" s="824"/>
      <c r="O27" s="96"/>
      <c r="P27" s="96"/>
      <c r="Q27" s="96"/>
      <c r="R27" s="96"/>
      <c r="S27" s="108">
        <v>0</v>
      </c>
      <c r="T27" s="108">
        <v>0</v>
      </c>
    </row>
    <row r="28" spans="1:20" s="55" customFormat="1" ht="15.75">
      <c r="A28" s="94"/>
      <c r="B28" s="95" t="s">
        <v>25</v>
      </c>
      <c r="C28" s="817"/>
      <c r="D28" s="818"/>
      <c r="E28" s="819"/>
      <c r="F28" s="45" t="s">
        <v>26</v>
      </c>
      <c r="G28" s="40"/>
      <c r="H28" s="41"/>
      <c r="I28" s="41"/>
      <c r="J28" s="41"/>
      <c r="K28" s="41"/>
      <c r="L28" s="41"/>
      <c r="M28" s="46"/>
      <c r="N28" s="824"/>
      <c r="O28" s="96"/>
      <c r="P28" s="96"/>
      <c r="Q28" s="96"/>
      <c r="R28" s="96"/>
      <c r="S28" s="140">
        <f>SUM(S29:S33)</f>
        <v>0</v>
      </c>
      <c r="T28" s="140">
        <f>SUM(T29:T33)</f>
        <v>0</v>
      </c>
    </row>
    <row r="29" spans="1:20" s="55" customFormat="1" ht="15.75">
      <c r="A29" s="94"/>
      <c r="B29" s="95"/>
      <c r="C29" s="817" t="s">
        <v>27</v>
      </c>
      <c r="D29" s="818" t="s">
        <v>28</v>
      </c>
      <c r="E29" s="819" t="s">
        <v>28</v>
      </c>
      <c r="F29" s="47" t="s">
        <v>29</v>
      </c>
      <c r="G29" s="40"/>
      <c r="H29" s="42"/>
      <c r="I29" s="42"/>
      <c r="J29" s="42"/>
      <c r="K29" s="42"/>
      <c r="L29" s="42"/>
      <c r="M29" s="48"/>
      <c r="N29" s="824"/>
      <c r="O29" s="96"/>
      <c r="P29" s="96"/>
      <c r="Q29" s="96"/>
      <c r="R29" s="96"/>
      <c r="S29" s="108"/>
      <c r="T29" s="108"/>
    </row>
    <row r="30" spans="1:20" s="55" customFormat="1" ht="15.75">
      <c r="A30" s="94"/>
      <c r="B30" s="95"/>
      <c r="C30" s="817" t="s">
        <v>30</v>
      </c>
      <c r="D30" s="818" t="s">
        <v>31</v>
      </c>
      <c r="E30" s="819" t="s">
        <v>31</v>
      </c>
      <c r="F30" s="47" t="s">
        <v>32</v>
      </c>
      <c r="G30" s="40"/>
      <c r="H30" s="42"/>
      <c r="I30" s="42"/>
      <c r="J30" s="42"/>
      <c r="K30" s="42"/>
      <c r="L30" s="42"/>
      <c r="M30" s="48"/>
      <c r="N30" s="824"/>
      <c r="O30" s="96"/>
      <c r="P30" s="96"/>
      <c r="Q30" s="96"/>
      <c r="R30" s="96"/>
      <c r="S30" s="108">
        <v>0</v>
      </c>
      <c r="T30" s="108">
        <v>0</v>
      </c>
    </row>
    <row r="31" spans="1:20" s="55" customFormat="1" ht="15.75">
      <c r="A31" s="94"/>
      <c r="B31" s="95"/>
      <c r="C31" s="817" t="s">
        <v>33</v>
      </c>
      <c r="D31" s="818" t="s">
        <v>34</v>
      </c>
      <c r="E31" s="819" t="s">
        <v>34</v>
      </c>
      <c r="F31" s="47" t="s">
        <v>35</v>
      </c>
      <c r="G31" s="40"/>
      <c r="H31" s="42"/>
      <c r="I31" s="42"/>
      <c r="J31" s="42"/>
      <c r="K31" s="42"/>
      <c r="L31" s="42"/>
      <c r="M31" s="48"/>
      <c r="N31" s="824"/>
      <c r="O31" s="96"/>
      <c r="P31" s="96"/>
      <c r="Q31" s="96"/>
      <c r="R31" s="96"/>
      <c r="S31" s="108">
        <v>0</v>
      </c>
      <c r="T31" s="108">
        <v>0</v>
      </c>
    </row>
    <row r="32" spans="1:20" s="55" customFormat="1" ht="15.75">
      <c r="A32" s="94"/>
      <c r="B32" s="95"/>
      <c r="C32" s="817" t="s">
        <v>36</v>
      </c>
      <c r="D32" s="818" t="s">
        <v>37</v>
      </c>
      <c r="E32" s="819" t="s">
        <v>37</v>
      </c>
      <c r="F32" s="47" t="s">
        <v>38</v>
      </c>
      <c r="G32" s="40"/>
      <c r="H32" s="42"/>
      <c r="I32" s="42"/>
      <c r="J32" s="42"/>
      <c r="K32" s="42"/>
      <c r="L32" s="42"/>
      <c r="M32" s="48"/>
      <c r="N32" s="824"/>
      <c r="O32" s="96"/>
      <c r="P32" s="96"/>
      <c r="Q32" s="96"/>
      <c r="R32" s="96"/>
      <c r="S32" s="108"/>
      <c r="T32" s="108"/>
    </row>
    <row r="33" spans="1:20" s="55" customFormat="1" ht="15.75">
      <c r="A33" s="94"/>
      <c r="B33" s="95"/>
      <c r="C33" s="817" t="s">
        <v>39</v>
      </c>
      <c r="D33" s="818" t="s">
        <v>40</v>
      </c>
      <c r="E33" s="819" t="s">
        <v>40</v>
      </c>
      <c r="F33" s="47" t="s">
        <v>41</v>
      </c>
      <c r="G33" s="40"/>
      <c r="H33" s="42"/>
      <c r="I33" s="42"/>
      <c r="J33" s="42"/>
      <c r="K33" s="42"/>
      <c r="L33" s="42"/>
      <c r="M33" s="48"/>
      <c r="N33" s="824"/>
      <c r="O33" s="96"/>
      <c r="P33" s="96"/>
      <c r="Q33" s="96"/>
      <c r="R33" s="96"/>
      <c r="S33" s="108">
        <v>0</v>
      </c>
      <c r="T33" s="108">
        <v>0</v>
      </c>
    </row>
    <row r="34" spans="1:20" s="55" customFormat="1" ht="15.75">
      <c r="A34" s="94"/>
      <c r="B34" s="95" t="s">
        <v>42</v>
      </c>
      <c r="C34" s="817"/>
      <c r="D34" s="818"/>
      <c r="E34" s="819"/>
      <c r="F34" s="45" t="s">
        <v>43</v>
      </c>
      <c r="G34" s="40"/>
      <c r="H34" s="41"/>
      <c r="I34" s="41"/>
      <c r="J34" s="41"/>
      <c r="K34" s="41"/>
      <c r="L34" s="41"/>
      <c r="M34" s="46"/>
      <c r="N34" s="824"/>
      <c r="O34" s="96"/>
      <c r="P34" s="96"/>
      <c r="Q34" s="96"/>
      <c r="R34" s="96"/>
      <c r="S34" s="140">
        <f>SUM(S35:S36)</f>
        <v>0</v>
      </c>
      <c r="T34" s="140">
        <f>SUM(T35:T36)</f>
        <v>0</v>
      </c>
    </row>
    <row r="35" spans="1:20" s="55" customFormat="1" ht="15.75">
      <c r="A35" s="94"/>
      <c r="B35" s="95"/>
      <c r="C35" s="817" t="s">
        <v>44</v>
      </c>
      <c r="D35" s="818" t="s">
        <v>45</v>
      </c>
      <c r="E35" s="819" t="s">
        <v>45</v>
      </c>
      <c r="F35" s="47" t="s">
        <v>46</v>
      </c>
      <c r="G35" s="40"/>
      <c r="H35" s="42"/>
      <c r="I35" s="42"/>
      <c r="J35" s="42"/>
      <c r="K35" s="42"/>
      <c r="L35" s="42"/>
      <c r="M35" s="48"/>
      <c r="N35" s="824"/>
      <c r="O35" s="96"/>
      <c r="P35" s="96"/>
      <c r="Q35" s="96"/>
      <c r="R35" s="96"/>
      <c r="S35" s="108">
        <v>0</v>
      </c>
      <c r="T35" s="108">
        <v>0</v>
      </c>
    </row>
    <row r="36" spans="1:20" s="55" customFormat="1" ht="15.75">
      <c r="A36" s="94"/>
      <c r="B36" s="95"/>
      <c r="C36" s="817" t="s">
        <v>47</v>
      </c>
      <c r="D36" s="818" t="s">
        <v>48</v>
      </c>
      <c r="E36" s="819" t="s">
        <v>48</v>
      </c>
      <c r="F36" s="47" t="s">
        <v>49</v>
      </c>
      <c r="G36" s="40"/>
      <c r="H36" s="42"/>
      <c r="I36" s="42"/>
      <c r="J36" s="42"/>
      <c r="K36" s="42"/>
      <c r="L36" s="42"/>
      <c r="M36" s="48"/>
      <c r="N36" s="98"/>
      <c r="O36" s="96"/>
      <c r="P36" s="96"/>
      <c r="Q36" s="96"/>
      <c r="R36" s="96"/>
      <c r="S36" s="108">
        <v>0</v>
      </c>
      <c r="T36" s="108">
        <v>0</v>
      </c>
    </row>
    <row r="37" spans="1:20" s="55" customFormat="1" ht="15.75">
      <c r="A37" s="94"/>
      <c r="B37" s="95" t="s">
        <v>50</v>
      </c>
      <c r="C37" s="817"/>
      <c r="D37" s="818"/>
      <c r="E37" s="819"/>
      <c r="F37" s="45" t="s">
        <v>51</v>
      </c>
      <c r="G37" s="40"/>
      <c r="H37" s="41"/>
      <c r="I37" s="41"/>
      <c r="J37" s="41"/>
      <c r="K37" s="41"/>
      <c r="L37" s="41"/>
      <c r="M37" s="46"/>
      <c r="N37" s="98"/>
      <c r="O37" s="96"/>
      <c r="P37" s="96"/>
      <c r="Q37" s="96"/>
      <c r="R37" s="96"/>
      <c r="S37" s="140">
        <f>SUM(S38:S38)</f>
        <v>0</v>
      </c>
      <c r="T37" s="140">
        <f>SUM(T38:T38)</f>
        <v>0</v>
      </c>
    </row>
    <row r="38" spans="1:20" s="55" customFormat="1" ht="15.75">
      <c r="A38" s="94"/>
      <c r="B38" s="95"/>
      <c r="C38" s="817" t="s">
        <v>52</v>
      </c>
      <c r="D38" s="818" t="s">
        <v>53</v>
      </c>
      <c r="E38" s="819" t="s">
        <v>53</v>
      </c>
      <c r="F38" s="47" t="s">
        <v>54</v>
      </c>
      <c r="G38" s="40"/>
      <c r="H38" s="42"/>
      <c r="I38" s="42"/>
      <c r="J38" s="42"/>
      <c r="K38" s="42"/>
      <c r="L38" s="42"/>
      <c r="M38" s="48"/>
      <c r="N38" s="98"/>
      <c r="O38" s="96"/>
      <c r="P38" s="96"/>
      <c r="Q38" s="96"/>
      <c r="R38" s="96"/>
      <c r="S38" s="108">
        <v>0</v>
      </c>
      <c r="T38" s="108">
        <v>0</v>
      </c>
    </row>
    <row r="39" spans="1:20" s="55" customFormat="1" ht="15.75">
      <c r="A39" s="94"/>
      <c r="B39" s="95" t="s">
        <v>55</v>
      </c>
      <c r="C39" s="817"/>
      <c r="D39" s="818"/>
      <c r="E39" s="819"/>
      <c r="F39" s="45" t="s">
        <v>56</v>
      </c>
      <c r="G39" s="40"/>
      <c r="H39" s="41"/>
      <c r="I39" s="41"/>
      <c r="J39" s="41"/>
      <c r="K39" s="41"/>
      <c r="L39" s="41"/>
      <c r="M39" s="46"/>
      <c r="N39" s="98"/>
      <c r="O39" s="96"/>
      <c r="P39" s="96"/>
      <c r="Q39" s="96"/>
      <c r="R39" s="96"/>
      <c r="S39" s="140">
        <f>SUM(S40:S41)</f>
        <v>0</v>
      </c>
      <c r="T39" s="140">
        <f>SUM(T40:T41)</f>
        <v>0</v>
      </c>
    </row>
    <row r="40" spans="1:20" s="55" customFormat="1" ht="15.75">
      <c r="A40" s="94"/>
      <c r="B40" s="95"/>
      <c r="C40" s="817" t="s">
        <v>57</v>
      </c>
      <c r="D40" s="818" t="s">
        <v>58</v>
      </c>
      <c r="E40" s="819" t="s">
        <v>58</v>
      </c>
      <c r="F40" s="47" t="s">
        <v>59</v>
      </c>
      <c r="G40" s="40"/>
      <c r="H40" s="42"/>
      <c r="I40" s="42"/>
      <c r="J40" s="42"/>
      <c r="K40" s="42"/>
      <c r="L40" s="42"/>
      <c r="M40" s="48"/>
      <c r="N40" s="98"/>
      <c r="O40" s="96"/>
      <c r="P40" s="96"/>
      <c r="Q40" s="96"/>
      <c r="R40" s="96"/>
      <c r="S40" s="108">
        <v>0</v>
      </c>
      <c r="T40" s="108">
        <v>0</v>
      </c>
    </row>
    <row r="41" spans="1:20" s="55" customFormat="1" ht="15.75">
      <c r="A41" s="94"/>
      <c r="B41" s="95"/>
      <c r="C41" s="817" t="s">
        <v>60</v>
      </c>
      <c r="D41" s="818" t="s">
        <v>61</v>
      </c>
      <c r="E41" s="819" t="s">
        <v>61</v>
      </c>
      <c r="F41" s="47" t="s">
        <v>62</v>
      </c>
      <c r="G41" s="40"/>
      <c r="H41" s="42"/>
      <c r="I41" s="42"/>
      <c r="J41" s="42"/>
      <c r="K41" s="42"/>
      <c r="L41" s="42"/>
      <c r="M41" s="48"/>
      <c r="N41" s="98"/>
      <c r="O41" s="96"/>
      <c r="P41" s="96"/>
      <c r="Q41" s="96"/>
      <c r="R41" s="96"/>
      <c r="S41" s="108">
        <v>0</v>
      </c>
      <c r="T41" s="108">
        <v>0</v>
      </c>
    </row>
    <row r="42" spans="1:20" s="55" customFormat="1" ht="15.75">
      <c r="A42" s="94"/>
      <c r="B42" s="95" t="s">
        <v>63</v>
      </c>
      <c r="C42" s="817"/>
      <c r="D42" s="818"/>
      <c r="E42" s="819"/>
      <c r="F42" s="45" t="s">
        <v>64</v>
      </c>
      <c r="G42" s="40"/>
      <c r="H42" s="41"/>
      <c r="I42" s="41"/>
      <c r="J42" s="41"/>
      <c r="K42" s="41"/>
      <c r="L42" s="41"/>
      <c r="M42" s="46"/>
      <c r="N42" s="98"/>
      <c r="O42" s="96"/>
      <c r="P42" s="96"/>
      <c r="Q42" s="96"/>
      <c r="R42" s="96"/>
      <c r="S42" s="140">
        <f>SUM(S43:S46)</f>
        <v>0</v>
      </c>
      <c r="T42" s="140">
        <f>SUM(T43:T46)</f>
        <v>0</v>
      </c>
    </row>
    <row r="43" spans="1:20" s="55" customFormat="1" ht="15.75">
      <c r="A43" s="94"/>
      <c r="B43" s="95"/>
      <c r="C43" s="817" t="s">
        <v>65</v>
      </c>
      <c r="D43" s="818" t="s">
        <v>66</v>
      </c>
      <c r="E43" s="819" t="s">
        <v>66</v>
      </c>
      <c r="F43" s="47" t="s">
        <v>67</v>
      </c>
      <c r="G43" s="40"/>
      <c r="H43" s="42"/>
      <c r="I43" s="42"/>
      <c r="J43" s="42"/>
      <c r="K43" s="42"/>
      <c r="L43" s="42"/>
      <c r="M43" s="48"/>
      <c r="N43" s="98"/>
      <c r="O43" s="96"/>
      <c r="P43" s="96"/>
      <c r="Q43" s="96"/>
      <c r="R43" s="96"/>
      <c r="S43" s="109">
        <v>0</v>
      </c>
      <c r="T43" s="109">
        <v>0</v>
      </c>
    </row>
    <row r="44" spans="1:20" s="55" customFormat="1" ht="15.75">
      <c r="A44" s="94"/>
      <c r="B44" s="95"/>
      <c r="C44" s="817" t="s">
        <v>68</v>
      </c>
      <c r="D44" s="818" t="s">
        <v>69</v>
      </c>
      <c r="E44" s="819" t="s">
        <v>69</v>
      </c>
      <c r="F44" s="47" t="s">
        <v>70</v>
      </c>
      <c r="G44" s="40"/>
      <c r="H44" s="42"/>
      <c r="I44" s="42"/>
      <c r="J44" s="42"/>
      <c r="K44" s="42"/>
      <c r="L44" s="42"/>
      <c r="M44" s="48"/>
      <c r="N44" s="98"/>
      <c r="O44" s="96"/>
      <c r="P44" s="96"/>
      <c r="Q44" s="96"/>
      <c r="R44" s="96"/>
      <c r="S44" s="109">
        <v>0</v>
      </c>
      <c r="T44" s="109">
        <v>0</v>
      </c>
    </row>
    <row r="45" spans="1:20" s="55" customFormat="1" ht="15.75">
      <c r="A45" s="94"/>
      <c r="B45" s="95"/>
      <c r="C45" s="817" t="s">
        <v>71</v>
      </c>
      <c r="D45" s="818" t="s">
        <v>72</v>
      </c>
      <c r="E45" s="819" t="s">
        <v>72</v>
      </c>
      <c r="F45" s="47" t="s">
        <v>73</v>
      </c>
      <c r="G45" s="40"/>
      <c r="H45" s="42"/>
      <c r="I45" s="42"/>
      <c r="J45" s="42"/>
      <c r="K45" s="42"/>
      <c r="L45" s="42"/>
      <c r="M45" s="48"/>
      <c r="N45" s="98"/>
      <c r="O45" s="96"/>
      <c r="P45" s="96"/>
      <c r="Q45" s="96"/>
      <c r="R45" s="96"/>
      <c r="S45" s="109">
        <v>0</v>
      </c>
      <c r="T45" s="109">
        <v>0</v>
      </c>
    </row>
    <row r="46" spans="1:20" s="55" customFormat="1" ht="15.75">
      <c r="A46" s="94"/>
      <c r="B46" s="95"/>
      <c r="C46" s="817" t="s">
        <v>74</v>
      </c>
      <c r="D46" s="818" t="s">
        <v>75</v>
      </c>
      <c r="E46" s="819" t="s">
        <v>75</v>
      </c>
      <c r="F46" s="47" t="s">
        <v>76</v>
      </c>
      <c r="G46" s="40"/>
      <c r="H46" s="42"/>
      <c r="I46" s="42"/>
      <c r="J46" s="42"/>
      <c r="K46" s="42"/>
      <c r="L46" s="42"/>
      <c r="M46" s="48"/>
      <c r="N46" s="98"/>
      <c r="O46" s="96"/>
      <c r="P46" s="96"/>
      <c r="Q46" s="96"/>
      <c r="R46" s="96"/>
      <c r="S46" s="109">
        <v>0</v>
      </c>
      <c r="T46" s="109">
        <v>0</v>
      </c>
    </row>
    <row r="47" spans="1:20" s="55" customFormat="1" ht="15.75">
      <c r="A47" s="94"/>
      <c r="B47" s="95" t="s">
        <v>77</v>
      </c>
      <c r="C47" s="817"/>
      <c r="D47" s="818"/>
      <c r="E47" s="819"/>
      <c r="F47" s="45" t="s">
        <v>78</v>
      </c>
      <c r="G47" s="40"/>
      <c r="H47" s="41"/>
      <c r="I47" s="41"/>
      <c r="J47" s="41"/>
      <c r="K47" s="41"/>
      <c r="L47" s="41"/>
      <c r="M47" s="46"/>
      <c r="N47" s="98"/>
      <c r="O47" s="96"/>
      <c r="P47" s="96"/>
      <c r="Q47" s="96"/>
      <c r="R47" s="96"/>
      <c r="S47" s="140">
        <f>SUM(S48:S49)</f>
        <v>0</v>
      </c>
      <c r="T47" s="140">
        <f>SUM(T48:T49)</f>
        <v>0</v>
      </c>
    </row>
    <row r="48" spans="1:20" s="55" customFormat="1" ht="15.75">
      <c r="A48" s="94"/>
      <c r="B48" s="95"/>
      <c r="C48" s="817" t="s">
        <v>79</v>
      </c>
      <c r="D48" s="818" t="s">
        <v>80</v>
      </c>
      <c r="E48" s="819" t="s">
        <v>80</v>
      </c>
      <c r="F48" s="47" t="s">
        <v>81</v>
      </c>
      <c r="G48" s="40"/>
      <c r="H48" s="42"/>
      <c r="I48" s="42"/>
      <c r="J48" s="42"/>
      <c r="K48" s="42"/>
      <c r="L48" s="42"/>
      <c r="M48" s="48"/>
      <c r="N48" s="98"/>
      <c r="O48" s="96"/>
      <c r="P48" s="96"/>
      <c r="Q48" s="96"/>
      <c r="R48" s="96"/>
      <c r="S48" s="109"/>
      <c r="T48" s="109"/>
    </row>
    <row r="49" spans="1:20" s="55" customFormat="1" ht="15.75">
      <c r="A49" s="94"/>
      <c r="B49" s="95"/>
      <c r="C49" s="817" t="s">
        <v>82</v>
      </c>
      <c r="D49" s="818" t="s">
        <v>83</v>
      </c>
      <c r="E49" s="819" t="s">
        <v>83</v>
      </c>
      <c r="F49" s="47" t="s">
        <v>84</v>
      </c>
      <c r="G49" s="40"/>
      <c r="H49" s="42"/>
      <c r="I49" s="42"/>
      <c r="J49" s="42"/>
      <c r="K49" s="42"/>
      <c r="L49" s="42"/>
      <c r="M49" s="48"/>
      <c r="N49" s="98"/>
      <c r="O49" s="96"/>
      <c r="P49" s="96"/>
      <c r="Q49" s="96"/>
      <c r="R49" s="96"/>
      <c r="S49" s="109"/>
      <c r="T49" s="109"/>
    </row>
    <row r="50" spans="1:20" s="55" customFormat="1" ht="15.75">
      <c r="A50" s="94"/>
      <c r="B50" s="95"/>
      <c r="C50" s="817"/>
      <c r="D50" s="818"/>
      <c r="E50" s="819"/>
      <c r="F50" s="56"/>
      <c r="G50" s="40"/>
      <c r="H50" s="57"/>
      <c r="I50" s="57"/>
      <c r="J50" s="57"/>
      <c r="K50" s="57"/>
      <c r="L50" s="57"/>
      <c r="M50" s="58"/>
      <c r="N50" s="98"/>
      <c r="O50" s="96"/>
      <c r="P50" s="96"/>
      <c r="Q50" s="96"/>
      <c r="R50" s="96"/>
      <c r="S50" s="109"/>
      <c r="T50" s="109"/>
    </row>
    <row r="51" spans="1:20" s="55" customFormat="1" ht="15.75">
      <c r="A51" s="94">
        <v>2</v>
      </c>
      <c r="B51" s="94"/>
      <c r="C51" s="821"/>
      <c r="D51" s="822"/>
      <c r="E51" s="823"/>
      <c r="F51" s="43" t="s">
        <v>85</v>
      </c>
      <c r="G51" s="59"/>
      <c r="H51" s="39"/>
      <c r="I51" s="39"/>
      <c r="J51" s="39"/>
      <c r="K51" s="39"/>
      <c r="L51" s="39"/>
      <c r="M51" s="44"/>
      <c r="N51" s="98"/>
      <c r="O51" s="96">
        <v>40</v>
      </c>
      <c r="P51" s="96"/>
      <c r="Q51" s="96"/>
      <c r="R51" s="96"/>
      <c r="S51" s="139">
        <f>+S53+S59+S64+S67+S70+S75+S82+S86+S90</f>
        <v>0</v>
      </c>
      <c r="T51" s="139">
        <f>+T53+T59+T64+T67+T70+T75+T82+T86+T90</f>
        <v>0</v>
      </c>
    </row>
    <row r="52" spans="1:20" s="55" customFormat="1" ht="15.75">
      <c r="A52" s="94"/>
      <c r="B52" s="95"/>
      <c r="C52" s="817"/>
      <c r="D52" s="818"/>
      <c r="E52" s="819"/>
      <c r="F52" s="56"/>
      <c r="G52" s="40"/>
      <c r="H52" s="57"/>
      <c r="I52" s="57"/>
      <c r="J52" s="57"/>
      <c r="K52" s="57"/>
      <c r="L52" s="57"/>
      <c r="M52" s="58"/>
      <c r="N52" s="98"/>
      <c r="O52" s="96"/>
      <c r="P52" s="96"/>
      <c r="Q52" s="96"/>
      <c r="R52" s="96"/>
      <c r="S52" s="109"/>
      <c r="T52" s="109"/>
    </row>
    <row r="53" spans="1:20" s="55" customFormat="1" ht="15.75">
      <c r="A53" s="94"/>
      <c r="B53" s="95" t="s">
        <v>86</v>
      </c>
      <c r="C53" s="817"/>
      <c r="D53" s="818"/>
      <c r="E53" s="819"/>
      <c r="F53" s="45" t="s">
        <v>87</v>
      </c>
      <c r="G53" s="40"/>
      <c r="H53" s="41"/>
      <c r="I53" s="41"/>
      <c r="J53" s="41"/>
      <c r="K53" s="41"/>
      <c r="L53" s="41"/>
      <c r="M53" s="46"/>
      <c r="N53" s="98"/>
      <c r="O53" s="96"/>
      <c r="P53" s="96"/>
      <c r="Q53" s="96"/>
      <c r="R53" s="96"/>
      <c r="S53" s="140">
        <f>SUM(S54:S58)</f>
        <v>0</v>
      </c>
      <c r="T53" s="140">
        <f>SUM(T54:T58)</f>
        <v>0</v>
      </c>
    </row>
    <row r="54" spans="1:20" s="55" customFormat="1" ht="15.75">
      <c r="A54" s="94"/>
      <c r="B54" s="95"/>
      <c r="C54" s="817" t="s">
        <v>88</v>
      </c>
      <c r="D54" s="818" t="s">
        <v>89</v>
      </c>
      <c r="E54" s="819" t="s">
        <v>89</v>
      </c>
      <c r="F54" s="47" t="s">
        <v>90</v>
      </c>
      <c r="G54" s="40"/>
      <c r="H54" s="42"/>
      <c r="I54" s="42"/>
      <c r="J54" s="42"/>
      <c r="K54" s="42"/>
      <c r="L54" s="42"/>
      <c r="M54" s="48"/>
      <c r="N54" s="98"/>
      <c r="O54" s="96"/>
      <c r="P54" s="96"/>
      <c r="Q54" s="96"/>
      <c r="R54" s="96"/>
      <c r="S54" s="109"/>
      <c r="T54" s="109"/>
    </row>
    <row r="55" spans="1:20" s="55" customFormat="1" ht="15.75">
      <c r="A55" s="94"/>
      <c r="B55" s="95"/>
      <c r="C55" s="817" t="s">
        <v>91</v>
      </c>
      <c r="D55" s="818" t="s">
        <v>92</v>
      </c>
      <c r="E55" s="819" t="s">
        <v>92</v>
      </c>
      <c r="F55" s="47" t="s">
        <v>93</v>
      </c>
      <c r="G55" s="40"/>
      <c r="H55" s="42"/>
      <c r="I55" s="42"/>
      <c r="J55" s="42"/>
      <c r="K55" s="42"/>
      <c r="L55" s="42"/>
      <c r="M55" s="48"/>
      <c r="N55" s="98"/>
      <c r="O55" s="96"/>
      <c r="P55" s="96"/>
      <c r="Q55" s="96"/>
      <c r="R55" s="96"/>
      <c r="S55" s="109"/>
      <c r="T55" s="109"/>
    </row>
    <row r="56" spans="1:20" s="55" customFormat="1" ht="15.75">
      <c r="A56" s="94"/>
      <c r="B56" s="95"/>
      <c r="C56" s="817" t="s">
        <v>94</v>
      </c>
      <c r="D56" s="818" t="s">
        <v>95</v>
      </c>
      <c r="E56" s="819" t="s">
        <v>95</v>
      </c>
      <c r="F56" s="47" t="s">
        <v>96</v>
      </c>
      <c r="G56" s="40"/>
      <c r="H56" s="42"/>
      <c r="I56" s="42"/>
      <c r="J56" s="42"/>
      <c r="K56" s="42"/>
      <c r="L56" s="42"/>
      <c r="M56" s="48"/>
      <c r="N56" s="98"/>
      <c r="O56" s="96"/>
      <c r="P56" s="96"/>
      <c r="Q56" s="96"/>
      <c r="R56" s="96"/>
      <c r="S56" s="109">
        <v>0</v>
      </c>
      <c r="T56" s="109">
        <v>0</v>
      </c>
    </row>
    <row r="57" spans="1:20" s="55" customFormat="1" ht="15.75">
      <c r="A57" s="94"/>
      <c r="B57" s="95"/>
      <c r="C57" s="817" t="s">
        <v>97</v>
      </c>
      <c r="D57" s="818" t="s">
        <v>98</v>
      </c>
      <c r="E57" s="819" t="s">
        <v>98</v>
      </c>
      <c r="F57" s="47" t="s">
        <v>99</v>
      </c>
      <c r="G57" s="40"/>
      <c r="H57" s="42"/>
      <c r="I57" s="42"/>
      <c r="J57" s="42"/>
      <c r="K57" s="42"/>
      <c r="L57" s="42"/>
      <c r="M57" s="48"/>
      <c r="N57" s="98"/>
      <c r="O57" s="96"/>
      <c r="P57" s="96"/>
      <c r="Q57" s="96"/>
      <c r="R57" s="96"/>
      <c r="S57" s="109">
        <v>0</v>
      </c>
      <c r="T57" s="109">
        <v>0</v>
      </c>
    </row>
    <row r="58" spans="1:20" s="55" customFormat="1" ht="15.75">
      <c r="A58" s="94"/>
      <c r="B58" s="95"/>
      <c r="C58" s="817" t="s">
        <v>100</v>
      </c>
      <c r="D58" s="818" t="s">
        <v>101</v>
      </c>
      <c r="E58" s="819" t="s">
        <v>101</v>
      </c>
      <c r="F58" s="47" t="s">
        <v>102</v>
      </c>
      <c r="G58" s="40"/>
      <c r="H58" s="42"/>
      <c r="I58" s="42"/>
      <c r="J58" s="42"/>
      <c r="K58" s="42"/>
      <c r="L58" s="42"/>
      <c r="M58" s="48"/>
      <c r="N58" s="98"/>
      <c r="O58" s="96"/>
      <c r="P58" s="96"/>
      <c r="Q58" s="96"/>
      <c r="R58" s="96"/>
      <c r="S58" s="109"/>
      <c r="T58" s="109"/>
    </row>
    <row r="59" spans="1:20" s="55" customFormat="1" ht="15.75">
      <c r="A59" s="94"/>
      <c r="B59" s="95" t="s">
        <v>103</v>
      </c>
      <c r="C59" s="817"/>
      <c r="D59" s="818"/>
      <c r="E59" s="819"/>
      <c r="F59" s="45" t="s">
        <v>104</v>
      </c>
      <c r="G59" s="40"/>
      <c r="H59" s="41"/>
      <c r="I59" s="41"/>
      <c r="J59" s="41"/>
      <c r="K59" s="41"/>
      <c r="L59" s="41"/>
      <c r="M59" s="46"/>
      <c r="N59" s="98"/>
      <c r="O59" s="96"/>
      <c r="P59" s="96"/>
      <c r="Q59" s="96"/>
      <c r="R59" s="96"/>
      <c r="S59" s="140">
        <f>SUM(S60:S63)</f>
        <v>0</v>
      </c>
      <c r="T59" s="140">
        <f>SUM(T60:T63)</f>
        <v>0</v>
      </c>
    </row>
    <row r="60" spans="1:20" s="55" customFormat="1" ht="15.75">
      <c r="A60" s="94"/>
      <c r="B60" s="95"/>
      <c r="C60" s="817" t="s">
        <v>105</v>
      </c>
      <c r="D60" s="818" t="s">
        <v>106</v>
      </c>
      <c r="E60" s="819" t="s">
        <v>106</v>
      </c>
      <c r="F60" s="47" t="s">
        <v>107</v>
      </c>
      <c r="G60" s="40"/>
      <c r="H60" s="42"/>
      <c r="I60" s="42"/>
      <c r="J60" s="42"/>
      <c r="K60" s="42"/>
      <c r="L60" s="42"/>
      <c r="M60" s="48"/>
      <c r="N60" s="98"/>
      <c r="O60" s="96"/>
      <c r="P60" s="96"/>
      <c r="Q60" s="96"/>
      <c r="R60" s="96"/>
      <c r="S60" s="109">
        <v>0</v>
      </c>
      <c r="T60" s="109">
        <v>0</v>
      </c>
    </row>
    <row r="61" spans="1:20" s="55" customFormat="1" ht="15.75">
      <c r="A61" s="94"/>
      <c r="B61" s="95"/>
      <c r="C61" s="817" t="s">
        <v>108</v>
      </c>
      <c r="D61" s="818" t="s">
        <v>109</v>
      </c>
      <c r="E61" s="819" t="s">
        <v>109</v>
      </c>
      <c r="F61" s="47" t="s">
        <v>110</v>
      </c>
      <c r="G61" s="40"/>
      <c r="H61" s="42"/>
      <c r="I61" s="42"/>
      <c r="J61" s="42"/>
      <c r="K61" s="42"/>
      <c r="L61" s="42"/>
      <c r="M61" s="48"/>
      <c r="N61" s="98"/>
      <c r="O61" s="96"/>
      <c r="P61" s="96"/>
      <c r="Q61" s="96"/>
      <c r="R61" s="96"/>
      <c r="S61" s="109"/>
      <c r="T61" s="109"/>
    </row>
    <row r="62" spans="1:20" s="55" customFormat="1" ht="15.75">
      <c r="A62" s="94"/>
      <c r="B62" s="95"/>
      <c r="C62" s="817" t="s">
        <v>111</v>
      </c>
      <c r="D62" s="818" t="s">
        <v>112</v>
      </c>
      <c r="E62" s="819" t="s">
        <v>112</v>
      </c>
      <c r="F62" s="47" t="s">
        <v>113</v>
      </c>
      <c r="G62" s="40"/>
      <c r="H62" s="42"/>
      <c r="I62" s="42"/>
      <c r="J62" s="42"/>
      <c r="K62" s="42"/>
      <c r="L62" s="42"/>
      <c r="M62" s="48"/>
      <c r="N62" s="98"/>
      <c r="O62" s="96"/>
      <c r="P62" s="96"/>
      <c r="Q62" s="96"/>
      <c r="R62" s="96"/>
      <c r="S62" s="109"/>
      <c r="T62" s="109"/>
    </row>
    <row r="63" spans="1:20" s="55" customFormat="1" ht="15.75">
      <c r="A63" s="94"/>
      <c r="B63" s="95"/>
      <c r="C63" s="817" t="s">
        <v>114</v>
      </c>
      <c r="D63" s="818" t="s">
        <v>115</v>
      </c>
      <c r="E63" s="819" t="s">
        <v>115</v>
      </c>
      <c r="F63" s="47" t="s">
        <v>116</v>
      </c>
      <c r="G63" s="40"/>
      <c r="H63" s="42"/>
      <c r="I63" s="42"/>
      <c r="J63" s="42"/>
      <c r="K63" s="42"/>
      <c r="L63" s="42"/>
      <c r="M63" s="48"/>
      <c r="N63" s="98"/>
      <c r="O63" s="96"/>
      <c r="P63" s="96"/>
      <c r="Q63" s="96"/>
      <c r="R63" s="96"/>
      <c r="S63" s="109"/>
      <c r="T63" s="109"/>
    </row>
    <row r="64" spans="1:20" s="55" customFormat="1" ht="15.75">
      <c r="A64" s="94"/>
      <c r="B64" s="95" t="s">
        <v>117</v>
      </c>
      <c r="C64" s="817"/>
      <c r="D64" s="818"/>
      <c r="E64" s="819"/>
      <c r="F64" s="45" t="s">
        <v>118</v>
      </c>
      <c r="G64" s="40"/>
      <c r="H64" s="41"/>
      <c r="I64" s="41"/>
      <c r="J64" s="41"/>
      <c r="K64" s="41"/>
      <c r="L64" s="41"/>
      <c r="M64" s="46"/>
      <c r="N64" s="98"/>
      <c r="O64" s="96"/>
      <c r="P64" s="96"/>
      <c r="Q64" s="96"/>
      <c r="R64" s="96"/>
      <c r="S64" s="140">
        <f>SUM(S65:S66)</f>
        <v>0</v>
      </c>
      <c r="T64" s="140">
        <f>SUM(T65:T66)</f>
        <v>0</v>
      </c>
    </row>
    <row r="65" spans="1:20" s="55" customFormat="1" ht="15.75">
      <c r="A65" s="94"/>
      <c r="B65" s="95"/>
      <c r="C65" s="817" t="s">
        <v>119</v>
      </c>
      <c r="D65" s="818" t="s">
        <v>120</v>
      </c>
      <c r="E65" s="819" t="s">
        <v>120</v>
      </c>
      <c r="F65" s="47" t="s">
        <v>121</v>
      </c>
      <c r="G65" s="40"/>
      <c r="H65" s="42"/>
      <c r="I65" s="42"/>
      <c r="J65" s="42"/>
      <c r="K65" s="42"/>
      <c r="L65" s="42"/>
      <c r="M65" s="48"/>
      <c r="N65" s="98"/>
      <c r="O65" s="96"/>
      <c r="P65" s="96"/>
      <c r="Q65" s="96"/>
      <c r="R65" s="96"/>
      <c r="S65" s="109">
        <v>0</v>
      </c>
      <c r="T65" s="109">
        <v>0</v>
      </c>
    </row>
    <row r="66" spans="1:20" s="55" customFormat="1" ht="15.75">
      <c r="A66" s="94"/>
      <c r="B66" s="95"/>
      <c r="C66" s="817" t="s">
        <v>122</v>
      </c>
      <c r="D66" s="818" t="s">
        <v>123</v>
      </c>
      <c r="E66" s="819" t="s">
        <v>123</v>
      </c>
      <c r="F66" s="47" t="s">
        <v>124</v>
      </c>
      <c r="G66" s="40"/>
      <c r="H66" s="42"/>
      <c r="I66" s="42"/>
      <c r="J66" s="42"/>
      <c r="K66" s="42"/>
      <c r="L66" s="42"/>
      <c r="M66" s="48"/>
      <c r="N66" s="98"/>
      <c r="O66" s="96"/>
      <c r="P66" s="96"/>
      <c r="Q66" s="96"/>
      <c r="R66" s="96"/>
      <c r="S66" s="109">
        <v>0</v>
      </c>
      <c r="T66" s="109">
        <v>0</v>
      </c>
    </row>
    <row r="67" spans="1:20" s="55" customFormat="1" ht="15.75">
      <c r="A67" s="94"/>
      <c r="B67" s="95" t="s">
        <v>125</v>
      </c>
      <c r="C67" s="817"/>
      <c r="D67" s="818"/>
      <c r="E67" s="819"/>
      <c r="F67" s="45" t="s">
        <v>126</v>
      </c>
      <c r="G67" s="40"/>
      <c r="H67" s="41"/>
      <c r="I67" s="41"/>
      <c r="J67" s="41"/>
      <c r="K67" s="41"/>
      <c r="L67" s="41"/>
      <c r="M67" s="46"/>
      <c r="N67" s="98"/>
      <c r="O67" s="96"/>
      <c r="P67" s="96"/>
      <c r="Q67" s="96"/>
      <c r="R67" s="96"/>
      <c r="S67" s="140">
        <f>SUM(S68:S69)</f>
        <v>0</v>
      </c>
      <c r="T67" s="140">
        <f>SUM(T68:T69)</f>
        <v>0</v>
      </c>
    </row>
    <row r="68" spans="1:20" s="55" customFormat="1" ht="15.75">
      <c r="A68" s="94"/>
      <c r="B68" s="95"/>
      <c r="C68" s="817" t="s">
        <v>127</v>
      </c>
      <c r="D68" s="818" t="s">
        <v>128</v>
      </c>
      <c r="E68" s="819" t="s">
        <v>128</v>
      </c>
      <c r="F68" s="47" t="s">
        <v>129</v>
      </c>
      <c r="G68" s="40"/>
      <c r="H68" s="42"/>
      <c r="I68" s="42"/>
      <c r="J68" s="42"/>
      <c r="K68" s="42"/>
      <c r="L68" s="42"/>
      <c r="M68" s="48"/>
      <c r="N68" s="98"/>
      <c r="O68" s="96"/>
      <c r="P68" s="96"/>
      <c r="Q68" s="96"/>
      <c r="R68" s="96"/>
      <c r="S68" s="109">
        <v>0</v>
      </c>
      <c r="T68" s="109">
        <v>0</v>
      </c>
    </row>
    <row r="69" spans="1:20" s="55" customFormat="1" ht="15.75">
      <c r="A69" s="94"/>
      <c r="B69" s="95"/>
      <c r="C69" s="817" t="s">
        <v>130</v>
      </c>
      <c r="D69" s="818" t="s">
        <v>131</v>
      </c>
      <c r="E69" s="819" t="s">
        <v>131</v>
      </c>
      <c r="F69" s="47" t="s">
        <v>132</v>
      </c>
      <c r="G69" s="40"/>
      <c r="H69" s="42"/>
      <c r="I69" s="42"/>
      <c r="J69" s="42"/>
      <c r="K69" s="42"/>
      <c r="L69" s="42"/>
      <c r="M69" s="48"/>
      <c r="N69" s="98"/>
      <c r="O69" s="96"/>
      <c r="P69" s="96"/>
      <c r="Q69" s="96"/>
      <c r="R69" s="96"/>
      <c r="S69" s="109">
        <v>0</v>
      </c>
      <c r="T69" s="109">
        <v>0</v>
      </c>
    </row>
    <row r="70" spans="1:20" s="55" customFormat="1" ht="15.75">
      <c r="A70" s="94"/>
      <c r="B70" s="95" t="s">
        <v>133</v>
      </c>
      <c r="C70" s="817"/>
      <c r="D70" s="818"/>
      <c r="E70" s="819"/>
      <c r="F70" s="45" t="s">
        <v>134</v>
      </c>
      <c r="G70" s="40"/>
      <c r="H70" s="41"/>
      <c r="I70" s="41"/>
      <c r="J70" s="41"/>
      <c r="K70" s="41"/>
      <c r="L70" s="41"/>
      <c r="M70" s="46"/>
      <c r="N70" s="98"/>
      <c r="O70" s="96"/>
      <c r="P70" s="96"/>
      <c r="Q70" s="96"/>
      <c r="R70" s="96"/>
      <c r="S70" s="140">
        <f>SUM(S71:S74)</f>
        <v>0</v>
      </c>
      <c r="T70" s="140">
        <f>SUM(T71:T74)</f>
        <v>0</v>
      </c>
    </row>
    <row r="71" spans="1:20" s="55" customFormat="1" ht="15.75">
      <c r="A71" s="94"/>
      <c r="B71" s="95"/>
      <c r="C71" s="817" t="s">
        <v>135</v>
      </c>
      <c r="D71" s="818" t="s">
        <v>136</v>
      </c>
      <c r="E71" s="819" t="s">
        <v>136</v>
      </c>
      <c r="F71" s="47" t="s">
        <v>137</v>
      </c>
      <c r="G71" s="40"/>
      <c r="H71" s="42"/>
      <c r="I71" s="42"/>
      <c r="J71" s="42"/>
      <c r="K71" s="42"/>
      <c r="L71" s="42"/>
      <c r="M71" s="48"/>
      <c r="N71" s="98"/>
      <c r="O71" s="96"/>
      <c r="P71" s="96"/>
      <c r="Q71" s="96"/>
      <c r="R71" s="96"/>
      <c r="S71" s="109">
        <v>0</v>
      </c>
      <c r="T71" s="109">
        <v>0</v>
      </c>
    </row>
    <row r="72" spans="1:20" s="55" customFormat="1" ht="15.75">
      <c r="A72" s="94"/>
      <c r="B72" s="95"/>
      <c r="C72" s="817" t="s">
        <v>138</v>
      </c>
      <c r="D72" s="818" t="s">
        <v>139</v>
      </c>
      <c r="E72" s="819" t="s">
        <v>139</v>
      </c>
      <c r="F72" s="47" t="s">
        <v>140</v>
      </c>
      <c r="G72" s="40"/>
      <c r="H72" s="42"/>
      <c r="I72" s="42"/>
      <c r="J72" s="42"/>
      <c r="K72" s="42"/>
      <c r="L72" s="42"/>
      <c r="M72" s="48"/>
      <c r="N72" s="98"/>
      <c r="O72" s="96"/>
      <c r="P72" s="96"/>
      <c r="Q72" s="96"/>
      <c r="R72" s="96"/>
      <c r="S72" s="109">
        <v>0</v>
      </c>
      <c r="T72" s="109">
        <v>0</v>
      </c>
    </row>
    <row r="73" spans="1:20" s="55" customFormat="1" ht="15.75">
      <c r="A73" s="94"/>
      <c r="B73" s="95"/>
      <c r="C73" s="817" t="s">
        <v>141</v>
      </c>
      <c r="D73" s="818" t="s">
        <v>142</v>
      </c>
      <c r="E73" s="819" t="s">
        <v>142</v>
      </c>
      <c r="F73" s="47" t="s">
        <v>143</v>
      </c>
      <c r="G73" s="40"/>
      <c r="H73" s="42"/>
      <c r="I73" s="42"/>
      <c r="J73" s="42"/>
      <c r="K73" s="42"/>
      <c r="L73" s="42"/>
      <c r="M73" s="48"/>
      <c r="N73" s="98"/>
      <c r="O73" s="96"/>
      <c r="P73" s="96"/>
      <c r="Q73" s="96"/>
      <c r="R73" s="96"/>
      <c r="S73" s="109"/>
      <c r="T73" s="109"/>
    </row>
    <row r="74" spans="1:20" s="55" customFormat="1" ht="15.75">
      <c r="A74" s="94"/>
      <c r="B74" s="95"/>
      <c r="C74" s="817" t="s">
        <v>144</v>
      </c>
      <c r="D74" s="818" t="s">
        <v>145</v>
      </c>
      <c r="E74" s="819" t="s">
        <v>145</v>
      </c>
      <c r="F74" s="47" t="s">
        <v>146</v>
      </c>
      <c r="G74" s="40"/>
      <c r="H74" s="42"/>
      <c r="I74" s="42"/>
      <c r="J74" s="42"/>
      <c r="K74" s="42"/>
      <c r="L74" s="42"/>
      <c r="M74" s="48"/>
      <c r="N74" s="98"/>
      <c r="O74" s="96"/>
      <c r="P74" s="96"/>
      <c r="Q74" s="96"/>
      <c r="R74" s="96"/>
      <c r="S74" s="109">
        <v>0</v>
      </c>
      <c r="T74" s="109">
        <v>0</v>
      </c>
    </row>
    <row r="75" spans="1:20" s="55" customFormat="1" ht="15.75">
      <c r="A75" s="94"/>
      <c r="B75" s="95" t="s">
        <v>147</v>
      </c>
      <c r="C75" s="817"/>
      <c r="D75" s="818"/>
      <c r="E75" s="819"/>
      <c r="F75" s="45" t="s">
        <v>148</v>
      </c>
      <c r="G75" s="40"/>
      <c r="H75" s="41"/>
      <c r="I75" s="41"/>
      <c r="J75" s="41"/>
      <c r="K75" s="41"/>
      <c r="L75" s="41"/>
      <c r="M75" s="46"/>
      <c r="N75" s="98"/>
      <c r="O75" s="96"/>
      <c r="P75" s="96"/>
      <c r="Q75" s="96"/>
      <c r="R75" s="96"/>
      <c r="S75" s="140">
        <f>SUM(S76:S81)</f>
        <v>0</v>
      </c>
      <c r="T75" s="140">
        <f>SUM(T76:T81)</f>
        <v>0</v>
      </c>
    </row>
    <row r="76" spans="1:20" s="55" customFormat="1" ht="15.75">
      <c r="A76" s="94"/>
      <c r="B76" s="95"/>
      <c r="C76" s="817" t="s">
        <v>149</v>
      </c>
      <c r="D76" s="818" t="s">
        <v>150</v>
      </c>
      <c r="E76" s="819" t="s">
        <v>150</v>
      </c>
      <c r="F76" s="47" t="s">
        <v>151</v>
      </c>
      <c r="G76" s="40"/>
      <c r="H76" s="42"/>
      <c r="I76" s="42"/>
      <c r="J76" s="42"/>
      <c r="K76" s="42"/>
      <c r="L76" s="42"/>
      <c r="M76" s="48"/>
      <c r="N76" s="98"/>
      <c r="O76" s="96"/>
      <c r="P76" s="96"/>
      <c r="Q76" s="96"/>
      <c r="R76" s="96"/>
      <c r="S76" s="109">
        <v>0</v>
      </c>
      <c r="T76" s="109">
        <v>0</v>
      </c>
    </row>
    <row r="77" spans="1:20" s="55" customFormat="1" ht="15.75">
      <c r="A77" s="94"/>
      <c r="B77" s="95"/>
      <c r="C77" s="817" t="s">
        <v>152</v>
      </c>
      <c r="D77" s="818" t="s">
        <v>153</v>
      </c>
      <c r="E77" s="819" t="s">
        <v>153</v>
      </c>
      <c r="F77" s="47" t="s">
        <v>154</v>
      </c>
      <c r="G77" s="40"/>
      <c r="H77" s="42"/>
      <c r="I77" s="42"/>
      <c r="J77" s="42"/>
      <c r="K77" s="42"/>
      <c r="L77" s="42"/>
      <c r="M77" s="48"/>
      <c r="N77" s="98"/>
      <c r="O77" s="96"/>
      <c r="P77" s="96"/>
      <c r="Q77" s="96"/>
      <c r="R77" s="96"/>
      <c r="S77" s="109"/>
      <c r="T77" s="109"/>
    </row>
    <row r="78" spans="1:20" s="55" customFormat="1" ht="15.75">
      <c r="A78" s="94"/>
      <c r="B78" s="95"/>
      <c r="C78" s="817" t="s">
        <v>155</v>
      </c>
      <c r="D78" s="818" t="s">
        <v>156</v>
      </c>
      <c r="E78" s="819" t="s">
        <v>156</v>
      </c>
      <c r="F78" s="47" t="s">
        <v>157</v>
      </c>
      <c r="G78" s="40"/>
      <c r="H78" s="42"/>
      <c r="I78" s="42"/>
      <c r="J78" s="42"/>
      <c r="K78" s="42"/>
      <c r="L78" s="42"/>
      <c r="M78" s="48"/>
      <c r="N78" s="98"/>
      <c r="O78" s="96"/>
      <c r="P78" s="96"/>
      <c r="Q78" s="96"/>
      <c r="R78" s="96"/>
      <c r="S78" s="109"/>
      <c r="T78" s="109"/>
    </row>
    <row r="79" spans="1:20" s="55" customFormat="1" ht="15.75">
      <c r="A79" s="94"/>
      <c r="B79" s="95"/>
      <c r="C79" s="817" t="s">
        <v>158</v>
      </c>
      <c r="D79" s="818" t="s">
        <v>159</v>
      </c>
      <c r="E79" s="819" t="s">
        <v>159</v>
      </c>
      <c r="F79" s="47" t="s">
        <v>160</v>
      </c>
      <c r="G79" s="40"/>
      <c r="H79" s="42"/>
      <c r="I79" s="42"/>
      <c r="J79" s="42"/>
      <c r="K79" s="42"/>
      <c r="L79" s="42"/>
      <c r="M79" s="48"/>
      <c r="N79" s="98"/>
      <c r="O79" s="96"/>
      <c r="P79" s="96"/>
      <c r="Q79" s="96"/>
      <c r="R79" s="96"/>
      <c r="S79" s="109">
        <v>0</v>
      </c>
      <c r="T79" s="109">
        <v>0</v>
      </c>
    </row>
    <row r="80" spans="1:20" s="55" customFormat="1" ht="15.75">
      <c r="A80" s="94"/>
      <c r="B80" s="95"/>
      <c r="C80" s="817" t="s">
        <v>161</v>
      </c>
      <c r="D80" s="818" t="s">
        <v>162</v>
      </c>
      <c r="E80" s="819" t="s">
        <v>162</v>
      </c>
      <c r="F80" s="47" t="s">
        <v>163</v>
      </c>
      <c r="G80" s="40"/>
      <c r="H80" s="42"/>
      <c r="I80" s="42"/>
      <c r="J80" s="42"/>
      <c r="K80" s="42"/>
      <c r="L80" s="42"/>
      <c r="M80" s="48"/>
      <c r="N80" s="98"/>
      <c r="O80" s="96"/>
      <c r="P80" s="96"/>
      <c r="Q80" s="96"/>
      <c r="R80" s="96"/>
      <c r="S80" s="109"/>
      <c r="T80" s="109"/>
    </row>
    <row r="81" spans="1:20" s="55" customFormat="1" ht="15.75">
      <c r="A81" s="94"/>
      <c r="B81" s="95"/>
      <c r="C81" s="817" t="s">
        <v>164</v>
      </c>
      <c r="D81" s="818" t="s">
        <v>165</v>
      </c>
      <c r="E81" s="819" t="s">
        <v>165</v>
      </c>
      <c r="F81" s="47" t="s">
        <v>166</v>
      </c>
      <c r="G81" s="40"/>
      <c r="H81" s="42"/>
      <c r="I81" s="42"/>
      <c r="J81" s="42"/>
      <c r="K81" s="42"/>
      <c r="L81" s="42"/>
      <c r="M81" s="48"/>
      <c r="N81" s="98"/>
      <c r="O81" s="96"/>
      <c r="P81" s="96"/>
      <c r="Q81" s="96"/>
      <c r="R81" s="96"/>
      <c r="S81" s="109">
        <v>0</v>
      </c>
      <c r="T81" s="109">
        <v>0</v>
      </c>
    </row>
    <row r="82" spans="1:20" s="55" customFormat="1" ht="15.75">
      <c r="A82" s="94"/>
      <c r="B82" s="95" t="s">
        <v>167</v>
      </c>
      <c r="C82" s="817"/>
      <c r="D82" s="818"/>
      <c r="E82" s="819"/>
      <c r="F82" s="45" t="s">
        <v>168</v>
      </c>
      <c r="G82" s="40"/>
      <c r="H82" s="41"/>
      <c r="I82" s="41"/>
      <c r="J82" s="41"/>
      <c r="K82" s="41"/>
      <c r="L82" s="41"/>
      <c r="M82" s="46"/>
      <c r="N82" s="98"/>
      <c r="O82" s="96"/>
      <c r="P82" s="96"/>
      <c r="Q82" s="96"/>
      <c r="R82" s="96"/>
      <c r="S82" s="140">
        <f>SUM(S83:S85)</f>
        <v>0</v>
      </c>
      <c r="T82" s="140">
        <f>SUM(T83:T85)</f>
        <v>0</v>
      </c>
    </row>
    <row r="83" spans="1:20" s="55" customFormat="1" ht="15.75">
      <c r="A83" s="94"/>
      <c r="B83" s="95"/>
      <c r="C83" s="817" t="s">
        <v>169</v>
      </c>
      <c r="D83" s="818" t="s">
        <v>170</v>
      </c>
      <c r="E83" s="819" t="s">
        <v>170</v>
      </c>
      <c r="F83" s="47" t="s">
        <v>171</v>
      </c>
      <c r="G83" s="40"/>
      <c r="H83" s="42"/>
      <c r="I83" s="42"/>
      <c r="J83" s="42"/>
      <c r="K83" s="42"/>
      <c r="L83" s="42"/>
      <c r="M83" s="48"/>
      <c r="N83" s="98"/>
      <c r="O83" s="96"/>
      <c r="P83" s="96"/>
      <c r="Q83" s="96"/>
      <c r="R83" s="96"/>
      <c r="S83" s="109">
        <v>0</v>
      </c>
      <c r="T83" s="109">
        <v>0</v>
      </c>
    </row>
    <row r="84" spans="1:20" s="55" customFormat="1" ht="15.75">
      <c r="A84" s="94"/>
      <c r="B84" s="95"/>
      <c r="C84" s="817" t="s">
        <v>172</v>
      </c>
      <c r="D84" s="818" t="s">
        <v>173</v>
      </c>
      <c r="E84" s="819" t="s">
        <v>173</v>
      </c>
      <c r="F84" s="47" t="s">
        <v>174</v>
      </c>
      <c r="G84" s="40"/>
      <c r="H84" s="42"/>
      <c r="I84" s="42"/>
      <c r="J84" s="42"/>
      <c r="K84" s="42"/>
      <c r="L84" s="42"/>
      <c r="M84" s="48"/>
      <c r="N84" s="98"/>
      <c r="O84" s="96"/>
      <c r="P84" s="96"/>
      <c r="Q84" s="96"/>
      <c r="R84" s="96"/>
      <c r="S84" s="109"/>
      <c r="T84" s="109"/>
    </row>
    <row r="85" spans="1:20" s="55" customFormat="1" ht="15.75">
      <c r="A85" s="94"/>
      <c r="B85" s="95"/>
      <c r="C85" s="817" t="s">
        <v>175</v>
      </c>
      <c r="D85" s="818" t="s">
        <v>176</v>
      </c>
      <c r="E85" s="819" t="s">
        <v>176</v>
      </c>
      <c r="F85" s="47" t="s">
        <v>177</v>
      </c>
      <c r="G85" s="40"/>
      <c r="H85" s="42"/>
      <c r="I85" s="42"/>
      <c r="J85" s="42"/>
      <c r="K85" s="42"/>
      <c r="L85" s="42"/>
      <c r="M85" s="48"/>
      <c r="N85" s="98"/>
      <c r="O85" s="96"/>
      <c r="P85" s="96"/>
      <c r="Q85" s="96"/>
      <c r="R85" s="96"/>
      <c r="S85" s="109">
        <v>0</v>
      </c>
      <c r="T85" s="109">
        <v>0</v>
      </c>
    </row>
    <row r="86" spans="1:20" s="55" customFormat="1" ht="15.75">
      <c r="A86" s="94"/>
      <c r="B86" s="95" t="s">
        <v>178</v>
      </c>
      <c r="C86" s="817"/>
      <c r="D86" s="818"/>
      <c r="E86" s="819"/>
      <c r="F86" s="45" t="s">
        <v>179</v>
      </c>
      <c r="G86" s="40"/>
      <c r="H86" s="41"/>
      <c r="I86" s="41"/>
      <c r="J86" s="41"/>
      <c r="K86" s="41"/>
      <c r="L86" s="41"/>
      <c r="M86" s="46"/>
      <c r="N86" s="98"/>
      <c r="O86" s="96"/>
      <c r="P86" s="96"/>
      <c r="Q86" s="96"/>
      <c r="R86" s="96"/>
      <c r="S86" s="140">
        <f>SUM(S87:S89)</f>
        <v>0</v>
      </c>
      <c r="T86" s="140">
        <f>SUM(T87:T89)</f>
        <v>0</v>
      </c>
    </row>
    <row r="87" spans="1:20" s="55" customFormat="1" ht="15.75">
      <c r="A87" s="94"/>
      <c r="B87" s="95"/>
      <c r="C87" s="817" t="s">
        <v>180</v>
      </c>
      <c r="D87" s="818" t="s">
        <v>181</v>
      </c>
      <c r="E87" s="819" t="s">
        <v>181</v>
      </c>
      <c r="F87" s="47" t="s">
        <v>182</v>
      </c>
      <c r="G87" s="40"/>
      <c r="H87" s="42"/>
      <c r="I87" s="42"/>
      <c r="J87" s="42"/>
      <c r="K87" s="42"/>
      <c r="L87" s="42"/>
      <c r="M87" s="48"/>
      <c r="N87" s="98"/>
      <c r="O87" s="96"/>
      <c r="P87" s="96"/>
      <c r="Q87" s="96"/>
      <c r="R87" s="96"/>
      <c r="S87" s="109">
        <v>0</v>
      </c>
      <c r="T87" s="109">
        <v>0</v>
      </c>
    </row>
    <row r="88" spans="1:20" s="55" customFormat="1" ht="15.75">
      <c r="A88" s="94"/>
      <c r="B88" s="95"/>
      <c r="C88" s="817" t="s">
        <v>183</v>
      </c>
      <c r="D88" s="818" t="s">
        <v>184</v>
      </c>
      <c r="E88" s="819" t="s">
        <v>184</v>
      </c>
      <c r="F88" s="47" t="s">
        <v>185</v>
      </c>
      <c r="G88" s="40"/>
      <c r="H88" s="42"/>
      <c r="I88" s="42"/>
      <c r="J88" s="42"/>
      <c r="K88" s="42"/>
      <c r="L88" s="42"/>
      <c r="M88" s="48"/>
      <c r="N88" s="98"/>
      <c r="O88" s="96"/>
      <c r="P88" s="96"/>
      <c r="Q88" s="96"/>
      <c r="R88" s="96"/>
      <c r="S88" s="109">
        <v>0</v>
      </c>
      <c r="T88" s="109">
        <v>0</v>
      </c>
    </row>
    <row r="89" spans="1:20" s="55" customFormat="1" ht="15.75">
      <c r="A89" s="94"/>
      <c r="B89" s="95"/>
      <c r="C89" s="817" t="s">
        <v>186</v>
      </c>
      <c r="D89" s="818" t="s">
        <v>187</v>
      </c>
      <c r="E89" s="819" t="s">
        <v>187</v>
      </c>
      <c r="F89" s="47" t="s">
        <v>188</v>
      </c>
      <c r="G89" s="40"/>
      <c r="H89" s="42"/>
      <c r="I89" s="42"/>
      <c r="J89" s="42"/>
      <c r="K89" s="42"/>
      <c r="L89" s="42"/>
      <c r="M89" s="48"/>
      <c r="N89" s="98"/>
      <c r="O89" s="96"/>
      <c r="P89" s="96"/>
      <c r="Q89" s="96"/>
      <c r="R89" s="96"/>
      <c r="S89" s="109"/>
      <c r="T89" s="109"/>
    </row>
    <row r="90" spans="1:20" s="55" customFormat="1" ht="15.75">
      <c r="A90" s="94"/>
      <c r="B90" s="95" t="s">
        <v>189</v>
      </c>
      <c r="C90" s="817"/>
      <c r="D90" s="818"/>
      <c r="E90" s="819"/>
      <c r="F90" s="45" t="s">
        <v>190</v>
      </c>
      <c r="G90" s="40"/>
      <c r="H90" s="41"/>
      <c r="I90" s="41"/>
      <c r="J90" s="41"/>
      <c r="K90" s="41"/>
      <c r="L90" s="41"/>
      <c r="M90" s="46"/>
      <c r="N90" s="98"/>
      <c r="O90" s="96"/>
      <c r="P90" s="96"/>
      <c r="Q90" s="96"/>
      <c r="R90" s="96"/>
      <c r="S90" s="140">
        <f>SUM(S91:S99)</f>
        <v>0</v>
      </c>
      <c r="T90" s="140">
        <f>SUM(T91:T99)</f>
        <v>0</v>
      </c>
    </row>
    <row r="91" spans="1:20" s="55" customFormat="1" ht="15.75">
      <c r="A91" s="94"/>
      <c r="B91" s="95"/>
      <c r="C91" s="817" t="s">
        <v>191</v>
      </c>
      <c r="D91" s="818" t="s">
        <v>192</v>
      </c>
      <c r="E91" s="819" t="s">
        <v>192</v>
      </c>
      <c r="F91" s="47" t="s">
        <v>193</v>
      </c>
      <c r="G91" s="40"/>
      <c r="H91" s="42"/>
      <c r="I91" s="42"/>
      <c r="J91" s="42"/>
      <c r="K91" s="42"/>
      <c r="L91" s="42"/>
      <c r="M91" s="48"/>
      <c r="N91" s="98"/>
      <c r="O91" s="96"/>
      <c r="P91" s="96"/>
      <c r="Q91" s="96"/>
      <c r="R91" s="96"/>
      <c r="S91" s="109">
        <v>0</v>
      </c>
      <c r="T91" s="109">
        <v>0</v>
      </c>
    </row>
    <row r="92" spans="1:20" s="55" customFormat="1" ht="15.75">
      <c r="A92" s="94"/>
      <c r="B92" s="95"/>
      <c r="C92" s="817" t="s">
        <v>194</v>
      </c>
      <c r="D92" s="818" t="s">
        <v>195</v>
      </c>
      <c r="E92" s="819" t="s">
        <v>195</v>
      </c>
      <c r="F92" s="47" t="s">
        <v>196</v>
      </c>
      <c r="G92" s="40"/>
      <c r="H92" s="42"/>
      <c r="I92" s="42"/>
      <c r="J92" s="42"/>
      <c r="K92" s="42"/>
      <c r="L92" s="42"/>
      <c r="M92" s="48"/>
      <c r="N92" s="98"/>
      <c r="O92" s="96"/>
      <c r="P92" s="96"/>
      <c r="Q92" s="96"/>
      <c r="R92" s="96"/>
      <c r="S92" s="109">
        <v>0</v>
      </c>
      <c r="T92" s="109">
        <v>0</v>
      </c>
    </row>
    <row r="93" spans="1:20" s="55" customFormat="1" ht="15.75">
      <c r="A93" s="94"/>
      <c r="B93" s="95"/>
      <c r="C93" s="817" t="s">
        <v>197</v>
      </c>
      <c r="D93" s="818" t="s">
        <v>198</v>
      </c>
      <c r="E93" s="819" t="s">
        <v>198</v>
      </c>
      <c r="F93" s="47" t="s">
        <v>199</v>
      </c>
      <c r="G93" s="40"/>
      <c r="H93" s="42"/>
      <c r="I93" s="42"/>
      <c r="J93" s="42"/>
      <c r="K93" s="42"/>
      <c r="L93" s="42"/>
      <c r="M93" s="48"/>
      <c r="N93" s="98"/>
      <c r="O93" s="96"/>
      <c r="P93" s="96"/>
      <c r="Q93" s="96"/>
      <c r="R93" s="96"/>
      <c r="S93" s="109"/>
      <c r="T93" s="109"/>
    </row>
    <row r="94" spans="1:20" s="55" customFormat="1" ht="15.75">
      <c r="A94" s="94"/>
      <c r="B94" s="95"/>
      <c r="C94" s="817" t="s">
        <v>200</v>
      </c>
      <c r="D94" s="818" t="s">
        <v>201</v>
      </c>
      <c r="E94" s="819" t="s">
        <v>201</v>
      </c>
      <c r="F94" s="47" t="s">
        <v>202</v>
      </c>
      <c r="G94" s="40"/>
      <c r="H94" s="42"/>
      <c r="I94" s="42"/>
      <c r="J94" s="42"/>
      <c r="K94" s="42"/>
      <c r="L94" s="42"/>
      <c r="M94" s="48"/>
      <c r="N94" s="98"/>
      <c r="O94" s="96"/>
      <c r="P94" s="96"/>
      <c r="Q94" s="96"/>
      <c r="R94" s="96"/>
      <c r="S94" s="109">
        <v>0</v>
      </c>
      <c r="T94" s="109">
        <v>0</v>
      </c>
    </row>
    <row r="95" spans="1:20" s="55" customFormat="1" ht="15.75">
      <c r="A95" s="94"/>
      <c r="B95" s="95"/>
      <c r="C95" s="817" t="s">
        <v>203</v>
      </c>
      <c r="D95" s="818" t="s">
        <v>204</v>
      </c>
      <c r="E95" s="819" t="s">
        <v>204</v>
      </c>
      <c r="F95" s="47" t="s">
        <v>205</v>
      </c>
      <c r="G95" s="40"/>
      <c r="H95" s="42"/>
      <c r="I95" s="42"/>
      <c r="J95" s="42"/>
      <c r="K95" s="42"/>
      <c r="L95" s="42"/>
      <c r="M95" s="48"/>
      <c r="N95" s="98"/>
      <c r="O95" s="96"/>
      <c r="P95" s="96"/>
      <c r="Q95" s="96"/>
      <c r="R95" s="96"/>
      <c r="S95" s="109">
        <v>0</v>
      </c>
      <c r="T95" s="109">
        <v>0</v>
      </c>
    </row>
    <row r="96" spans="1:20" s="55" customFormat="1" ht="15.75">
      <c r="A96" s="94"/>
      <c r="B96" s="95"/>
      <c r="C96" s="817" t="s">
        <v>206</v>
      </c>
      <c r="D96" s="818" t="s">
        <v>207</v>
      </c>
      <c r="E96" s="819" t="s">
        <v>207</v>
      </c>
      <c r="F96" s="47" t="s">
        <v>208</v>
      </c>
      <c r="G96" s="40"/>
      <c r="H96" s="42"/>
      <c r="I96" s="42"/>
      <c r="J96" s="42"/>
      <c r="K96" s="42"/>
      <c r="L96" s="42"/>
      <c r="M96" s="48"/>
      <c r="N96" s="98"/>
      <c r="O96" s="96"/>
      <c r="P96" s="96"/>
      <c r="Q96" s="96"/>
      <c r="R96" s="96"/>
      <c r="S96" s="109">
        <v>0</v>
      </c>
      <c r="T96" s="109">
        <v>0</v>
      </c>
    </row>
    <row r="97" spans="1:20" s="55" customFormat="1" ht="15.75">
      <c r="A97" s="94"/>
      <c r="B97" s="95"/>
      <c r="C97" s="817" t="s">
        <v>209</v>
      </c>
      <c r="D97" s="818" t="s">
        <v>210</v>
      </c>
      <c r="E97" s="819" t="s">
        <v>210</v>
      </c>
      <c r="F97" s="47" t="s">
        <v>211</v>
      </c>
      <c r="G97" s="40"/>
      <c r="H97" s="42"/>
      <c r="I97" s="42"/>
      <c r="J97" s="42"/>
      <c r="K97" s="42"/>
      <c r="L97" s="42"/>
      <c r="M97" s="48"/>
      <c r="N97" s="98"/>
      <c r="O97" s="96"/>
      <c r="P97" s="96"/>
      <c r="Q97" s="96"/>
      <c r="R97" s="96"/>
      <c r="S97" s="109">
        <v>0</v>
      </c>
      <c r="T97" s="109">
        <v>0</v>
      </c>
    </row>
    <row r="98" spans="1:20" s="55" customFormat="1" ht="15.75">
      <c r="A98" s="94"/>
      <c r="B98" s="95"/>
      <c r="C98" s="817" t="s">
        <v>212</v>
      </c>
      <c r="D98" s="818" t="s">
        <v>213</v>
      </c>
      <c r="E98" s="819" t="s">
        <v>213</v>
      </c>
      <c r="F98" s="47" t="s">
        <v>214</v>
      </c>
      <c r="G98" s="40"/>
      <c r="H98" s="42"/>
      <c r="I98" s="42"/>
      <c r="J98" s="42"/>
      <c r="K98" s="42"/>
      <c r="L98" s="42"/>
      <c r="M98" s="48"/>
      <c r="N98" s="98"/>
      <c r="O98" s="96"/>
      <c r="P98" s="96"/>
      <c r="Q98" s="96"/>
      <c r="R98" s="96"/>
      <c r="S98" s="109"/>
      <c r="T98" s="109"/>
    </row>
    <row r="99" spans="1:20" s="55" customFormat="1" ht="15.75">
      <c r="A99" s="94"/>
      <c r="B99" s="95"/>
      <c r="C99" s="817" t="s">
        <v>215</v>
      </c>
      <c r="D99" s="818" t="s">
        <v>213</v>
      </c>
      <c r="E99" s="819" t="s">
        <v>213</v>
      </c>
      <c r="F99" s="47" t="s">
        <v>216</v>
      </c>
      <c r="G99" s="40"/>
      <c r="H99" s="42"/>
      <c r="I99" s="42"/>
      <c r="J99" s="42"/>
      <c r="K99" s="42"/>
      <c r="L99" s="42"/>
      <c r="M99" s="48"/>
      <c r="N99" s="98"/>
      <c r="O99" s="96"/>
      <c r="P99" s="96"/>
      <c r="Q99" s="96"/>
      <c r="R99" s="96"/>
      <c r="S99" s="109">
        <v>0</v>
      </c>
      <c r="T99" s="109">
        <v>0</v>
      </c>
    </row>
    <row r="100" spans="1:20" s="55" customFormat="1" ht="15.75">
      <c r="A100" s="94"/>
      <c r="B100" s="95"/>
      <c r="C100" s="817"/>
      <c r="D100" s="818"/>
      <c r="E100" s="819"/>
      <c r="F100" s="56"/>
      <c r="G100" s="40"/>
      <c r="H100" s="57"/>
      <c r="I100" s="57"/>
      <c r="J100" s="57"/>
      <c r="K100" s="57"/>
      <c r="L100" s="57"/>
      <c r="M100" s="58"/>
      <c r="N100" s="98"/>
      <c r="O100" s="96"/>
      <c r="P100" s="96"/>
      <c r="Q100" s="96"/>
      <c r="R100" s="96"/>
      <c r="S100" s="109"/>
      <c r="T100" s="109"/>
    </row>
    <row r="101" spans="1:20" s="55" customFormat="1" ht="15.75">
      <c r="A101" s="94" t="s">
        <v>217</v>
      </c>
      <c r="B101" s="94"/>
      <c r="C101" s="821"/>
      <c r="D101" s="822"/>
      <c r="E101" s="823"/>
      <c r="F101" s="43" t="s">
        <v>218</v>
      </c>
      <c r="G101" s="59"/>
      <c r="H101" s="39"/>
      <c r="I101" s="39"/>
      <c r="J101" s="39"/>
      <c r="K101" s="39"/>
      <c r="L101" s="39"/>
      <c r="M101" s="44"/>
      <c r="N101" s="98"/>
      <c r="O101" s="96">
        <v>40</v>
      </c>
      <c r="P101" s="96"/>
      <c r="Q101" s="96"/>
      <c r="R101" s="96"/>
      <c r="S101" s="139">
        <f>+S103+S107+S112+S119+S138+S130+S124</f>
        <v>0</v>
      </c>
      <c r="T101" s="139">
        <f>+T103+T107+T112+T119+T138+T130+T124</f>
        <v>0</v>
      </c>
    </row>
    <row r="102" spans="1:20" s="55" customFormat="1" ht="15.75">
      <c r="A102" s="94"/>
      <c r="B102" s="95"/>
      <c r="C102" s="817"/>
      <c r="D102" s="818"/>
      <c r="E102" s="819"/>
      <c r="F102" s="47"/>
      <c r="G102" s="40"/>
      <c r="H102" s="42"/>
      <c r="I102" s="42"/>
      <c r="J102" s="42"/>
      <c r="K102" s="42"/>
      <c r="L102" s="42"/>
      <c r="M102" s="48"/>
      <c r="N102" s="98"/>
      <c r="O102" s="96"/>
      <c r="P102" s="96"/>
      <c r="Q102" s="96"/>
      <c r="R102" s="96"/>
      <c r="S102" s="109"/>
      <c r="T102" s="109"/>
    </row>
    <row r="103" spans="1:20" s="55" customFormat="1" ht="15.75">
      <c r="A103" s="94"/>
      <c r="B103" s="95" t="s">
        <v>219</v>
      </c>
      <c r="C103" s="817"/>
      <c r="D103" s="818"/>
      <c r="E103" s="819"/>
      <c r="F103" s="45" t="s">
        <v>220</v>
      </c>
      <c r="G103" s="40"/>
      <c r="H103" s="41"/>
      <c r="I103" s="41"/>
      <c r="J103" s="41"/>
      <c r="K103" s="41"/>
      <c r="L103" s="41"/>
      <c r="M103" s="46"/>
      <c r="N103" s="98"/>
      <c r="O103" s="96"/>
      <c r="P103" s="96"/>
      <c r="Q103" s="96"/>
      <c r="R103" s="96"/>
      <c r="S103" s="140">
        <f>SUM(S104:S106)</f>
        <v>0</v>
      </c>
      <c r="T103" s="140">
        <f>SUM(T104:T106)</f>
        <v>0</v>
      </c>
    </row>
    <row r="104" spans="1:20" s="55" customFormat="1" ht="15.75">
      <c r="A104" s="94"/>
      <c r="B104" s="95"/>
      <c r="C104" s="817" t="s">
        <v>221</v>
      </c>
      <c r="D104" s="818" t="s">
        <v>222</v>
      </c>
      <c r="E104" s="819" t="s">
        <v>222</v>
      </c>
      <c r="F104" s="47" t="s">
        <v>223</v>
      </c>
      <c r="G104" s="40"/>
      <c r="H104" s="42"/>
      <c r="I104" s="42"/>
      <c r="J104" s="42"/>
      <c r="K104" s="42"/>
      <c r="L104" s="42"/>
      <c r="M104" s="48"/>
      <c r="N104" s="98"/>
      <c r="O104" s="96"/>
      <c r="P104" s="96"/>
      <c r="Q104" s="96"/>
      <c r="R104" s="96"/>
      <c r="S104" s="109">
        <v>0</v>
      </c>
      <c r="T104" s="109">
        <v>0</v>
      </c>
    </row>
    <row r="105" spans="1:20" s="55" customFormat="1" ht="15.75">
      <c r="A105" s="94"/>
      <c r="B105" s="95"/>
      <c r="C105" s="817" t="s">
        <v>224</v>
      </c>
      <c r="D105" s="818" t="s">
        <v>225</v>
      </c>
      <c r="E105" s="819" t="s">
        <v>225</v>
      </c>
      <c r="F105" s="47" t="s">
        <v>226</v>
      </c>
      <c r="G105" s="40"/>
      <c r="H105" s="42"/>
      <c r="I105" s="42"/>
      <c r="J105" s="42"/>
      <c r="K105" s="42"/>
      <c r="L105" s="42"/>
      <c r="M105" s="48"/>
      <c r="N105" s="98"/>
      <c r="O105" s="96"/>
      <c r="P105" s="96"/>
      <c r="Q105" s="96"/>
      <c r="R105" s="96"/>
      <c r="S105" s="109"/>
      <c r="T105" s="109"/>
    </row>
    <row r="106" spans="1:20" s="55" customFormat="1" ht="15.75">
      <c r="A106" s="94"/>
      <c r="B106" s="95"/>
      <c r="C106" s="817" t="s">
        <v>227</v>
      </c>
      <c r="D106" s="818" t="s">
        <v>228</v>
      </c>
      <c r="E106" s="819" t="s">
        <v>228</v>
      </c>
      <c r="F106" s="47" t="s">
        <v>229</v>
      </c>
      <c r="G106" s="40"/>
      <c r="H106" s="42"/>
      <c r="I106" s="42"/>
      <c r="J106" s="42"/>
      <c r="K106" s="42"/>
      <c r="L106" s="42"/>
      <c r="M106" s="48"/>
      <c r="N106" s="98"/>
      <c r="O106" s="96"/>
      <c r="P106" s="96"/>
      <c r="Q106" s="96"/>
      <c r="R106" s="96"/>
      <c r="S106" s="109">
        <v>0</v>
      </c>
      <c r="T106" s="109">
        <v>0</v>
      </c>
    </row>
    <row r="107" spans="1:20" s="55" customFormat="1" ht="15.75">
      <c r="A107" s="94"/>
      <c r="B107" s="95" t="s">
        <v>230</v>
      </c>
      <c r="C107" s="817"/>
      <c r="D107" s="818"/>
      <c r="E107" s="819"/>
      <c r="F107" s="45" t="s">
        <v>231</v>
      </c>
      <c r="G107" s="40"/>
      <c r="H107" s="41"/>
      <c r="I107" s="41"/>
      <c r="J107" s="41"/>
      <c r="K107" s="41"/>
      <c r="L107" s="41"/>
      <c r="M107" s="46"/>
      <c r="N107" s="98"/>
      <c r="O107" s="96"/>
      <c r="P107" s="96"/>
      <c r="Q107" s="96"/>
      <c r="R107" s="96"/>
      <c r="S107" s="140">
        <f>SUM(S108:S111)</f>
        <v>0</v>
      </c>
      <c r="T107" s="140">
        <f>SUM(T108:T111)</f>
        <v>0</v>
      </c>
    </row>
    <row r="108" spans="1:20" s="55" customFormat="1" ht="15.75">
      <c r="A108" s="94"/>
      <c r="B108" s="95"/>
      <c r="C108" s="817" t="s">
        <v>232</v>
      </c>
      <c r="D108" s="818" t="s">
        <v>233</v>
      </c>
      <c r="E108" s="819" t="s">
        <v>233</v>
      </c>
      <c r="F108" s="47" t="s">
        <v>234</v>
      </c>
      <c r="G108" s="40"/>
      <c r="H108" s="42"/>
      <c r="I108" s="42"/>
      <c r="J108" s="42"/>
      <c r="K108" s="42"/>
      <c r="L108" s="42"/>
      <c r="M108" s="48"/>
      <c r="N108" s="98"/>
      <c r="O108" s="96"/>
      <c r="P108" s="96"/>
      <c r="Q108" s="96"/>
      <c r="R108" s="96"/>
      <c r="S108" s="109"/>
      <c r="T108" s="109"/>
    </row>
    <row r="109" spans="1:20" s="55" customFormat="1" ht="15.75">
      <c r="A109" s="94"/>
      <c r="B109" s="95"/>
      <c r="C109" s="817" t="s">
        <v>235</v>
      </c>
      <c r="D109" s="818" t="s">
        <v>233</v>
      </c>
      <c r="E109" s="819" t="s">
        <v>233</v>
      </c>
      <c r="F109" s="47" t="s">
        <v>236</v>
      </c>
      <c r="G109" s="40"/>
      <c r="H109" s="42"/>
      <c r="I109" s="42"/>
      <c r="J109" s="42"/>
      <c r="K109" s="42"/>
      <c r="L109" s="42"/>
      <c r="M109" s="48"/>
      <c r="N109" s="98"/>
      <c r="O109" s="96"/>
      <c r="P109" s="96"/>
      <c r="Q109" s="96"/>
      <c r="R109" s="96"/>
      <c r="S109" s="109"/>
      <c r="T109" s="109"/>
    </row>
    <row r="110" spans="1:20" s="55" customFormat="1" ht="15.75">
      <c r="A110" s="94"/>
      <c r="B110" s="95"/>
      <c r="C110" s="817" t="s">
        <v>237</v>
      </c>
      <c r="D110" s="818" t="s">
        <v>233</v>
      </c>
      <c r="E110" s="819" t="s">
        <v>233</v>
      </c>
      <c r="F110" s="47" t="s">
        <v>238</v>
      </c>
      <c r="G110" s="40"/>
      <c r="H110" s="42"/>
      <c r="I110" s="42"/>
      <c r="J110" s="42"/>
      <c r="K110" s="42"/>
      <c r="L110" s="42"/>
      <c r="M110" s="48"/>
      <c r="N110" s="98"/>
      <c r="O110" s="96"/>
      <c r="P110" s="96"/>
      <c r="Q110" s="96"/>
      <c r="R110" s="96"/>
      <c r="S110" s="109">
        <v>0</v>
      </c>
      <c r="T110" s="109">
        <v>0</v>
      </c>
    </row>
    <row r="111" spans="1:20" s="55" customFormat="1" ht="15.75">
      <c r="A111" s="94"/>
      <c r="B111" s="95"/>
      <c r="C111" s="817" t="s">
        <v>239</v>
      </c>
      <c r="D111" s="818" t="s">
        <v>233</v>
      </c>
      <c r="E111" s="819" t="s">
        <v>233</v>
      </c>
      <c r="F111" s="47" t="s">
        <v>240</v>
      </c>
      <c r="G111" s="40"/>
      <c r="H111" s="42"/>
      <c r="I111" s="42"/>
      <c r="J111" s="42"/>
      <c r="K111" s="42"/>
      <c r="L111" s="42"/>
      <c r="M111" s="48"/>
      <c r="N111" s="98"/>
      <c r="O111" s="96"/>
      <c r="P111" s="96"/>
      <c r="Q111" s="96"/>
      <c r="R111" s="96"/>
      <c r="S111" s="109"/>
      <c r="T111" s="109"/>
    </row>
    <row r="112" spans="1:20" s="55" customFormat="1" ht="15.75">
      <c r="A112" s="94"/>
      <c r="B112" s="95">
        <v>33</v>
      </c>
      <c r="C112" s="817"/>
      <c r="D112" s="818"/>
      <c r="E112" s="819"/>
      <c r="F112" s="45" t="s">
        <v>241</v>
      </c>
      <c r="G112" s="40"/>
      <c r="H112" s="41"/>
      <c r="I112" s="41"/>
      <c r="J112" s="41"/>
      <c r="K112" s="41"/>
      <c r="L112" s="41"/>
      <c r="M112" s="46"/>
      <c r="N112" s="98"/>
      <c r="O112" s="96"/>
      <c r="P112" s="96"/>
      <c r="Q112" s="96"/>
      <c r="R112" s="96"/>
      <c r="S112" s="140">
        <f>SUM(S113:S118)</f>
        <v>0</v>
      </c>
      <c r="T112" s="140">
        <f>SUM(T113:T118)</f>
        <v>0</v>
      </c>
    </row>
    <row r="113" spans="1:20" s="55" customFormat="1" ht="15.75">
      <c r="A113" s="94"/>
      <c r="B113" s="95"/>
      <c r="C113" s="817" t="s">
        <v>242</v>
      </c>
      <c r="D113" s="818" t="s">
        <v>243</v>
      </c>
      <c r="E113" s="819" t="s">
        <v>243</v>
      </c>
      <c r="F113" s="47" t="s">
        <v>244</v>
      </c>
      <c r="G113" s="40"/>
      <c r="H113" s="42"/>
      <c r="I113" s="42"/>
      <c r="J113" s="42"/>
      <c r="K113" s="42"/>
      <c r="L113" s="42"/>
      <c r="M113" s="48"/>
      <c r="N113" s="98"/>
      <c r="O113" s="96"/>
      <c r="P113" s="96"/>
      <c r="Q113" s="96"/>
      <c r="R113" s="96"/>
      <c r="S113" s="109">
        <v>0</v>
      </c>
      <c r="T113" s="109">
        <v>0</v>
      </c>
    </row>
    <row r="114" spans="1:20" s="55" customFormat="1" ht="15.75">
      <c r="A114" s="94"/>
      <c r="B114" s="95"/>
      <c r="C114" s="817" t="s">
        <v>245</v>
      </c>
      <c r="D114" s="818" t="s">
        <v>246</v>
      </c>
      <c r="E114" s="819" t="s">
        <v>246</v>
      </c>
      <c r="F114" s="47" t="s">
        <v>247</v>
      </c>
      <c r="G114" s="40"/>
      <c r="H114" s="42"/>
      <c r="I114" s="42"/>
      <c r="J114" s="42"/>
      <c r="K114" s="42"/>
      <c r="L114" s="42"/>
      <c r="M114" s="48"/>
      <c r="N114" s="98"/>
      <c r="O114" s="96"/>
      <c r="P114" s="96"/>
      <c r="Q114" s="96"/>
      <c r="R114" s="96"/>
      <c r="S114" s="109">
        <v>0</v>
      </c>
      <c r="T114" s="109">
        <v>0</v>
      </c>
    </row>
    <row r="115" spans="1:20" s="55" customFormat="1" ht="15.75">
      <c r="A115" s="94"/>
      <c r="B115" s="95"/>
      <c r="C115" s="817" t="s">
        <v>248</v>
      </c>
      <c r="D115" s="818" t="s">
        <v>249</v>
      </c>
      <c r="E115" s="819" t="s">
        <v>249</v>
      </c>
      <c r="F115" s="47" t="s">
        <v>250</v>
      </c>
      <c r="G115" s="40"/>
      <c r="H115" s="42"/>
      <c r="I115" s="42"/>
      <c r="J115" s="42"/>
      <c r="K115" s="42"/>
      <c r="L115" s="42"/>
      <c r="M115" s="48"/>
      <c r="N115" s="98"/>
      <c r="O115" s="96"/>
      <c r="P115" s="96"/>
      <c r="Q115" s="96"/>
      <c r="R115" s="96"/>
      <c r="S115" s="109">
        <v>0</v>
      </c>
      <c r="T115" s="109">
        <v>0</v>
      </c>
    </row>
    <row r="116" spans="1:20" s="55" customFormat="1" ht="15.75">
      <c r="A116" s="94"/>
      <c r="B116" s="95"/>
      <c r="C116" s="817" t="s">
        <v>251</v>
      </c>
      <c r="D116" s="818" t="s">
        <v>252</v>
      </c>
      <c r="E116" s="819" t="s">
        <v>252</v>
      </c>
      <c r="F116" s="47" t="s">
        <v>253</v>
      </c>
      <c r="G116" s="40"/>
      <c r="H116" s="42"/>
      <c r="I116" s="42"/>
      <c r="J116" s="42"/>
      <c r="K116" s="42"/>
      <c r="L116" s="42"/>
      <c r="M116" s="48"/>
      <c r="N116" s="98"/>
      <c r="O116" s="96"/>
      <c r="P116" s="96"/>
      <c r="Q116" s="96"/>
      <c r="R116" s="96"/>
      <c r="S116" s="109">
        <v>0</v>
      </c>
      <c r="T116" s="109">
        <v>0</v>
      </c>
    </row>
    <row r="117" spans="1:20" s="55" customFormat="1" ht="15.75">
      <c r="A117" s="94"/>
      <c r="B117" s="95"/>
      <c r="C117" s="817">
        <v>335</v>
      </c>
      <c r="D117" s="818" t="s">
        <v>254</v>
      </c>
      <c r="E117" s="819" t="s">
        <v>254</v>
      </c>
      <c r="F117" s="47" t="s">
        <v>255</v>
      </c>
      <c r="G117" s="40"/>
      <c r="H117" s="42"/>
      <c r="I117" s="42"/>
      <c r="J117" s="42"/>
      <c r="K117" s="42"/>
      <c r="L117" s="42"/>
      <c r="M117" s="48"/>
      <c r="N117" s="98"/>
      <c r="O117" s="96"/>
      <c r="P117" s="96"/>
      <c r="Q117" s="96"/>
      <c r="R117" s="96"/>
      <c r="S117" s="109">
        <v>0</v>
      </c>
      <c r="T117" s="109">
        <v>0</v>
      </c>
    </row>
    <row r="118" spans="1:20" s="55" customFormat="1" ht="15.75">
      <c r="A118" s="94"/>
      <c r="B118" s="95"/>
      <c r="C118" s="817">
        <v>336</v>
      </c>
      <c r="D118" s="818" t="s">
        <v>256</v>
      </c>
      <c r="E118" s="819" t="s">
        <v>256</v>
      </c>
      <c r="F118" s="47" t="s">
        <v>257</v>
      </c>
      <c r="G118" s="40"/>
      <c r="H118" s="42"/>
      <c r="I118" s="42"/>
      <c r="J118" s="42"/>
      <c r="K118" s="42"/>
      <c r="L118" s="42"/>
      <c r="M118" s="48"/>
      <c r="N118" s="98"/>
      <c r="O118" s="96"/>
      <c r="P118" s="96"/>
      <c r="Q118" s="96"/>
      <c r="R118" s="96"/>
      <c r="S118" s="109"/>
      <c r="T118" s="109"/>
    </row>
    <row r="119" spans="1:20" s="55" customFormat="1" ht="15.75">
      <c r="A119" s="94"/>
      <c r="B119" s="95" t="s">
        <v>258</v>
      </c>
      <c r="C119" s="817"/>
      <c r="D119" s="818"/>
      <c r="E119" s="819"/>
      <c r="F119" s="45" t="s">
        <v>259</v>
      </c>
      <c r="G119" s="40"/>
      <c r="H119" s="41"/>
      <c r="I119" s="41"/>
      <c r="J119" s="41"/>
      <c r="K119" s="41"/>
      <c r="L119" s="41"/>
      <c r="M119" s="46"/>
      <c r="N119" s="98"/>
      <c r="O119" s="96"/>
      <c r="P119" s="96"/>
      <c r="Q119" s="96"/>
      <c r="R119" s="96"/>
      <c r="S119" s="140">
        <f>SUM(S120:S123)</f>
        <v>0</v>
      </c>
      <c r="T119" s="140">
        <f>SUM(T120:T123)</f>
        <v>0</v>
      </c>
    </row>
    <row r="120" spans="1:20" s="55" customFormat="1" ht="15.75">
      <c r="A120" s="94"/>
      <c r="B120" s="95"/>
      <c r="C120" s="817" t="s">
        <v>260</v>
      </c>
      <c r="D120" s="818" t="s">
        <v>261</v>
      </c>
      <c r="E120" s="819" t="s">
        <v>261</v>
      </c>
      <c r="F120" s="47" t="s">
        <v>262</v>
      </c>
      <c r="G120" s="40"/>
      <c r="H120" s="42"/>
      <c r="I120" s="42"/>
      <c r="J120" s="42"/>
      <c r="K120" s="42"/>
      <c r="L120" s="42"/>
      <c r="M120" s="48"/>
      <c r="N120" s="98"/>
      <c r="O120" s="96"/>
      <c r="P120" s="96"/>
      <c r="Q120" s="96"/>
      <c r="R120" s="96"/>
      <c r="S120" s="109">
        <v>0</v>
      </c>
      <c r="T120" s="109">
        <v>0</v>
      </c>
    </row>
    <row r="121" spans="1:20" s="55" customFormat="1" ht="15.75">
      <c r="A121" s="94"/>
      <c r="B121" s="95"/>
      <c r="C121" s="817" t="s">
        <v>263</v>
      </c>
      <c r="D121" s="818" t="s">
        <v>264</v>
      </c>
      <c r="E121" s="819" t="s">
        <v>264</v>
      </c>
      <c r="F121" s="47" t="s">
        <v>265</v>
      </c>
      <c r="G121" s="40"/>
      <c r="H121" s="42"/>
      <c r="I121" s="42"/>
      <c r="J121" s="42"/>
      <c r="K121" s="42"/>
      <c r="L121" s="42"/>
      <c r="M121" s="48"/>
      <c r="N121" s="98"/>
      <c r="O121" s="96"/>
      <c r="P121" s="96"/>
      <c r="Q121" s="96"/>
      <c r="R121" s="96"/>
      <c r="S121" s="109">
        <v>0</v>
      </c>
      <c r="T121" s="109">
        <v>0</v>
      </c>
    </row>
    <row r="122" spans="1:20" s="55" customFormat="1" ht="15.75">
      <c r="A122" s="94"/>
      <c r="B122" s="95"/>
      <c r="C122" s="817" t="s">
        <v>266</v>
      </c>
      <c r="D122" s="818" t="s">
        <v>264</v>
      </c>
      <c r="E122" s="819" t="s">
        <v>264</v>
      </c>
      <c r="F122" s="47" t="s">
        <v>267</v>
      </c>
      <c r="G122" s="40"/>
      <c r="H122" s="42"/>
      <c r="I122" s="42"/>
      <c r="J122" s="42"/>
      <c r="K122" s="42"/>
      <c r="L122" s="42"/>
      <c r="M122" s="48"/>
      <c r="N122" s="98"/>
      <c r="O122" s="96"/>
      <c r="P122" s="96"/>
      <c r="Q122" s="96"/>
      <c r="R122" s="96"/>
      <c r="S122" s="109">
        <v>0</v>
      </c>
      <c r="T122" s="109">
        <v>0</v>
      </c>
    </row>
    <row r="123" spans="1:20" s="55" customFormat="1" ht="15.75">
      <c r="A123" s="94"/>
      <c r="B123" s="95"/>
      <c r="C123" s="105"/>
      <c r="D123" s="106"/>
      <c r="E123" s="107"/>
      <c r="F123" s="47"/>
      <c r="G123" s="40"/>
      <c r="H123" s="42"/>
      <c r="I123" s="42"/>
      <c r="J123" s="42"/>
      <c r="K123" s="42"/>
      <c r="L123" s="42"/>
      <c r="M123" s="48"/>
      <c r="N123" s="98"/>
      <c r="O123" s="96"/>
      <c r="P123" s="96"/>
      <c r="Q123" s="96"/>
      <c r="R123" s="96"/>
      <c r="S123" s="109"/>
      <c r="T123" s="109"/>
    </row>
    <row r="124" spans="1:20" s="55" customFormat="1" ht="15.75">
      <c r="A124" s="94"/>
      <c r="B124" s="95" t="s">
        <v>268</v>
      </c>
      <c r="C124" s="817"/>
      <c r="D124" s="818"/>
      <c r="E124" s="819"/>
      <c r="F124" s="45" t="s">
        <v>477</v>
      </c>
      <c r="G124" s="40"/>
      <c r="H124" s="41"/>
      <c r="I124" s="41"/>
      <c r="J124" s="41"/>
      <c r="K124" s="41"/>
      <c r="L124" s="41"/>
      <c r="M124" s="46"/>
      <c r="N124" s="98"/>
      <c r="O124" s="96"/>
      <c r="P124" s="96"/>
      <c r="Q124" s="96"/>
      <c r="R124" s="96"/>
      <c r="S124" s="139">
        <f>SUM(S125:S129)</f>
        <v>0</v>
      </c>
      <c r="T124" s="139">
        <f>SUM(T125:T129)</f>
        <v>0</v>
      </c>
    </row>
    <row r="125" spans="1:20" s="55" customFormat="1" ht="15.75">
      <c r="A125" s="94"/>
      <c r="B125" s="95"/>
      <c r="C125" s="817" t="s">
        <v>270</v>
      </c>
      <c r="D125" s="818" t="s">
        <v>271</v>
      </c>
      <c r="E125" s="819" t="s">
        <v>271</v>
      </c>
      <c r="F125" s="47" t="s">
        <v>272</v>
      </c>
      <c r="G125" s="40"/>
      <c r="H125" s="42"/>
      <c r="I125" s="42"/>
      <c r="J125" s="42"/>
      <c r="K125" s="42"/>
      <c r="L125" s="42"/>
      <c r="M125" s="48"/>
      <c r="N125" s="98"/>
      <c r="O125" s="96"/>
      <c r="P125" s="96"/>
      <c r="Q125" s="96"/>
      <c r="R125" s="96"/>
      <c r="S125" s="109"/>
      <c r="T125" s="109"/>
    </row>
    <row r="126" spans="1:20" s="55" customFormat="1" ht="15.75">
      <c r="A126" s="94"/>
      <c r="B126" s="95"/>
      <c r="C126" s="817" t="s">
        <v>273</v>
      </c>
      <c r="D126" s="818" t="s">
        <v>271</v>
      </c>
      <c r="E126" s="819" t="s">
        <v>271</v>
      </c>
      <c r="F126" s="47" t="s">
        <v>274</v>
      </c>
      <c r="G126" s="40"/>
      <c r="H126" s="42"/>
      <c r="I126" s="42"/>
      <c r="J126" s="42"/>
      <c r="K126" s="42"/>
      <c r="L126" s="42"/>
      <c r="M126" s="48"/>
      <c r="N126" s="98"/>
      <c r="O126" s="96"/>
      <c r="P126" s="96"/>
      <c r="Q126" s="96"/>
      <c r="R126" s="96"/>
      <c r="S126" s="109"/>
      <c r="T126" s="109"/>
    </row>
    <row r="127" spans="1:20" s="55" customFormat="1" ht="15.75">
      <c r="A127" s="94"/>
      <c r="B127" s="95"/>
      <c r="C127" s="817" t="s">
        <v>275</v>
      </c>
      <c r="D127" s="818" t="s">
        <v>276</v>
      </c>
      <c r="E127" s="819" t="s">
        <v>276</v>
      </c>
      <c r="F127" s="47" t="s">
        <v>277</v>
      </c>
      <c r="G127" s="40"/>
      <c r="H127" s="42"/>
      <c r="I127" s="42"/>
      <c r="J127" s="42"/>
      <c r="K127" s="42"/>
      <c r="L127" s="42"/>
      <c r="M127" s="48"/>
      <c r="N127" s="98"/>
      <c r="O127" s="96"/>
      <c r="P127" s="96"/>
      <c r="Q127" s="96"/>
      <c r="R127" s="96"/>
      <c r="S127" s="109">
        <v>0</v>
      </c>
      <c r="T127" s="109">
        <v>0</v>
      </c>
    </row>
    <row r="128" spans="1:20" s="55" customFormat="1" ht="15.75">
      <c r="A128" s="94"/>
      <c r="B128" s="95"/>
      <c r="C128" s="817" t="s">
        <v>278</v>
      </c>
      <c r="D128" s="818" t="s">
        <v>279</v>
      </c>
      <c r="E128" s="819" t="s">
        <v>279</v>
      </c>
      <c r="F128" s="47" t="s">
        <v>280</v>
      </c>
      <c r="G128" s="40"/>
      <c r="H128" s="42"/>
      <c r="I128" s="42"/>
      <c r="J128" s="42"/>
      <c r="K128" s="42"/>
      <c r="L128" s="42"/>
      <c r="M128" s="48"/>
      <c r="N128" s="98"/>
      <c r="O128" s="96"/>
      <c r="P128" s="96"/>
      <c r="Q128" s="96"/>
      <c r="R128" s="96"/>
      <c r="S128" s="109"/>
      <c r="T128" s="109"/>
    </row>
    <row r="129" spans="1:20" s="55" customFormat="1" ht="15.75">
      <c r="A129" s="94"/>
      <c r="B129" s="95"/>
      <c r="C129" s="817" t="s">
        <v>281</v>
      </c>
      <c r="D129" s="818" t="s">
        <v>282</v>
      </c>
      <c r="E129" s="819" t="s">
        <v>282</v>
      </c>
      <c r="F129" s="47" t="s">
        <v>283</v>
      </c>
      <c r="G129" s="40"/>
      <c r="H129" s="42"/>
      <c r="I129" s="42"/>
      <c r="J129" s="42"/>
      <c r="K129" s="42"/>
      <c r="L129" s="42"/>
      <c r="M129" s="48"/>
      <c r="N129" s="98"/>
      <c r="O129" s="96"/>
      <c r="P129" s="96"/>
      <c r="Q129" s="96"/>
      <c r="R129" s="96"/>
      <c r="S129" s="109">
        <v>0</v>
      </c>
      <c r="T129" s="109">
        <v>0</v>
      </c>
    </row>
    <row r="130" spans="1:20" s="55" customFormat="1" ht="15.75">
      <c r="A130" s="94"/>
      <c r="B130" s="95" t="s">
        <v>284</v>
      </c>
      <c r="C130" s="105"/>
      <c r="D130" s="106"/>
      <c r="E130" s="107"/>
      <c r="F130" s="45" t="s">
        <v>478</v>
      </c>
      <c r="G130" s="40"/>
      <c r="H130" s="42"/>
      <c r="I130" s="42"/>
      <c r="J130" s="42"/>
      <c r="K130" s="42"/>
      <c r="L130" s="42"/>
      <c r="M130" s="48"/>
      <c r="N130" s="98"/>
      <c r="O130" s="96"/>
      <c r="P130" s="96"/>
      <c r="Q130" s="96"/>
      <c r="R130" s="96"/>
      <c r="S130" s="139">
        <f>SUM(S131:S137)</f>
        <v>0</v>
      </c>
      <c r="T130" s="139">
        <f>SUM(T131:T137)</f>
        <v>0</v>
      </c>
    </row>
    <row r="131" spans="1:20" s="55" customFormat="1" ht="15.75">
      <c r="A131" s="94"/>
      <c r="B131" s="95"/>
      <c r="C131" s="817" t="s">
        <v>286</v>
      </c>
      <c r="D131" s="818" t="s">
        <v>271</v>
      </c>
      <c r="E131" s="819" t="s">
        <v>271</v>
      </c>
      <c r="F131" s="47" t="s">
        <v>287</v>
      </c>
      <c r="G131" s="40"/>
      <c r="H131" s="42"/>
      <c r="I131" s="42"/>
      <c r="J131" s="42"/>
      <c r="K131" s="42"/>
      <c r="L131" s="42"/>
      <c r="M131" s="48"/>
      <c r="N131" s="98"/>
      <c r="O131" s="96"/>
      <c r="P131" s="96"/>
      <c r="Q131" s="96"/>
      <c r="R131" s="96"/>
      <c r="S131" s="109"/>
      <c r="T131" s="109"/>
    </row>
    <row r="132" spans="1:20" s="55" customFormat="1" ht="15.75">
      <c r="A132" s="94"/>
      <c r="B132" s="95"/>
      <c r="C132" s="817" t="s">
        <v>288</v>
      </c>
      <c r="D132" s="818" t="s">
        <v>271</v>
      </c>
      <c r="E132" s="819" t="s">
        <v>271</v>
      </c>
      <c r="F132" s="47" t="s">
        <v>289</v>
      </c>
      <c r="G132" s="40"/>
      <c r="H132" s="42"/>
      <c r="I132" s="42"/>
      <c r="J132" s="42"/>
      <c r="K132" s="42"/>
      <c r="L132" s="42"/>
      <c r="M132" s="48"/>
      <c r="N132" s="98"/>
      <c r="O132" s="96"/>
      <c r="P132" s="96"/>
      <c r="Q132" s="96"/>
      <c r="R132" s="96"/>
      <c r="S132" s="109"/>
      <c r="T132" s="109"/>
    </row>
    <row r="133" spans="1:20" s="55" customFormat="1" ht="15.75">
      <c r="A133" s="94"/>
      <c r="B133" s="95"/>
      <c r="C133" s="817" t="s">
        <v>290</v>
      </c>
      <c r="D133" s="818" t="s">
        <v>276</v>
      </c>
      <c r="E133" s="819" t="s">
        <v>276</v>
      </c>
      <c r="F133" s="47" t="s">
        <v>291</v>
      </c>
      <c r="G133" s="40"/>
      <c r="H133" s="42"/>
      <c r="I133" s="42"/>
      <c r="J133" s="42"/>
      <c r="K133" s="42"/>
      <c r="L133" s="42"/>
      <c r="M133" s="48"/>
      <c r="N133" s="98"/>
      <c r="O133" s="96"/>
      <c r="P133" s="96"/>
      <c r="Q133" s="96"/>
      <c r="R133" s="96"/>
      <c r="S133" s="109"/>
      <c r="T133" s="109"/>
    </row>
    <row r="134" spans="1:20" s="55" customFormat="1" ht="15.75">
      <c r="A134" s="94"/>
      <c r="B134" s="95"/>
      <c r="C134" s="817" t="s">
        <v>292</v>
      </c>
      <c r="D134" s="818" t="s">
        <v>279</v>
      </c>
      <c r="E134" s="819" t="s">
        <v>279</v>
      </c>
      <c r="F134" s="47" t="s">
        <v>293</v>
      </c>
      <c r="G134" s="40"/>
      <c r="H134" s="42"/>
      <c r="I134" s="42"/>
      <c r="J134" s="42"/>
      <c r="K134" s="42"/>
      <c r="L134" s="42"/>
      <c r="M134" s="48"/>
      <c r="N134" s="98"/>
      <c r="O134" s="96"/>
      <c r="P134" s="96"/>
      <c r="Q134" s="96"/>
      <c r="R134" s="96"/>
      <c r="S134" s="109"/>
      <c r="T134" s="109"/>
    </row>
    <row r="135" spans="1:20" s="55" customFormat="1" ht="15.75">
      <c r="A135" s="94"/>
      <c r="B135" s="95"/>
      <c r="C135" s="817" t="s">
        <v>294</v>
      </c>
      <c r="D135" s="818" t="s">
        <v>282</v>
      </c>
      <c r="E135" s="819" t="s">
        <v>282</v>
      </c>
      <c r="F135" s="47" t="s">
        <v>295</v>
      </c>
      <c r="G135" s="40"/>
      <c r="H135" s="42"/>
      <c r="I135" s="42"/>
      <c r="J135" s="42"/>
      <c r="K135" s="42"/>
      <c r="L135" s="42"/>
      <c r="M135" s="48"/>
      <c r="N135" s="98"/>
      <c r="O135" s="96"/>
      <c r="P135" s="96"/>
      <c r="Q135" s="96"/>
      <c r="R135" s="96"/>
      <c r="S135" s="109">
        <v>0</v>
      </c>
      <c r="T135" s="109">
        <v>0</v>
      </c>
    </row>
    <row r="136" spans="1:20" s="55" customFormat="1" ht="15.75">
      <c r="A136" s="94"/>
      <c r="B136" s="95"/>
      <c r="C136" s="817" t="s">
        <v>296</v>
      </c>
      <c r="D136" s="818" t="s">
        <v>282</v>
      </c>
      <c r="E136" s="819" t="s">
        <v>282</v>
      </c>
      <c r="F136" s="47" t="s">
        <v>297</v>
      </c>
      <c r="G136" s="40"/>
      <c r="H136" s="42"/>
      <c r="I136" s="42"/>
      <c r="J136" s="42"/>
      <c r="K136" s="42"/>
      <c r="L136" s="42"/>
      <c r="M136" s="48"/>
      <c r="N136" s="98"/>
      <c r="O136" s="96"/>
      <c r="P136" s="96"/>
      <c r="Q136" s="96"/>
      <c r="R136" s="96"/>
      <c r="S136" s="109"/>
      <c r="T136" s="109"/>
    </row>
    <row r="137" spans="1:20" s="55" customFormat="1" ht="15.75">
      <c r="A137" s="94"/>
      <c r="B137" s="95"/>
      <c r="C137" s="105"/>
      <c r="D137" s="106"/>
      <c r="E137" s="107"/>
      <c r="F137" s="47"/>
      <c r="G137" s="40"/>
      <c r="H137" s="42"/>
      <c r="I137" s="42"/>
      <c r="J137" s="42"/>
      <c r="K137" s="42"/>
      <c r="L137" s="42"/>
      <c r="M137" s="48"/>
      <c r="N137" s="98"/>
      <c r="O137" s="96"/>
      <c r="P137" s="96"/>
      <c r="Q137" s="96"/>
      <c r="R137" s="96"/>
      <c r="S137" s="109"/>
      <c r="T137" s="109"/>
    </row>
    <row r="138" spans="1:20" s="55" customFormat="1" ht="15.75">
      <c r="A138" s="94"/>
      <c r="B138" s="95" t="s">
        <v>298</v>
      </c>
      <c r="C138" s="817"/>
      <c r="D138" s="818"/>
      <c r="E138" s="819"/>
      <c r="F138" s="45" t="s">
        <v>299</v>
      </c>
      <c r="G138" s="40"/>
      <c r="H138" s="41"/>
      <c r="I138" s="41"/>
      <c r="J138" s="41"/>
      <c r="K138" s="41"/>
      <c r="L138" s="41"/>
      <c r="M138" s="46"/>
      <c r="N138" s="98"/>
      <c r="O138" s="96"/>
      <c r="P138" s="96"/>
      <c r="Q138" s="96"/>
      <c r="R138" s="96"/>
      <c r="S138" s="140">
        <f>SUM(S139:S146)</f>
        <v>0</v>
      </c>
      <c r="T138" s="140">
        <f>SUM(T139:T146)</f>
        <v>0</v>
      </c>
    </row>
    <row r="139" spans="1:20" s="55" customFormat="1" ht="15.75">
      <c r="A139" s="94"/>
      <c r="B139" s="95"/>
      <c r="C139" s="817" t="s">
        <v>300</v>
      </c>
      <c r="D139" s="818" t="s">
        <v>301</v>
      </c>
      <c r="E139" s="819" t="s">
        <v>301</v>
      </c>
      <c r="F139" s="47" t="s">
        <v>302</v>
      </c>
      <c r="G139" s="40"/>
      <c r="H139" s="42"/>
      <c r="I139" s="42"/>
      <c r="J139" s="42"/>
      <c r="K139" s="42"/>
      <c r="L139" s="42"/>
      <c r="M139" s="48"/>
      <c r="N139" s="98"/>
      <c r="O139" s="96"/>
      <c r="P139" s="96"/>
      <c r="Q139" s="96"/>
      <c r="R139" s="96"/>
      <c r="S139" s="109">
        <v>0</v>
      </c>
      <c r="T139" s="109">
        <v>0</v>
      </c>
    </row>
    <row r="140" spans="1:20" s="55" customFormat="1" ht="15.75">
      <c r="A140" s="94"/>
      <c r="B140" s="95"/>
      <c r="C140" s="817" t="s">
        <v>303</v>
      </c>
      <c r="D140" s="818" t="s">
        <v>304</v>
      </c>
      <c r="E140" s="819" t="s">
        <v>304</v>
      </c>
      <c r="F140" s="47" t="s">
        <v>305</v>
      </c>
      <c r="G140" s="40"/>
      <c r="H140" s="42"/>
      <c r="I140" s="42"/>
      <c r="J140" s="42"/>
      <c r="K140" s="42"/>
      <c r="L140" s="42"/>
      <c r="M140" s="48"/>
      <c r="N140" s="98"/>
      <c r="O140" s="96"/>
      <c r="P140" s="96"/>
      <c r="Q140" s="96"/>
      <c r="R140" s="96"/>
      <c r="S140" s="109">
        <v>0</v>
      </c>
      <c r="T140" s="109">
        <v>0</v>
      </c>
    </row>
    <row r="141" spans="1:20" s="55" customFormat="1" ht="15.75">
      <c r="A141" s="94"/>
      <c r="B141" s="95"/>
      <c r="C141" s="817" t="s">
        <v>306</v>
      </c>
      <c r="D141" s="818" t="s">
        <v>304</v>
      </c>
      <c r="E141" s="819" t="s">
        <v>304</v>
      </c>
      <c r="F141" s="47" t="s">
        <v>307</v>
      </c>
      <c r="G141" s="40"/>
      <c r="H141" s="42"/>
      <c r="I141" s="42"/>
      <c r="J141" s="42"/>
      <c r="K141" s="42"/>
      <c r="L141" s="42"/>
      <c r="M141" s="48"/>
      <c r="N141" s="98"/>
      <c r="O141" s="96"/>
      <c r="P141" s="96"/>
      <c r="Q141" s="96"/>
      <c r="R141" s="96"/>
      <c r="S141" s="109">
        <v>0</v>
      </c>
      <c r="T141" s="109">
        <v>0</v>
      </c>
    </row>
    <row r="142" spans="1:20" s="55" customFormat="1" ht="15.75">
      <c r="A142" s="94"/>
      <c r="B142" s="95"/>
      <c r="C142" s="817" t="s">
        <v>308</v>
      </c>
      <c r="D142" s="818" t="s">
        <v>304</v>
      </c>
      <c r="E142" s="819" t="s">
        <v>304</v>
      </c>
      <c r="F142" s="47" t="s">
        <v>309</v>
      </c>
      <c r="G142" s="40"/>
      <c r="H142" s="42"/>
      <c r="I142" s="42"/>
      <c r="J142" s="42"/>
      <c r="K142" s="42"/>
      <c r="L142" s="42"/>
      <c r="M142" s="48"/>
      <c r="N142" s="98"/>
      <c r="O142" s="96"/>
      <c r="P142" s="96"/>
      <c r="Q142" s="96"/>
      <c r="R142" s="96"/>
      <c r="S142" s="109">
        <v>0</v>
      </c>
      <c r="T142" s="109">
        <v>0</v>
      </c>
    </row>
    <row r="143" spans="1:20" s="55" customFormat="1" ht="15.75">
      <c r="A143" s="94"/>
      <c r="B143" s="95"/>
      <c r="C143" s="817" t="s">
        <v>310</v>
      </c>
      <c r="D143" s="818" t="s">
        <v>304</v>
      </c>
      <c r="E143" s="819" t="s">
        <v>304</v>
      </c>
      <c r="F143" s="47" t="s">
        <v>311</v>
      </c>
      <c r="G143" s="40"/>
      <c r="H143" s="42"/>
      <c r="I143" s="42"/>
      <c r="J143" s="42"/>
      <c r="K143" s="42"/>
      <c r="L143" s="42"/>
      <c r="M143" s="48"/>
      <c r="N143" s="98"/>
      <c r="O143" s="96"/>
      <c r="P143" s="96"/>
      <c r="Q143" s="96"/>
      <c r="R143" s="96"/>
      <c r="S143" s="109">
        <v>0</v>
      </c>
      <c r="T143" s="109">
        <v>0</v>
      </c>
    </row>
    <row r="144" spans="1:20" s="55" customFormat="1" ht="15.75">
      <c r="A144" s="94"/>
      <c r="B144" s="95"/>
      <c r="C144" s="817" t="s">
        <v>312</v>
      </c>
      <c r="D144" s="818" t="s">
        <v>313</v>
      </c>
      <c r="E144" s="819" t="s">
        <v>313</v>
      </c>
      <c r="F144" s="47" t="s">
        <v>314</v>
      </c>
      <c r="G144" s="40"/>
      <c r="H144" s="42"/>
      <c r="I144" s="42"/>
      <c r="J144" s="42"/>
      <c r="K144" s="42"/>
      <c r="L144" s="42"/>
      <c r="M144" s="48"/>
      <c r="N144" s="98"/>
      <c r="O144" s="96"/>
      <c r="P144" s="96"/>
      <c r="Q144" s="96"/>
      <c r="R144" s="96"/>
      <c r="S144" s="109">
        <v>0</v>
      </c>
      <c r="T144" s="109">
        <v>0</v>
      </c>
    </row>
    <row r="145" spans="1:20" s="55" customFormat="1" ht="15.75">
      <c r="A145" s="94"/>
      <c r="B145" s="95"/>
      <c r="C145" s="817" t="s">
        <v>315</v>
      </c>
      <c r="D145" s="818" t="s">
        <v>316</v>
      </c>
      <c r="E145" s="819" t="s">
        <v>316</v>
      </c>
      <c r="F145" s="47" t="s">
        <v>317</v>
      </c>
      <c r="G145" s="40"/>
      <c r="H145" s="42"/>
      <c r="I145" s="42"/>
      <c r="J145" s="42"/>
      <c r="K145" s="42"/>
      <c r="L145" s="42"/>
      <c r="M145" s="48"/>
      <c r="N145" s="98"/>
      <c r="O145" s="96"/>
      <c r="P145" s="96"/>
      <c r="Q145" s="96"/>
      <c r="R145" s="96"/>
      <c r="S145" s="109">
        <v>0</v>
      </c>
      <c r="T145" s="109">
        <v>0</v>
      </c>
    </row>
    <row r="146" spans="1:20" s="55" customFormat="1" ht="15.75">
      <c r="A146" s="94"/>
      <c r="B146" s="95"/>
      <c r="C146" s="817" t="s">
        <v>318</v>
      </c>
      <c r="D146" s="818" t="s">
        <v>319</v>
      </c>
      <c r="E146" s="819" t="s">
        <v>319</v>
      </c>
      <c r="F146" s="47" t="s">
        <v>320</v>
      </c>
      <c r="G146" s="40"/>
      <c r="H146" s="42"/>
      <c r="I146" s="42"/>
      <c r="J146" s="42"/>
      <c r="K146" s="42"/>
      <c r="L146" s="42"/>
      <c r="M146" s="48"/>
      <c r="N146" s="98"/>
      <c r="O146" s="96"/>
      <c r="P146" s="96"/>
      <c r="Q146" s="96"/>
      <c r="R146" s="96"/>
      <c r="S146" s="109">
        <v>0</v>
      </c>
      <c r="T146" s="109">
        <v>0</v>
      </c>
    </row>
    <row r="147" spans="1:20" s="55" customFormat="1" ht="15.75">
      <c r="A147" s="94"/>
      <c r="B147" s="95"/>
      <c r="C147" s="105"/>
      <c r="D147" s="106"/>
      <c r="E147" s="107"/>
      <c r="F147" s="47"/>
      <c r="G147" s="40"/>
      <c r="H147" s="42"/>
      <c r="I147" s="42"/>
      <c r="J147" s="42"/>
      <c r="K147" s="42"/>
      <c r="L147" s="42"/>
      <c r="M147" s="48"/>
      <c r="N147" s="98"/>
      <c r="O147" s="96"/>
      <c r="P147" s="96"/>
      <c r="Q147" s="96"/>
      <c r="R147" s="96"/>
      <c r="S147" s="109"/>
      <c r="T147" s="109"/>
    </row>
    <row r="148" spans="1:20" s="72" customFormat="1" ht="15.75">
      <c r="A148" s="94" t="s">
        <v>321</v>
      </c>
      <c r="B148" s="94"/>
      <c r="C148" s="821"/>
      <c r="D148" s="822"/>
      <c r="E148" s="823"/>
      <c r="F148" s="43" t="s">
        <v>322</v>
      </c>
      <c r="G148" s="59"/>
      <c r="H148" s="39"/>
      <c r="I148" s="39"/>
      <c r="J148" s="39"/>
      <c r="K148" s="39"/>
      <c r="L148" s="39"/>
      <c r="M148" s="44"/>
      <c r="N148" s="99"/>
      <c r="O148" s="97">
        <v>40</v>
      </c>
      <c r="P148" s="97"/>
      <c r="Q148" s="97"/>
      <c r="R148" s="97"/>
      <c r="S148" s="139">
        <f>+S150+S153</f>
        <v>0</v>
      </c>
      <c r="T148" s="139">
        <f>+T150+T153</f>
        <v>0</v>
      </c>
    </row>
    <row r="149" spans="1:20" s="55" customFormat="1" ht="15.75">
      <c r="A149" s="94"/>
      <c r="B149" s="95"/>
      <c r="C149" s="817"/>
      <c r="D149" s="818"/>
      <c r="E149" s="819"/>
      <c r="F149" s="47"/>
      <c r="G149" s="40"/>
      <c r="H149" s="42"/>
      <c r="I149" s="42"/>
      <c r="J149" s="42"/>
      <c r="K149" s="42"/>
      <c r="L149" s="42"/>
      <c r="M149" s="48"/>
      <c r="N149" s="98"/>
      <c r="O149" s="96"/>
      <c r="P149" s="96"/>
      <c r="Q149" s="96"/>
      <c r="R149" s="96"/>
      <c r="S149" s="109"/>
      <c r="T149" s="109"/>
    </row>
    <row r="150" spans="1:20" s="55" customFormat="1" ht="15.75">
      <c r="A150" s="94"/>
      <c r="B150" s="95" t="s">
        <v>323</v>
      </c>
      <c r="C150" s="817"/>
      <c r="D150" s="818"/>
      <c r="E150" s="819"/>
      <c r="F150" s="45" t="s">
        <v>324</v>
      </c>
      <c r="G150" s="40"/>
      <c r="H150" s="41"/>
      <c r="I150" s="41"/>
      <c r="J150" s="41"/>
      <c r="K150" s="41"/>
      <c r="L150" s="41"/>
      <c r="M150" s="46"/>
      <c r="N150" s="98"/>
      <c r="O150" s="96"/>
      <c r="P150" s="96"/>
      <c r="Q150" s="96"/>
      <c r="R150" s="96"/>
      <c r="S150" s="140">
        <f>SUM(S151:S152)</f>
        <v>0</v>
      </c>
      <c r="T150" s="140">
        <f>SUM(T151:T152)</f>
        <v>0</v>
      </c>
    </row>
    <row r="151" spans="1:20" s="55" customFormat="1" ht="15.75">
      <c r="A151" s="94"/>
      <c r="B151" s="95"/>
      <c r="C151" s="817" t="s">
        <v>325</v>
      </c>
      <c r="D151" s="818" t="s">
        <v>326</v>
      </c>
      <c r="E151" s="819" t="s">
        <v>326</v>
      </c>
      <c r="F151" s="47" t="s">
        <v>327</v>
      </c>
      <c r="G151" s="40"/>
      <c r="H151" s="42"/>
      <c r="I151" s="42"/>
      <c r="J151" s="42"/>
      <c r="K151" s="42"/>
      <c r="L151" s="42"/>
      <c r="M151" s="48"/>
      <c r="N151" s="98"/>
      <c r="O151" s="96"/>
      <c r="P151" s="96"/>
      <c r="Q151" s="96"/>
      <c r="R151" s="96"/>
      <c r="S151" s="109"/>
      <c r="T151" s="109"/>
    </row>
    <row r="152" spans="1:20" s="55" customFormat="1" ht="15.75">
      <c r="A152" s="94"/>
      <c r="B152" s="95"/>
      <c r="C152" s="817" t="s">
        <v>328</v>
      </c>
      <c r="D152" s="818" t="s">
        <v>329</v>
      </c>
      <c r="E152" s="819" t="s">
        <v>329</v>
      </c>
      <c r="F152" s="47" t="s">
        <v>330</v>
      </c>
      <c r="G152" s="40"/>
      <c r="H152" s="42"/>
      <c r="I152" s="42"/>
      <c r="J152" s="42"/>
      <c r="K152" s="42"/>
      <c r="L152" s="42"/>
      <c r="M152" s="48"/>
      <c r="N152" s="98"/>
      <c r="O152" s="96"/>
      <c r="P152" s="96"/>
      <c r="Q152" s="96"/>
      <c r="R152" s="96"/>
      <c r="S152" s="109"/>
      <c r="T152" s="109"/>
    </row>
    <row r="153" spans="1:20" s="55" customFormat="1" ht="15.75">
      <c r="A153" s="94"/>
      <c r="B153" s="95" t="s">
        <v>331</v>
      </c>
      <c r="C153" s="817"/>
      <c r="D153" s="818"/>
      <c r="E153" s="819"/>
      <c r="F153" s="45" t="s">
        <v>332</v>
      </c>
      <c r="G153" s="40"/>
      <c r="H153" s="41"/>
      <c r="I153" s="41"/>
      <c r="J153" s="41"/>
      <c r="K153" s="41"/>
      <c r="L153" s="41"/>
      <c r="M153" s="46"/>
      <c r="N153" s="98"/>
      <c r="O153" s="96"/>
      <c r="P153" s="96"/>
      <c r="Q153" s="96"/>
      <c r="R153" s="96"/>
      <c r="S153" s="140">
        <f>SUM(S154:S155)</f>
        <v>0</v>
      </c>
      <c r="T153" s="140">
        <f>SUM(T154:T155)</f>
        <v>0</v>
      </c>
    </row>
    <row r="154" spans="1:20" s="55" customFormat="1" ht="15.75">
      <c r="A154" s="94"/>
      <c r="B154" s="95"/>
      <c r="C154" s="817" t="s">
        <v>333</v>
      </c>
      <c r="D154" s="818" t="s">
        <v>334</v>
      </c>
      <c r="E154" s="819" t="s">
        <v>334</v>
      </c>
      <c r="F154" s="47" t="s">
        <v>335</v>
      </c>
      <c r="G154" s="40"/>
      <c r="H154" s="42"/>
      <c r="I154" s="42"/>
      <c r="J154" s="42"/>
      <c r="K154" s="42"/>
      <c r="L154" s="42"/>
      <c r="M154" s="48"/>
      <c r="N154" s="98"/>
      <c r="O154" s="96"/>
      <c r="P154" s="96"/>
      <c r="Q154" s="96"/>
      <c r="R154" s="96"/>
      <c r="S154" s="109"/>
      <c r="T154" s="109"/>
    </row>
    <row r="155" spans="1:20" s="55" customFormat="1" ht="15.75">
      <c r="A155" s="94"/>
      <c r="B155" s="95"/>
      <c r="C155" s="817" t="s">
        <v>336</v>
      </c>
      <c r="D155" s="818" t="s">
        <v>337</v>
      </c>
      <c r="E155" s="819" t="s">
        <v>337</v>
      </c>
      <c r="F155" s="47" t="s">
        <v>338</v>
      </c>
      <c r="G155" s="40"/>
      <c r="H155" s="42"/>
      <c r="I155" s="42"/>
      <c r="J155" s="42"/>
      <c r="K155" s="42"/>
      <c r="L155" s="42"/>
      <c r="M155" s="48"/>
      <c r="N155" s="98"/>
      <c r="O155" s="96"/>
      <c r="P155" s="96"/>
      <c r="Q155" s="96"/>
      <c r="R155" s="96"/>
      <c r="S155" s="109">
        <v>0</v>
      </c>
      <c r="T155" s="109">
        <v>0</v>
      </c>
    </row>
    <row r="156" spans="1:20" s="55" customFormat="1" ht="15.75">
      <c r="A156" s="94"/>
      <c r="B156" s="95"/>
      <c r="C156" s="817"/>
      <c r="D156" s="818"/>
      <c r="E156" s="819"/>
      <c r="F156" s="47"/>
      <c r="G156" s="40"/>
      <c r="H156" s="42"/>
      <c r="I156" s="42"/>
      <c r="J156" s="42"/>
      <c r="K156" s="42"/>
      <c r="L156" s="42"/>
      <c r="M156" s="48"/>
      <c r="N156" s="98"/>
      <c r="O156" s="96"/>
      <c r="P156" s="96"/>
      <c r="Q156" s="96"/>
      <c r="R156" s="96"/>
      <c r="S156" s="109"/>
      <c r="T156" s="109"/>
    </row>
    <row r="157" spans="1:20" s="55" customFormat="1" ht="15.75">
      <c r="A157" s="94" t="s">
        <v>339</v>
      </c>
      <c r="B157" s="95"/>
      <c r="C157" s="817"/>
      <c r="D157" s="818"/>
      <c r="E157" s="819"/>
      <c r="F157" s="43" t="s">
        <v>340</v>
      </c>
      <c r="G157" s="40"/>
      <c r="H157" s="39"/>
      <c r="I157" s="39"/>
      <c r="J157" s="39"/>
      <c r="K157" s="39"/>
      <c r="L157" s="39"/>
      <c r="M157" s="44"/>
      <c r="N157" s="98"/>
      <c r="O157" s="96">
        <v>30</v>
      </c>
      <c r="P157" s="96"/>
      <c r="Q157" s="96"/>
      <c r="R157" s="96"/>
      <c r="S157" s="139">
        <f>+S159+S171+S180+S169</f>
        <v>0</v>
      </c>
      <c r="T157" s="139">
        <f>+T159+T171+T180+T169</f>
        <v>0</v>
      </c>
    </row>
    <row r="158" spans="1:20" s="55" customFormat="1" ht="15.75">
      <c r="A158" s="94"/>
      <c r="B158" s="95"/>
      <c r="C158" s="817"/>
      <c r="D158" s="818"/>
      <c r="E158" s="819"/>
      <c r="F158" s="47"/>
      <c r="G158" s="40"/>
      <c r="H158" s="42"/>
      <c r="I158" s="42"/>
      <c r="J158" s="42"/>
      <c r="K158" s="42"/>
      <c r="L158" s="42"/>
      <c r="M158" s="48"/>
      <c r="N158" s="98"/>
      <c r="O158" s="96"/>
      <c r="P158" s="96"/>
      <c r="Q158" s="96"/>
      <c r="R158" s="96"/>
      <c r="S158" s="109"/>
      <c r="T158" s="109"/>
    </row>
    <row r="159" spans="1:20" s="55" customFormat="1" ht="15.75">
      <c r="A159" s="94"/>
      <c r="B159" s="95" t="s">
        <v>341</v>
      </c>
      <c r="C159" s="817"/>
      <c r="D159" s="818"/>
      <c r="E159" s="819"/>
      <c r="F159" s="45" t="s">
        <v>342</v>
      </c>
      <c r="G159" s="40"/>
      <c r="H159" s="41"/>
      <c r="I159" s="41"/>
      <c r="J159" s="41"/>
      <c r="K159" s="41"/>
      <c r="L159" s="41"/>
      <c r="M159" s="46"/>
      <c r="N159" s="98"/>
      <c r="O159" s="96"/>
      <c r="P159" s="96"/>
      <c r="Q159" s="96"/>
      <c r="R159" s="96"/>
      <c r="S159" s="140">
        <f>SUM(S160:S168)</f>
        <v>0</v>
      </c>
      <c r="T159" s="140">
        <f>SUM(T160:T168)</f>
        <v>0</v>
      </c>
    </row>
    <row r="160" spans="1:20" s="55" customFormat="1" ht="15.75">
      <c r="A160" s="94"/>
      <c r="B160" s="95"/>
      <c r="C160" s="817" t="s">
        <v>343</v>
      </c>
      <c r="D160" s="818" t="s">
        <v>344</v>
      </c>
      <c r="E160" s="819" t="s">
        <v>344</v>
      </c>
      <c r="F160" s="47" t="s">
        <v>345</v>
      </c>
      <c r="G160" s="40"/>
      <c r="H160" s="42"/>
      <c r="I160" s="42"/>
      <c r="J160" s="42"/>
      <c r="K160" s="42"/>
      <c r="L160" s="42"/>
      <c r="M160" s="48"/>
      <c r="N160" s="98"/>
      <c r="O160" s="96"/>
      <c r="P160" s="96"/>
      <c r="Q160" s="96"/>
      <c r="R160" s="96"/>
      <c r="S160" s="109">
        <v>0</v>
      </c>
      <c r="T160" s="108">
        <v>0</v>
      </c>
    </row>
    <row r="161" spans="1:20" s="55" customFormat="1" ht="15.75">
      <c r="A161" s="94"/>
      <c r="B161" s="95"/>
      <c r="C161" s="817" t="s">
        <v>346</v>
      </c>
      <c r="D161" s="818" t="s">
        <v>344</v>
      </c>
      <c r="E161" s="819" t="s">
        <v>344</v>
      </c>
      <c r="F161" s="47" t="s">
        <v>347</v>
      </c>
      <c r="G161" s="40"/>
      <c r="H161" s="42"/>
      <c r="I161" s="42"/>
      <c r="J161" s="42"/>
      <c r="K161" s="42"/>
      <c r="L161" s="42"/>
      <c r="M161" s="48"/>
      <c r="N161" s="98"/>
      <c r="O161" s="96"/>
      <c r="P161" s="96"/>
      <c r="Q161" s="96"/>
      <c r="R161" s="96"/>
      <c r="S161" s="109">
        <v>0</v>
      </c>
      <c r="T161" s="108">
        <v>0</v>
      </c>
    </row>
    <row r="162" spans="1:20" s="55" customFormat="1" ht="15.75">
      <c r="A162" s="94"/>
      <c r="B162" s="95"/>
      <c r="C162" s="817" t="s">
        <v>348</v>
      </c>
      <c r="D162" s="818" t="s">
        <v>349</v>
      </c>
      <c r="E162" s="819" t="s">
        <v>349</v>
      </c>
      <c r="F162" s="47" t="s">
        <v>350</v>
      </c>
      <c r="G162" s="40"/>
      <c r="H162" s="42"/>
      <c r="I162" s="42"/>
      <c r="J162" s="42"/>
      <c r="K162" s="42"/>
      <c r="L162" s="42"/>
      <c r="M162" s="48"/>
      <c r="N162" s="98"/>
      <c r="O162" s="96"/>
      <c r="P162" s="96"/>
      <c r="Q162" s="96"/>
      <c r="R162" s="96"/>
      <c r="S162" s="109"/>
      <c r="T162" s="108">
        <v>0</v>
      </c>
    </row>
    <row r="163" spans="1:20" s="55" customFormat="1" ht="15.75">
      <c r="A163" s="94"/>
      <c r="B163" s="95"/>
      <c r="C163" s="817" t="s">
        <v>351</v>
      </c>
      <c r="D163" s="818" t="s">
        <v>352</v>
      </c>
      <c r="E163" s="819" t="s">
        <v>352</v>
      </c>
      <c r="F163" s="47" t="s">
        <v>353</v>
      </c>
      <c r="G163" s="40"/>
      <c r="H163" s="42"/>
      <c r="I163" s="42"/>
      <c r="J163" s="42"/>
      <c r="K163" s="42"/>
      <c r="L163" s="42"/>
      <c r="M163" s="48"/>
      <c r="N163" s="98"/>
      <c r="O163" s="96"/>
      <c r="P163" s="96"/>
      <c r="Q163" s="96"/>
      <c r="R163" s="96"/>
      <c r="S163" s="109">
        <v>0</v>
      </c>
      <c r="T163" s="108">
        <v>0</v>
      </c>
    </row>
    <row r="164" spans="1:20" s="55" customFormat="1" ht="15.75">
      <c r="A164" s="94"/>
      <c r="B164" s="95"/>
      <c r="C164" s="817" t="s">
        <v>354</v>
      </c>
      <c r="D164" s="818" t="s">
        <v>352</v>
      </c>
      <c r="E164" s="819" t="s">
        <v>352</v>
      </c>
      <c r="F164" s="47" t="s">
        <v>355</v>
      </c>
      <c r="G164" s="40"/>
      <c r="H164" s="42"/>
      <c r="I164" s="42"/>
      <c r="J164" s="42"/>
      <c r="K164" s="42"/>
      <c r="L164" s="42"/>
      <c r="M164" s="48"/>
      <c r="N164" s="98"/>
      <c r="O164" s="96"/>
      <c r="P164" s="96"/>
      <c r="Q164" s="96"/>
      <c r="R164" s="96"/>
      <c r="S164" s="109"/>
      <c r="T164" s="108">
        <v>0</v>
      </c>
    </row>
    <row r="165" spans="1:20" s="55" customFormat="1" ht="15.75">
      <c r="A165" s="94"/>
      <c r="B165" s="95"/>
      <c r="C165" s="817" t="s">
        <v>356</v>
      </c>
      <c r="D165" s="818" t="s">
        <v>352</v>
      </c>
      <c r="E165" s="819" t="s">
        <v>352</v>
      </c>
      <c r="F165" s="47" t="s">
        <v>357</v>
      </c>
      <c r="G165" s="40"/>
      <c r="H165" s="42"/>
      <c r="I165" s="42"/>
      <c r="J165" s="42"/>
      <c r="K165" s="42"/>
      <c r="L165" s="42"/>
      <c r="M165" s="48"/>
      <c r="N165" s="98"/>
      <c r="O165" s="96"/>
      <c r="P165" s="96"/>
      <c r="Q165" s="96"/>
      <c r="R165" s="96"/>
      <c r="S165" s="109">
        <v>0</v>
      </c>
      <c r="T165" s="108">
        <v>0</v>
      </c>
    </row>
    <row r="166" spans="1:20" s="55" customFormat="1" ht="15.75">
      <c r="A166" s="94"/>
      <c r="B166" s="95"/>
      <c r="C166" s="817" t="s">
        <v>358</v>
      </c>
      <c r="D166" s="818"/>
      <c r="E166" s="819"/>
      <c r="F166" s="47" t="s">
        <v>359</v>
      </c>
      <c r="G166" s="40"/>
      <c r="H166" s="42"/>
      <c r="I166" s="42"/>
      <c r="J166" s="42"/>
      <c r="K166" s="42"/>
      <c r="L166" s="42"/>
      <c r="M166" s="48"/>
      <c r="N166" s="98"/>
      <c r="O166" s="96"/>
      <c r="P166" s="96"/>
      <c r="Q166" s="96"/>
      <c r="R166" s="96"/>
      <c r="S166" s="109">
        <v>0</v>
      </c>
      <c r="T166" s="108">
        <v>0</v>
      </c>
    </row>
    <row r="167" spans="1:20" s="55" customFormat="1" ht="15.75">
      <c r="A167" s="94"/>
      <c r="B167" s="95"/>
      <c r="C167" s="817" t="s">
        <v>360</v>
      </c>
      <c r="D167" s="818"/>
      <c r="E167" s="819"/>
      <c r="F167" s="47" t="s">
        <v>361</v>
      </c>
      <c r="G167" s="40"/>
      <c r="H167" s="42"/>
      <c r="I167" s="42"/>
      <c r="J167" s="42"/>
      <c r="K167" s="42"/>
      <c r="L167" s="42"/>
      <c r="M167" s="48"/>
      <c r="N167" s="98"/>
      <c r="O167" s="96"/>
      <c r="P167" s="96"/>
      <c r="Q167" s="96"/>
      <c r="R167" s="96"/>
      <c r="S167" s="109"/>
      <c r="T167" s="108">
        <v>0</v>
      </c>
    </row>
    <row r="168" spans="1:20" s="55" customFormat="1" ht="15.75">
      <c r="A168" s="94"/>
      <c r="B168" s="95"/>
      <c r="C168" s="817" t="s">
        <v>362</v>
      </c>
      <c r="D168" s="818"/>
      <c r="E168" s="819"/>
      <c r="F168" s="47" t="s">
        <v>363</v>
      </c>
      <c r="G168" s="40"/>
      <c r="H168" s="42"/>
      <c r="I168" s="42"/>
      <c r="J168" s="42"/>
      <c r="K168" s="42"/>
      <c r="L168" s="42"/>
      <c r="M168" s="48"/>
      <c r="N168" s="98"/>
      <c r="O168" s="96"/>
      <c r="P168" s="96"/>
      <c r="Q168" s="96"/>
      <c r="R168" s="96"/>
      <c r="S168" s="109"/>
      <c r="T168" s="108">
        <v>0</v>
      </c>
    </row>
    <row r="169" spans="1:20" s="55" customFormat="1" ht="15.75">
      <c r="A169" s="94"/>
      <c r="B169" s="94" t="s">
        <v>364</v>
      </c>
      <c r="C169" s="817"/>
      <c r="D169" s="818"/>
      <c r="E169" s="819"/>
      <c r="F169" s="45" t="s">
        <v>365</v>
      </c>
      <c r="G169" s="59"/>
      <c r="H169" s="41"/>
      <c r="I169" s="41"/>
      <c r="J169" s="41"/>
      <c r="K169" s="41"/>
      <c r="L169" s="41"/>
      <c r="M169" s="46"/>
      <c r="N169" s="98"/>
      <c r="O169" s="96"/>
      <c r="P169" s="96"/>
      <c r="Q169" s="96"/>
      <c r="R169" s="96"/>
      <c r="S169" s="140">
        <f>SUM(S170:S170)</f>
        <v>0</v>
      </c>
      <c r="T169" s="140">
        <f>SUM(T170:T170)</f>
        <v>0</v>
      </c>
    </row>
    <row r="170" spans="1:20" s="55" customFormat="1" ht="15.75">
      <c r="A170" s="94"/>
      <c r="B170" s="95"/>
      <c r="C170" s="817" t="s">
        <v>366</v>
      </c>
      <c r="D170" s="818" t="s">
        <v>344</v>
      </c>
      <c r="E170" s="819" t="s">
        <v>344</v>
      </c>
      <c r="F170" s="47" t="s">
        <v>479</v>
      </c>
      <c r="G170" s="40"/>
      <c r="H170" s="42"/>
      <c r="I170" s="42"/>
      <c r="J170" s="42"/>
      <c r="K170" s="42"/>
      <c r="L170" s="42"/>
      <c r="M170" s="48"/>
      <c r="N170" s="98"/>
      <c r="O170" s="96"/>
      <c r="P170" s="96"/>
      <c r="Q170" s="96"/>
      <c r="R170" s="96"/>
      <c r="S170" s="109"/>
      <c r="T170" s="109"/>
    </row>
    <row r="171" spans="1:20" s="55" customFormat="1" ht="15.75">
      <c r="A171" s="94"/>
      <c r="B171" s="95" t="s">
        <v>368</v>
      </c>
      <c r="C171" s="817"/>
      <c r="D171" s="818"/>
      <c r="E171" s="819"/>
      <c r="F171" s="45" t="s">
        <v>369</v>
      </c>
      <c r="G171" s="40"/>
      <c r="H171" s="42"/>
      <c r="I171" s="42"/>
      <c r="J171" s="42"/>
      <c r="K171" s="42"/>
      <c r="L171" s="42"/>
      <c r="M171" s="48"/>
      <c r="N171" s="98"/>
      <c r="O171" s="96"/>
      <c r="P171" s="96"/>
      <c r="Q171" s="96"/>
      <c r="R171" s="96"/>
      <c r="S171" s="140">
        <f>SUM(S172:S179)</f>
        <v>0</v>
      </c>
      <c r="T171" s="140">
        <f>SUM(T172:T179)</f>
        <v>0</v>
      </c>
    </row>
    <row r="172" spans="1:20" s="55" customFormat="1" ht="15.75">
      <c r="A172" s="94"/>
      <c r="B172" s="95"/>
      <c r="C172" s="817" t="s">
        <v>486</v>
      </c>
      <c r="D172" s="818" t="s">
        <v>344</v>
      </c>
      <c r="E172" s="819" t="s">
        <v>344</v>
      </c>
      <c r="F172" s="47" t="s">
        <v>485</v>
      </c>
      <c r="G172" s="40"/>
      <c r="H172" s="42"/>
      <c r="I172" s="42"/>
      <c r="J172" s="42"/>
      <c r="K172" s="42"/>
      <c r="L172" s="42"/>
      <c r="M172" s="48"/>
      <c r="N172" s="98"/>
      <c r="O172" s="96"/>
      <c r="P172" s="96"/>
      <c r="Q172" s="96"/>
      <c r="R172" s="96"/>
      <c r="S172" s="140"/>
      <c r="T172" s="108">
        <v>0</v>
      </c>
    </row>
    <row r="173" spans="1:20" s="55" customFormat="1" ht="15.75">
      <c r="A173" s="94"/>
      <c r="B173" s="95"/>
      <c r="C173" s="817" t="s">
        <v>487</v>
      </c>
      <c r="D173" s="818" t="s">
        <v>344</v>
      </c>
      <c r="E173" s="819" t="s">
        <v>344</v>
      </c>
      <c r="F173" s="47" t="s">
        <v>490</v>
      </c>
      <c r="G173" s="40"/>
      <c r="H173" s="42"/>
      <c r="I173" s="42"/>
      <c r="J173" s="42"/>
      <c r="K173" s="42"/>
      <c r="L173" s="42"/>
      <c r="M173" s="48"/>
      <c r="N173" s="98"/>
      <c r="O173" s="96"/>
      <c r="P173" s="96"/>
      <c r="Q173" s="96"/>
      <c r="R173" s="96"/>
      <c r="S173" s="140"/>
      <c r="T173" s="108">
        <v>0</v>
      </c>
    </row>
    <row r="174" spans="1:20" s="55" customFormat="1" ht="15.75">
      <c r="A174" s="94"/>
      <c r="B174" s="95"/>
      <c r="C174" s="105"/>
      <c r="D174" s="106" t="s">
        <v>488</v>
      </c>
      <c r="E174" s="107"/>
      <c r="F174" s="47" t="s">
        <v>491</v>
      </c>
      <c r="G174" s="40"/>
      <c r="H174" s="42"/>
      <c r="I174" s="42"/>
      <c r="J174" s="42"/>
      <c r="K174" s="42"/>
      <c r="L174" s="42"/>
      <c r="M174" s="48"/>
      <c r="N174" s="98"/>
      <c r="O174" s="96"/>
      <c r="P174" s="96"/>
      <c r="Q174" s="96"/>
      <c r="R174" s="96"/>
      <c r="S174" s="140"/>
      <c r="T174" s="108">
        <v>0</v>
      </c>
    </row>
    <row r="175" spans="1:20" s="55" customFormat="1" ht="15.75">
      <c r="A175" s="94"/>
      <c r="B175" s="95"/>
      <c r="C175" s="105"/>
      <c r="D175" s="106" t="s">
        <v>489</v>
      </c>
      <c r="E175" s="107"/>
      <c r="F175" s="47" t="s">
        <v>492</v>
      </c>
      <c r="G175" s="40"/>
      <c r="H175" s="42"/>
      <c r="I175" s="42"/>
      <c r="J175" s="42"/>
      <c r="K175" s="42"/>
      <c r="L175" s="42"/>
      <c r="M175" s="48"/>
      <c r="N175" s="98"/>
      <c r="O175" s="96"/>
      <c r="P175" s="96"/>
      <c r="Q175" s="96"/>
      <c r="R175" s="96"/>
      <c r="S175" s="140"/>
      <c r="T175" s="140">
        <v>0</v>
      </c>
    </row>
    <row r="176" spans="1:20" s="55" customFormat="1" ht="15.75">
      <c r="A176" s="94"/>
      <c r="B176" s="95"/>
      <c r="C176" s="817" t="s">
        <v>370</v>
      </c>
      <c r="D176" s="818" t="s">
        <v>344</v>
      </c>
      <c r="E176" s="819" t="s">
        <v>344</v>
      </c>
      <c r="F176" s="47" t="s">
        <v>371</v>
      </c>
      <c r="G176" s="40"/>
      <c r="H176" s="42"/>
      <c r="I176" s="42"/>
      <c r="J176" s="42"/>
      <c r="K176" s="42"/>
      <c r="L176" s="42"/>
      <c r="M176" s="48"/>
      <c r="N176" s="98"/>
      <c r="O176" s="96"/>
      <c r="P176" s="96"/>
      <c r="Q176" s="96"/>
      <c r="R176" s="96"/>
      <c r="S176" s="108">
        <v>0</v>
      </c>
      <c r="T176" s="108">
        <v>0</v>
      </c>
    </row>
    <row r="177" spans="1:20" s="55" customFormat="1" ht="15.75">
      <c r="A177" s="94"/>
      <c r="B177" s="95"/>
      <c r="C177" s="817" t="s">
        <v>372</v>
      </c>
      <c r="D177" s="818" t="s">
        <v>344</v>
      </c>
      <c r="E177" s="819" t="s">
        <v>344</v>
      </c>
      <c r="F177" s="47" t="s">
        <v>373</v>
      </c>
      <c r="G177" s="40"/>
      <c r="H177" s="42"/>
      <c r="I177" s="42"/>
      <c r="J177" s="42"/>
      <c r="K177" s="42"/>
      <c r="L177" s="42"/>
      <c r="M177" s="48"/>
      <c r="N177" s="98"/>
      <c r="O177" s="96"/>
      <c r="P177" s="96"/>
      <c r="Q177" s="96"/>
      <c r="R177" s="96"/>
      <c r="S177" s="109"/>
      <c r="T177" s="108">
        <v>0</v>
      </c>
    </row>
    <row r="178" spans="1:20" s="55" customFormat="1" ht="15.75">
      <c r="A178" s="94"/>
      <c r="B178" s="95"/>
      <c r="C178" s="105"/>
      <c r="D178" s="106" t="s">
        <v>483</v>
      </c>
      <c r="E178" s="107"/>
      <c r="F178" s="47" t="s">
        <v>484</v>
      </c>
      <c r="G178" s="40"/>
      <c r="H178" s="42"/>
      <c r="I178" s="42"/>
      <c r="J178" s="42"/>
      <c r="K178" s="42"/>
      <c r="L178" s="42"/>
      <c r="M178" s="48"/>
      <c r="N178" s="98"/>
      <c r="O178" s="96"/>
      <c r="P178" s="96"/>
      <c r="Q178" s="96"/>
      <c r="R178" s="96"/>
      <c r="S178" s="109"/>
      <c r="T178" s="109"/>
    </row>
    <row r="179" spans="1:20" s="55" customFormat="1" ht="15.75">
      <c r="A179" s="94"/>
      <c r="B179" s="95"/>
      <c r="C179" s="817" t="s">
        <v>374</v>
      </c>
      <c r="D179" s="818" t="s">
        <v>349</v>
      </c>
      <c r="E179" s="819" t="s">
        <v>349</v>
      </c>
      <c r="F179" s="47" t="s">
        <v>375</v>
      </c>
      <c r="G179" s="40"/>
      <c r="H179" s="42"/>
      <c r="I179" s="42"/>
      <c r="J179" s="42"/>
      <c r="K179" s="42"/>
      <c r="L179" s="42"/>
      <c r="M179" s="48"/>
      <c r="N179" s="98"/>
      <c r="O179" s="96"/>
      <c r="P179" s="96"/>
      <c r="Q179" s="96"/>
      <c r="R179" s="96"/>
      <c r="S179" s="109"/>
      <c r="T179" s="109">
        <v>0</v>
      </c>
    </row>
    <row r="180" spans="1:20" s="55" customFormat="1" ht="15.75">
      <c r="A180" s="94"/>
      <c r="B180" s="95" t="s">
        <v>376</v>
      </c>
      <c r="C180" s="817"/>
      <c r="D180" s="818"/>
      <c r="E180" s="819"/>
      <c r="F180" s="45" t="s">
        <v>377</v>
      </c>
      <c r="G180" s="40"/>
      <c r="H180" s="42"/>
      <c r="I180" s="42"/>
      <c r="J180" s="42"/>
      <c r="K180" s="42"/>
      <c r="L180" s="42"/>
      <c r="M180" s="48"/>
      <c r="N180" s="98"/>
      <c r="O180" s="96"/>
      <c r="P180" s="96"/>
      <c r="Q180" s="96"/>
      <c r="R180" s="96"/>
      <c r="S180" s="140">
        <f>SUM(S181:S182)</f>
        <v>0</v>
      </c>
      <c r="T180" s="140">
        <f>SUM(T181:T182)</f>
        <v>0</v>
      </c>
    </row>
    <row r="181" spans="1:20" s="55" customFormat="1" ht="15.75">
      <c r="A181" s="94"/>
      <c r="B181" s="95"/>
      <c r="C181" s="817" t="s">
        <v>378</v>
      </c>
      <c r="D181" s="818" t="s">
        <v>344</v>
      </c>
      <c r="E181" s="819" t="s">
        <v>344</v>
      </c>
      <c r="F181" s="47" t="s">
        <v>379</v>
      </c>
      <c r="G181" s="40"/>
      <c r="H181" s="42"/>
      <c r="I181" s="42"/>
      <c r="J181" s="42"/>
      <c r="K181" s="42"/>
      <c r="L181" s="42"/>
      <c r="M181" s="48"/>
      <c r="N181" s="98"/>
      <c r="O181" s="96"/>
      <c r="P181" s="96"/>
      <c r="Q181" s="96"/>
      <c r="R181" s="96"/>
      <c r="S181" s="109">
        <v>0</v>
      </c>
      <c r="T181" s="109">
        <v>0</v>
      </c>
    </row>
    <row r="182" spans="1:20" s="55" customFormat="1" ht="15.75">
      <c r="A182" s="94"/>
      <c r="B182" s="95"/>
      <c r="C182" s="817" t="s">
        <v>380</v>
      </c>
      <c r="D182" s="818"/>
      <c r="E182" s="819"/>
      <c r="F182" s="47" t="s">
        <v>381</v>
      </c>
      <c r="G182" s="40"/>
      <c r="H182" s="42"/>
      <c r="I182" s="42"/>
      <c r="J182" s="42"/>
      <c r="K182" s="42"/>
      <c r="L182" s="42"/>
      <c r="M182" s="48"/>
      <c r="N182" s="98"/>
      <c r="O182" s="96"/>
      <c r="P182" s="96"/>
      <c r="Q182" s="96"/>
      <c r="R182" s="96"/>
      <c r="S182" s="109"/>
      <c r="T182" s="109"/>
    </row>
    <row r="183" spans="1:20" s="55" customFormat="1" ht="15.75">
      <c r="A183" s="94"/>
      <c r="B183" s="95"/>
      <c r="C183" s="817"/>
      <c r="D183" s="818"/>
      <c r="E183" s="819"/>
      <c r="F183" s="47"/>
      <c r="G183" s="40"/>
      <c r="H183" s="42"/>
      <c r="I183" s="42"/>
      <c r="J183" s="42"/>
      <c r="K183" s="42"/>
      <c r="L183" s="42"/>
      <c r="M183" s="48"/>
      <c r="N183" s="98"/>
      <c r="O183" s="96"/>
      <c r="P183" s="96"/>
      <c r="Q183" s="96"/>
      <c r="R183" s="96"/>
      <c r="S183" s="109"/>
      <c r="T183" s="109"/>
    </row>
    <row r="184" spans="1:20" s="55" customFormat="1" ht="15.75">
      <c r="A184" s="94" t="s">
        <v>382</v>
      </c>
      <c r="B184" s="95"/>
      <c r="C184" s="817"/>
      <c r="D184" s="818"/>
      <c r="E184" s="819"/>
      <c r="F184" s="43" t="s">
        <v>383</v>
      </c>
      <c r="G184" s="40"/>
      <c r="H184" s="39"/>
      <c r="I184" s="39"/>
      <c r="J184" s="39"/>
      <c r="K184" s="39"/>
      <c r="L184" s="39"/>
      <c r="M184" s="44"/>
      <c r="N184" s="98"/>
      <c r="O184" s="96">
        <v>30</v>
      </c>
      <c r="P184" s="96"/>
      <c r="Q184" s="96"/>
      <c r="R184" s="96"/>
      <c r="S184" s="109">
        <f>+S186+S188</f>
        <v>0</v>
      </c>
      <c r="T184" s="109">
        <f>+T186+T188</f>
        <v>0</v>
      </c>
    </row>
    <row r="185" spans="1:20" s="55" customFormat="1" ht="15.75">
      <c r="A185" s="94"/>
      <c r="B185" s="95"/>
      <c r="C185" s="817"/>
      <c r="D185" s="818"/>
      <c r="E185" s="819"/>
      <c r="F185" s="47"/>
      <c r="G185" s="40"/>
      <c r="H185" s="42"/>
      <c r="I185" s="42"/>
      <c r="J185" s="42"/>
      <c r="K185" s="42"/>
      <c r="L185" s="42"/>
      <c r="M185" s="48"/>
      <c r="N185" s="98"/>
      <c r="O185" s="96"/>
      <c r="P185" s="96"/>
      <c r="Q185" s="96"/>
      <c r="R185" s="96"/>
      <c r="S185" s="109"/>
      <c r="T185" s="109"/>
    </row>
    <row r="186" spans="1:20" s="55" customFormat="1" ht="15.75">
      <c r="A186" s="94"/>
      <c r="B186" s="95" t="s">
        <v>384</v>
      </c>
      <c r="C186" s="817"/>
      <c r="D186" s="818"/>
      <c r="E186" s="819"/>
      <c r="F186" s="45" t="s">
        <v>385</v>
      </c>
      <c r="G186" s="40"/>
      <c r="H186" s="41"/>
      <c r="I186" s="41"/>
      <c r="J186" s="41"/>
      <c r="K186" s="41"/>
      <c r="L186" s="41"/>
      <c r="M186" s="46"/>
      <c r="N186" s="98"/>
      <c r="O186" s="96"/>
      <c r="P186" s="96"/>
      <c r="Q186" s="96"/>
      <c r="R186" s="96"/>
      <c r="S186" s="140">
        <f>SUM(S187:S187)</f>
        <v>0</v>
      </c>
      <c r="T186" s="140">
        <f>SUM(T187:T187)</f>
        <v>0</v>
      </c>
    </row>
    <row r="187" spans="1:20" s="55" customFormat="1" ht="15.75">
      <c r="A187" s="94"/>
      <c r="B187" s="95"/>
      <c r="C187" s="817" t="s">
        <v>386</v>
      </c>
      <c r="D187" s="818"/>
      <c r="E187" s="819"/>
      <c r="F187" s="47" t="s">
        <v>387</v>
      </c>
      <c r="G187" s="40"/>
      <c r="H187" s="42"/>
      <c r="I187" s="42"/>
      <c r="J187" s="42"/>
      <c r="K187" s="42"/>
      <c r="L187" s="42"/>
      <c r="M187" s="48"/>
      <c r="N187" s="98"/>
      <c r="O187" s="96"/>
      <c r="P187" s="96"/>
      <c r="Q187" s="96"/>
      <c r="R187" s="96"/>
      <c r="S187" s="109"/>
      <c r="T187" s="109"/>
    </row>
    <row r="188" spans="1:20" s="55" customFormat="1" ht="15.75">
      <c r="A188" s="94"/>
      <c r="B188" s="95" t="s">
        <v>388</v>
      </c>
      <c r="C188" s="817"/>
      <c r="D188" s="818"/>
      <c r="E188" s="819"/>
      <c r="F188" s="45" t="s">
        <v>389</v>
      </c>
      <c r="G188" s="40"/>
      <c r="H188" s="41"/>
      <c r="I188" s="41"/>
      <c r="J188" s="41"/>
      <c r="K188" s="41"/>
      <c r="L188" s="41"/>
      <c r="M188" s="46"/>
      <c r="N188" s="98"/>
      <c r="O188" s="96"/>
      <c r="P188" s="96"/>
      <c r="Q188" s="96"/>
      <c r="R188" s="96"/>
      <c r="S188" s="140">
        <f>SUM(S189:S189)</f>
        <v>0</v>
      </c>
      <c r="T188" s="140">
        <f>SUM(T189:T189)</f>
        <v>0</v>
      </c>
    </row>
    <row r="189" spans="1:20" s="55" customFormat="1" ht="15.75">
      <c r="A189" s="94"/>
      <c r="B189" s="95"/>
      <c r="C189" s="817" t="s">
        <v>390</v>
      </c>
      <c r="D189" s="818" t="s">
        <v>391</v>
      </c>
      <c r="E189" s="819" t="s">
        <v>391</v>
      </c>
      <c r="F189" s="47" t="s">
        <v>392</v>
      </c>
      <c r="G189" s="40"/>
      <c r="H189" s="42"/>
      <c r="I189" s="42"/>
      <c r="J189" s="42"/>
      <c r="K189" s="42"/>
      <c r="L189" s="42"/>
      <c r="M189" s="48"/>
      <c r="N189" s="98"/>
      <c r="O189" s="96"/>
      <c r="P189" s="96"/>
      <c r="Q189" s="96"/>
      <c r="R189" s="96"/>
      <c r="S189" s="109"/>
      <c r="T189" s="109"/>
    </row>
    <row r="190" spans="1:20" s="55" customFormat="1" ht="15.75">
      <c r="A190" s="94"/>
      <c r="B190" s="95"/>
      <c r="C190" s="817" t="s">
        <v>438</v>
      </c>
      <c r="D190" s="818" t="s">
        <v>391</v>
      </c>
      <c r="E190" s="819" t="s">
        <v>391</v>
      </c>
      <c r="F190" s="47"/>
      <c r="G190" s="40"/>
      <c r="H190" s="42"/>
      <c r="I190" s="42"/>
      <c r="J190" s="42"/>
      <c r="K190" s="42"/>
      <c r="L190" s="42"/>
      <c r="M190" s="48"/>
      <c r="N190" s="98"/>
      <c r="O190" s="96"/>
      <c r="P190" s="96"/>
      <c r="Q190" s="96"/>
      <c r="R190" s="96"/>
      <c r="S190" s="109"/>
      <c r="T190" s="109"/>
    </row>
    <row r="191" spans="1:20" s="55" customFormat="1" ht="15.75">
      <c r="A191" s="94"/>
      <c r="B191" s="95"/>
      <c r="C191" s="105"/>
      <c r="D191" s="106"/>
      <c r="E191" s="107"/>
      <c r="F191" s="47"/>
      <c r="G191" s="40"/>
      <c r="H191" s="42"/>
      <c r="I191" s="42"/>
      <c r="J191" s="42"/>
      <c r="K191" s="42"/>
      <c r="L191" s="42"/>
      <c r="M191" s="48"/>
      <c r="N191" s="98"/>
      <c r="O191" s="96"/>
      <c r="P191" s="96"/>
      <c r="Q191" s="96"/>
      <c r="R191" s="96"/>
      <c r="S191" s="109"/>
      <c r="T191" s="109"/>
    </row>
    <row r="192" spans="1:20" s="55" customFormat="1" ht="15.75">
      <c r="A192" s="94" t="s">
        <v>393</v>
      </c>
      <c r="B192" s="95"/>
      <c r="C192" s="817"/>
      <c r="D192" s="818"/>
      <c r="E192" s="819"/>
      <c r="F192" s="43" t="s">
        <v>394</v>
      </c>
      <c r="G192" s="40"/>
      <c r="H192" s="39"/>
      <c r="I192" s="39"/>
      <c r="J192" s="39"/>
      <c r="K192" s="39"/>
      <c r="L192" s="39"/>
      <c r="M192" s="44"/>
      <c r="N192" s="98"/>
      <c r="O192" s="96"/>
      <c r="P192" s="96"/>
      <c r="Q192" s="96"/>
      <c r="R192" s="96"/>
      <c r="S192" s="109">
        <f>+S194</f>
        <v>0</v>
      </c>
      <c r="T192" s="109">
        <f>+T194</f>
        <v>0</v>
      </c>
    </row>
    <row r="193" spans="1:20" s="55" customFormat="1" ht="15.75">
      <c r="A193" s="94"/>
      <c r="B193" s="95"/>
      <c r="C193" s="105"/>
      <c r="D193" s="106"/>
      <c r="E193" s="107"/>
      <c r="F193" s="43"/>
      <c r="G193" s="40"/>
      <c r="H193" s="39"/>
      <c r="I193" s="39"/>
      <c r="J193" s="39"/>
      <c r="K193" s="39"/>
      <c r="L193" s="39"/>
      <c r="M193" s="44"/>
      <c r="N193" s="98"/>
      <c r="O193" s="96"/>
      <c r="P193" s="96"/>
      <c r="Q193" s="96"/>
      <c r="R193" s="96"/>
      <c r="S193" s="109"/>
      <c r="T193" s="109"/>
    </row>
    <row r="194" spans="1:20" s="55" customFormat="1" ht="15.75">
      <c r="A194" s="94"/>
      <c r="B194" s="95" t="s">
        <v>395</v>
      </c>
      <c r="C194" s="817"/>
      <c r="D194" s="818"/>
      <c r="E194" s="819"/>
      <c r="F194" s="45" t="s">
        <v>396</v>
      </c>
      <c r="G194" s="40"/>
      <c r="H194" s="41"/>
      <c r="I194" s="41"/>
      <c r="J194" s="41"/>
      <c r="K194" s="41"/>
      <c r="L194" s="41"/>
      <c r="M194" s="46"/>
      <c r="N194" s="98"/>
      <c r="O194" s="96"/>
      <c r="P194" s="96"/>
      <c r="Q194" s="96"/>
      <c r="R194" s="96"/>
      <c r="S194" s="140">
        <f>SUM(S195:S195)</f>
        <v>0</v>
      </c>
      <c r="T194" s="140">
        <f>SUM(T195:T195)</f>
        <v>0</v>
      </c>
    </row>
    <row r="195" spans="1:20" s="55" customFormat="1" ht="15.75">
      <c r="A195" s="94"/>
      <c r="B195" s="95"/>
      <c r="C195" s="817" t="s">
        <v>397</v>
      </c>
      <c r="D195" s="818" t="s">
        <v>398</v>
      </c>
      <c r="E195" s="819" t="s">
        <v>398</v>
      </c>
      <c r="F195" s="47" t="s">
        <v>399</v>
      </c>
      <c r="G195" s="40"/>
      <c r="H195" s="42"/>
      <c r="I195" s="42"/>
      <c r="J195" s="42"/>
      <c r="K195" s="42"/>
      <c r="L195" s="42"/>
      <c r="M195" s="48"/>
      <c r="N195" s="98"/>
      <c r="O195" s="96"/>
      <c r="P195" s="96"/>
      <c r="Q195" s="96"/>
      <c r="R195" s="96"/>
      <c r="S195" s="109">
        <v>0</v>
      </c>
      <c r="T195" s="109">
        <v>0</v>
      </c>
    </row>
    <row r="196" spans="1:20" s="55" customFormat="1" ht="15.75">
      <c r="A196" s="94"/>
      <c r="B196" s="95"/>
      <c r="C196" s="817"/>
      <c r="D196" s="818"/>
      <c r="E196" s="819"/>
      <c r="F196" s="47"/>
      <c r="G196" s="40"/>
      <c r="H196" s="42"/>
      <c r="I196" s="42"/>
      <c r="J196" s="42"/>
      <c r="K196" s="42"/>
      <c r="L196" s="42"/>
      <c r="M196" s="48"/>
      <c r="N196" s="98"/>
      <c r="O196" s="96"/>
      <c r="P196" s="96"/>
      <c r="Q196" s="96"/>
      <c r="R196" s="96"/>
      <c r="S196" s="109"/>
      <c r="T196" s="109"/>
    </row>
    <row r="197" spans="1:20" s="55" customFormat="1" ht="15.75">
      <c r="A197" s="94"/>
      <c r="B197" s="95"/>
      <c r="C197" s="835"/>
      <c r="D197" s="836"/>
      <c r="E197" s="837"/>
      <c r="F197" s="47"/>
      <c r="G197" s="40"/>
      <c r="H197" s="42"/>
      <c r="I197" s="42"/>
      <c r="J197" s="42"/>
      <c r="K197" s="42"/>
      <c r="L197" s="42"/>
      <c r="M197" s="48"/>
      <c r="N197" s="98"/>
      <c r="O197" s="96"/>
      <c r="P197" s="96"/>
      <c r="Q197" s="96"/>
      <c r="R197" s="96"/>
      <c r="S197" s="109"/>
      <c r="T197" s="109"/>
    </row>
    <row r="198" spans="1:20" s="55" customFormat="1" ht="15.75">
      <c r="A198" s="67"/>
      <c r="B198" s="69"/>
      <c r="C198" s="834"/>
      <c r="D198" s="834"/>
      <c r="E198" s="834"/>
      <c r="F198" s="68"/>
      <c r="G198" s="100"/>
      <c r="H198" s="101" t="s">
        <v>400</v>
      </c>
      <c r="I198" s="101"/>
      <c r="J198" s="101"/>
      <c r="K198" s="101"/>
      <c r="L198" s="101"/>
      <c r="M198" s="102"/>
      <c r="N198" s="103"/>
      <c r="O198" s="104"/>
      <c r="P198" s="104"/>
      <c r="Q198" s="21">
        <f>+Q192+Q184+Q157+Q148+Q101+Q51+Q18</f>
        <v>0</v>
      </c>
      <c r="R198" s="21"/>
      <c r="S198" s="141">
        <f>+S192+S184+S157+S148+S101+S51+S18</f>
        <v>0</v>
      </c>
      <c r="T198" s="141">
        <f>+T192+T184+T157+T148+T101+T51+T18</f>
        <v>0</v>
      </c>
    </row>
    <row r="199" spans="1:20" ht="15.75">
      <c r="A199" s="22"/>
      <c r="S199" s="143"/>
      <c r="T199" s="116"/>
    </row>
    <row r="200" spans="1:20" ht="15.75">
      <c r="A200" s="22"/>
      <c r="B200" s="828" t="s">
        <v>509</v>
      </c>
      <c r="C200" s="828"/>
      <c r="D200" s="828"/>
      <c r="E200" s="828"/>
      <c r="F200" s="828"/>
      <c r="G200" s="828"/>
      <c r="H200" s="828"/>
      <c r="Q200" s="828" t="s">
        <v>511</v>
      </c>
      <c r="R200" s="828"/>
      <c r="S200" s="828"/>
      <c r="T200" s="116"/>
    </row>
    <row r="201" spans="1:20" s="125" customFormat="1" ht="11.25" customHeight="1">
      <c r="A201" s="4"/>
      <c r="B201" s="820" t="s">
        <v>510</v>
      </c>
      <c r="C201" s="820"/>
      <c r="D201" s="820"/>
      <c r="E201" s="820"/>
      <c r="F201" s="820"/>
      <c r="G201" s="820"/>
      <c r="H201" s="820"/>
      <c r="N201" s="126"/>
      <c r="Q201" s="827" t="s">
        <v>512</v>
      </c>
      <c r="R201" s="827"/>
      <c r="S201" s="827"/>
      <c r="T201" s="133"/>
    </row>
    <row r="202" spans="1:20" ht="15.75">
      <c r="A202" s="22"/>
      <c r="B202" s="826" t="s">
        <v>508</v>
      </c>
      <c r="C202" s="826"/>
      <c r="D202" s="826"/>
      <c r="E202" s="826"/>
      <c r="F202" s="826"/>
      <c r="G202" s="826"/>
      <c r="H202" s="826"/>
      <c r="Q202" s="826" t="s">
        <v>508</v>
      </c>
      <c r="R202" s="826"/>
      <c r="S202" s="826"/>
      <c r="T202" s="116"/>
    </row>
    <row r="203" spans="1:20" ht="15.75">
      <c r="A203" s="22"/>
      <c r="S203" s="143"/>
      <c r="T203" s="116"/>
    </row>
    <row r="204" spans="1:20" ht="15.75">
      <c r="A204" s="22"/>
      <c r="S204" s="143"/>
      <c r="T204" s="116"/>
    </row>
    <row r="205" spans="1:20" ht="15.75">
      <c r="A205" s="22"/>
      <c r="S205" s="143"/>
      <c r="T205" s="116"/>
    </row>
    <row r="206" spans="1:20" ht="15.75">
      <c r="A206" s="22"/>
      <c r="S206" s="143"/>
      <c r="T206" s="116"/>
    </row>
    <row r="207" spans="1:20" ht="15.75">
      <c r="A207" s="22"/>
      <c r="S207" s="143"/>
      <c r="T207" s="116"/>
    </row>
    <row r="208" spans="1:20" ht="15.75">
      <c r="A208" s="22"/>
      <c r="S208" s="143"/>
      <c r="T208" s="116"/>
    </row>
    <row r="209" spans="1:20" ht="15.75">
      <c r="A209" s="22"/>
      <c r="S209" s="143"/>
      <c r="T209" s="116"/>
    </row>
    <row r="210" spans="1:20" ht="15.75">
      <c r="A210" s="22"/>
      <c r="S210" s="143"/>
      <c r="T210" s="116"/>
    </row>
    <row r="211" spans="1:20" ht="15.75">
      <c r="A211" s="22"/>
      <c r="S211" s="143"/>
      <c r="T211" s="116"/>
    </row>
    <row r="212" spans="1:20" ht="15.75">
      <c r="A212" s="22"/>
      <c r="S212" s="143"/>
      <c r="T212" s="116"/>
    </row>
    <row r="213" spans="1:20" ht="15.75">
      <c r="A213" s="22"/>
      <c r="S213" s="143"/>
      <c r="T213" s="116"/>
    </row>
    <row r="214" spans="1:20" ht="15.75">
      <c r="A214" s="22"/>
      <c r="S214" s="143"/>
      <c r="T214" s="116"/>
    </row>
    <row r="215" spans="1:20" ht="15.75">
      <c r="A215" s="22"/>
      <c r="S215" s="143"/>
      <c r="T215" s="116"/>
    </row>
    <row r="216" spans="1:20" ht="15.75">
      <c r="A216" s="22"/>
      <c r="S216" s="143"/>
      <c r="T216" s="116"/>
    </row>
    <row r="217" spans="1:20" ht="15.75">
      <c r="A217" s="22"/>
      <c r="S217" s="143"/>
      <c r="T217" s="116"/>
    </row>
    <row r="218" spans="1:20" ht="15.75">
      <c r="A218" s="22"/>
      <c r="S218" s="143"/>
      <c r="T218" s="116"/>
    </row>
    <row r="219" spans="1:20" ht="15.75">
      <c r="A219" s="22"/>
      <c r="S219" s="143"/>
      <c r="T219" s="116"/>
    </row>
    <row r="220" spans="1:20" ht="15.75">
      <c r="A220" s="22"/>
      <c r="S220" s="143"/>
      <c r="T220" s="116"/>
    </row>
    <row r="221" spans="1:20" ht="15.75">
      <c r="A221" s="22"/>
      <c r="S221" s="143"/>
      <c r="T221" s="116"/>
    </row>
    <row r="222" spans="1:20" ht="15.75">
      <c r="A222" s="22"/>
      <c r="S222" s="143"/>
      <c r="T222" s="116"/>
    </row>
    <row r="223" spans="1:20" ht="15.75">
      <c r="A223" s="22"/>
      <c r="S223" s="143"/>
      <c r="T223" s="116"/>
    </row>
    <row r="224" spans="1:20" ht="15.75">
      <c r="A224" s="22"/>
      <c r="S224" s="143"/>
      <c r="T224" s="116"/>
    </row>
    <row r="225" spans="1:20" ht="15.75">
      <c r="A225" s="22"/>
      <c r="S225" s="143"/>
      <c r="T225" s="116"/>
    </row>
    <row r="226" spans="1:20" ht="15.75">
      <c r="A226" s="22"/>
      <c r="S226" s="143"/>
      <c r="T226" s="116"/>
    </row>
    <row r="227" spans="1:20" ht="15.75">
      <c r="A227" s="22"/>
      <c r="S227" s="143"/>
      <c r="T227" s="116"/>
    </row>
    <row r="228" spans="1:20" ht="15.75">
      <c r="A228" s="22"/>
    </row>
    <row r="229" spans="1:20" ht="15.75">
      <c r="A229" s="22"/>
    </row>
    <row r="230" spans="1:20" ht="15.75">
      <c r="A230" s="22"/>
    </row>
    <row r="231" spans="1:20" ht="15.75">
      <c r="A231" s="22"/>
    </row>
    <row r="232" spans="1:20" ht="15.75">
      <c r="A232" s="22"/>
    </row>
    <row r="233" spans="1:20" ht="15.75">
      <c r="A233" s="22"/>
    </row>
    <row r="234" spans="1:20" ht="15.75">
      <c r="A234" s="22"/>
    </row>
    <row r="235" spans="1:20" ht="15.75">
      <c r="A235" s="22"/>
    </row>
    <row r="236" spans="1:20" ht="15.75">
      <c r="A236" s="22"/>
    </row>
    <row r="237" spans="1:20" ht="15.75">
      <c r="A237" s="22"/>
    </row>
    <row r="238" spans="1:20" ht="15.75">
      <c r="A238" s="22"/>
    </row>
    <row r="239" spans="1:20" ht="15.75">
      <c r="A239" s="22"/>
    </row>
    <row r="240" spans="1:20" ht="15.75">
      <c r="A240" s="22"/>
    </row>
    <row r="241" spans="1:1" ht="15.75">
      <c r="A241" s="22"/>
    </row>
    <row r="242" spans="1:1" ht="15.75">
      <c r="A242" s="22"/>
    </row>
    <row r="243" spans="1:1" ht="15.75">
      <c r="A243" s="22"/>
    </row>
    <row r="244" spans="1:1" ht="15.75">
      <c r="A244" s="22"/>
    </row>
    <row r="245" spans="1:1" ht="15.75">
      <c r="A245" s="22"/>
    </row>
    <row r="246" spans="1:1" ht="15.75">
      <c r="A246" s="22"/>
    </row>
    <row r="247" spans="1:1" ht="15.75">
      <c r="A247" s="22"/>
    </row>
    <row r="248" spans="1:1" ht="15.75">
      <c r="A248" s="22"/>
    </row>
    <row r="249" spans="1:1" ht="15.75">
      <c r="A249" s="22"/>
    </row>
    <row r="250" spans="1:1" ht="15.75">
      <c r="A250" s="22"/>
    </row>
    <row r="251" spans="1:1" ht="15.75">
      <c r="A251" s="22"/>
    </row>
    <row r="252" spans="1:1" ht="15.75">
      <c r="A252" s="22"/>
    </row>
    <row r="253" spans="1:1" ht="15.75">
      <c r="A253" s="22"/>
    </row>
    <row r="254" spans="1:1" ht="15.75">
      <c r="A254" s="22"/>
    </row>
    <row r="255" spans="1:1" ht="15.75">
      <c r="A255" s="22"/>
    </row>
    <row r="256" spans="1:1" ht="15.75">
      <c r="A256" s="22"/>
    </row>
    <row r="257" spans="1:1" ht="15.75">
      <c r="A257" s="22"/>
    </row>
    <row r="258" spans="1:1" ht="15.75">
      <c r="A258" s="22"/>
    </row>
    <row r="259" spans="1:1" ht="15.75">
      <c r="A259" s="22"/>
    </row>
    <row r="260" spans="1:1" ht="15.75">
      <c r="A260" s="22"/>
    </row>
    <row r="261" spans="1:1" ht="15.75">
      <c r="A261" s="22"/>
    </row>
    <row r="262" spans="1:1" ht="15.75">
      <c r="A262" s="22"/>
    </row>
    <row r="263" spans="1:1" ht="15.75">
      <c r="A263" s="22"/>
    </row>
    <row r="264" spans="1:1" ht="15.75">
      <c r="A264" s="22"/>
    </row>
    <row r="265" spans="1:1" ht="15.75">
      <c r="A265" s="22"/>
    </row>
    <row r="266" spans="1:1" ht="15.75">
      <c r="A266" s="22"/>
    </row>
    <row r="267" spans="1:1" ht="15.75">
      <c r="A267" s="22"/>
    </row>
    <row r="268" spans="1:1" ht="15.75">
      <c r="A268" s="22"/>
    </row>
    <row r="269" spans="1:1" ht="15.75">
      <c r="A269" s="22"/>
    </row>
    <row r="270" spans="1:1" ht="15.75">
      <c r="A270" s="22"/>
    </row>
    <row r="271" spans="1:1" ht="15.75">
      <c r="A271" s="22"/>
    </row>
    <row r="272" spans="1:1" ht="15.75">
      <c r="A272" s="22"/>
    </row>
    <row r="273" spans="1:1" ht="15.75">
      <c r="A273" s="22"/>
    </row>
    <row r="274" spans="1:1" ht="15.75">
      <c r="A274" s="22"/>
    </row>
  </sheetData>
  <mergeCells count="193">
    <mergeCell ref="C22:E22"/>
    <mergeCell ref="J12:K12"/>
    <mergeCell ref="A15:E15"/>
    <mergeCell ref="F15:M16"/>
    <mergeCell ref="N13:R13"/>
    <mergeCell ref="Q15:Q16"/>
    <mergeCell ref="C16:E16"/>
    <mergeCell ref="N15:N16"/>
    <mergeCell ref="F17:M17"/>
    <mergeCell ref="C18:E18"/>
    <mergeCell ref="C19:E19"/>
    <mergeCell ref="P15:P16"/>
    <mergeCell ref="N19:N35"/>
    <mergeCell ref="C20:E20"/>
    <mergeCell ref="C21:E21"/>
    <mergeCell ref="C27:E27"/>
    <mergeCell ref="C23:E23"/>
    <mergeCell ref="C24:E24"/>
    <mergeCell ref="C25:E25"/>
    <mergeCell ref="C26:E26"/>
    <mergeCell ref="C28:E28"/>
    <mergeCell ref="B201:H201"/>
    <mergeCell ref="C29:E29"/>
    <mergeCell ref="C30:E30"/>
    <mergeCell ref="C31:E31"/>
    <mergeCell ref="C32:E32"/>
    <mergeCell ref="C33:E33"/>
    <mergeCell ref="C38:E38"/>
    <mergeCell ref="C44:E44"/>
    <mergeCell ref="C45:E45"/>
    <mergeCell ref="C46:E46"/>
    <mergeCell ref="C43:E43"/>
    <mergeCell ref="C39:E39"/>
    <mergeCell ref="C40:E40"/>
    <mergeCell ref="C41:E41"/>
    <mergeCell ref="C42:E42"/>
    <mergeCell ref="C35:E35"/>
    <mergeCell ref="C36:E36"/>
    <mergeCell ref="C37:E37"/>
    <mergeCell ref="C34:E34"/>
    <mergeCell ref="C47:E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58:E58"/>
    <mergeCell ref="C59:E59"/>
    <mergeCell ref="C60:E60"/>
    <mergeCell ref="C61:E61"/>
    <mergeCell ref="C62:E62"/>
    <mergeCell ref="C63:E63"/>
    <mergeCell ref="C64:E64"/>
    <mergeCell ref="C65:E65"/>
    <mergeCell ref="C66:E66"/>
    <mergeCell ref="C67:E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78:E78"/>
    <mergeCell ref="C79:E79"/>
    <mergeCell ref="C80:E80"/>
    <mergeCell ref="C81:E81"/>
    <mergeCell ref="C82:E82"/>
    <mergeCell ref="C83:E83"/>
    <mergeCell ref="C84:E84"/>
    <mergeCell ref="C85:E85"/>
    <mergeCell ref="C86:E86"/>
    <mergeCell ref="C87:E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98:E98"/>
    <mergeCell ref="C99:E99"/>
    <mergeCell ref="C100:E100"/>
    <mergeCell ref="C101:E101"/>
    <mergeCell ref="C102:E102"/>
    <mergeCell ref="C103:E103"/>
    <mergeCell ref="C104:E104"/>
    <mergeCell ref="C105:E105"/>
    <mergeCell ref="C106:E106"/>
    <mergeCell ref="C107:E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18:E118"/>
    <mergeCell ref="C119:E119"/>
    <mergeCell ref="C120:E120"/>
    <mergeCell ref="C121:E121"/>
    <mergeCell ref="C122:E122"/>
    <mergeCell ref="C124:E124"/>
    <mergeCell ref="C125:E125"/>
    <mergeCell ref="C126:E126"/>
    <mergeCell ref="C127:E127"/>
    <mergeCell ref="C128:E128"/>
    <mergeCell ref="C129:E129"/>
    <mergeCell ref="C131:E131"/>
    <mergeCell ref="C132:E132"/>
    <mergeCell ref="C133:E133"/>
    <mergeCell ref="C134:E134"/>
    <mergeCell ref="C135:E135"/>
    <mergeCell ref="C136:E136"/>
    <mergeCell ref="C138:E138"/>
    <mergeCell ref="C139:E139"/>
    <mergeCell ref="C140:E140"/>
    <mergeCell ref="C141:E141"/>
    <mergeCell ref="C142:E142"/>
    <mergeCell ref="C143:E143"/>
    <mergeCell ref="C144:E144"/>
    <mergeCell ref="C163:E163"/>
    <mergeCell ref="C145:E145"/>
    <mergeCell ref="C146:E146"/>
    <mergeCell ref="C148:E148"/>
    <mergeCell ref="C149:E149"/>
    <mergeCell ref="C150:E150"/>
    <mergeCell ref="C151:E151"/>
    <mergeCell ref="C152:E152"/>
    <mergeCell ref="C153:E153"/>
    <mergeCell ref="C154:E154"/>
    <mergeCell ref="N7:R7"/>
    <mergeCell ref="C186:E186"/>
    <mergeCell ref="C187:E187"/>
    <mergeCell ref="C188:E188"/>
    <mergeCell ref="C189:E189"/>
    <mergeCell ref="C171:E171"/>
    <mergeCell ref="C176:E176"/>
    <mergeCell ref="C172:E172"/>
    <mergeCell ref="F1:R1"/>
    <mergeCell ref="C180:E180"/>
    <mergeCell ref="C181:E181"/>
    <mergeCell ref="C182:E182"/>
    <mergeCell ref="C183:E183"/>
    <mergeCell ref="C184:E184"/>
    <mergeCell ref="C185:E185"/>
    <mergeCell ref="C164:E164"/>
    <mergeCell ref="C173:E173"/>
    <mergeCell ref="C177:E177"/>
    <mergeCell ref="C179:E179"/>
    <mergeCell ref="C165:E165"/>
    <mergeCell ref="C166:E166"/>
    <mergeCell ref="C167:E167"/>
    <mergeCell ref="C168:E168"/>
    <mergeCell ref="C169:E169"/>
    <mergeCell ref="B202:H202"/>
    <mergeCell ref="Q201:S201"/>
    <mergeCell ref="Q200:S200"/>
    <mergeCell ref="Q202:S202"/>
    <mergeCell ref="O15:O16"/>
    <mergeCell ref="R15:R16"/>
    <mergeCell ref="A17:E17"/>
    <mergeCell ref="B200:H200"/>
    <mergeCell ref="C198:E198"/>
    <mergeCell ref="C196:E196"/>
    <mergeCell ref="C197:E197"/>
    <mergeCell ref="C190:E190"/>
    <mergeCell ref="C192:E192"/>
    <mergeCell ref="C194:E194"/>
    <mergeCell ref="C195:E195"/>
    <mergeCell ref="C170:E170"/>
    <mergeCell ref="C155:E155"/>
    <mergeCell ref="C156:E156"/>
    <mergeCell ref="C157:E157"/>
    <mergeCell ref="C158:E158"/>
    <mergeCell ref="C159:E159"/>
    <mergeCell ref="C160:E160"/>
    <mergeCell ref="C161:E161"/>
    <mergeCell ref="C162:E162"/>
  </mergeCells>
  <phoneticPr fontId="9" type="noConversion"/>
  <printOptions horizontalCentered="1"/>
  <pageMargins left="0.31496062992125984" right="0.23622047244094491" top="0.43307086614173229" bottom="0.51181102362204722" header="0" footer="0"/>
  <pageSetup scale="65" firstPageNumber="11" orientation="landscape" useFirstPageNumber="1" r:id="rId1"/>
  <headerFooter alignWithMargins="0">
    <oddFooter>Página &amp;P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 enableFormatConditionsCalculation="0">
    <tabColor indexed="41"/>
  </sheetPr>
  <dimension ref="A1:U274"/>
  <sheetViews>
    <sheetView showGridLines="0" topLeftCell="A15" workbookViewId="0">
      <pane xSplit="12" ySplit="3" topLeftCell="M187" activePane="bottomRight" state="frozen"/>
      <selection activeCell="I11" sqref="I11"/>
      <selection pane="topRight" activeCell="I11" sqref="I11"/>
      <selection pane="bottomLeft" activeCell="I11" sqref="I11"/>
      <selection pane="bottomRight" activeCell="I11" sqref="I11"/>
    </sheetView>
  </sheetViews>
  <sheetFormatPr baseColWidth="10" defaultColWidth="11.42578125" defaultRowHeight="12.75"/>
  <cols>
    <col min="1" max="1" width="6.140625" style="1" hidden="1" customWidth="1"/>
    <col min="2" max="2" width="6.7109375" style="1" hidden="1" customWidth="1"/>
    <col min="3" max="3" width="1.5703125" style="1" hidden="1" customWidth="1"/>
    <col min="4" max="4" width="3.5703125" hidden="1" customWidth="1"/>
    <col min="5" max="5" width="1.5703125" hidden="1" customWidth="1"/>
    <col min="6" max="6" width="6.5703125" hidden="1" customWidth="1"/>
    <col min="7" max="10" width="4.42578125" hidden="1" customWidth="1"/>
    <col min="11" max="11" width="3.85546875" hidden="1" customWidth="1"/>
    <col min="12" max="12" width="16" hidden="1" customWidth="1"/>
    <col min="13" max="13" width="4.5703125" hidden="1" customWidth="1"/>
    <col min="14" max="14" width="8.5703125" style="88" hidden="1" customWidth="1"/>
    <col min="15" max="15" width="7.7109375" hidden="1" customWidth="1"/>
    <col min="16" max="16" width="12" hidden="1" customWidth="1"/>
    <col min="17" max="18" width="12.85546875" hidden="1" customWidth="1"/>
    <col min="19" max="19" width="16.85546875" style="117" hidden="1" customWidth="1"/>
    <col min="20" max="20" width="16.85546875" style="127" hidden="1" customWidth="1"/>
    <col min="21" max="21" width="14.42578125" hidden="1" customWidth="1"/>
  </cols>
  <sheetData>
    <row r="1" spans="1:21" ht="12.75" customHeight="1">
      <c r="F1" s="839" t="s">
        <v>531</v>
      </c>
      <c r="G1" s="839"/>
      <c r="H1" s="839"/>
      <c r="I1" s="839"/>
      <c r="J1" s="839"/>
      <c r="K1" s="839"/>
      <c r="L1" s="839"/>
      <c r="M1" s="839"/>
      <c r="N1" s="839"/>
      <c r="O1" s="839"/>
      <c r="P1" s="839"/>
      <c r="Q1" s="839"/>
      <c r="R1" s="839"/>
      <c r="T1" s="156" t="s">
        <v>532</v>
      </c>
    </row>
    <row r="2" spans="1:21" s="82" customFormat="1" ht="20.25">
      <c r="A2" s="2"/>
      <c r="B2" s="80"/>
      <c r="C2" s="80"/>
      <c r="D2" s="80"/>
      <c r="E2" s="80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5" t="s">
        <v>506</v>
      </c>
      <c r="T2" s="145"/>
    </row>
    <row r="3" spans="1:21" ht="15.75">
      <c r="A3" s="148" t="s">
        <v>498</v>
      </c>
      <c r="F3" s="152" t="s">
        <v>521</v>
      </c>
      <c r="G3" s="25">
        <v>6</v>
      </c>
      <c r="H3" s="25">
        <v>1</v>
      </c>
      <c r="I3" s="25">
        <v>1</v>
      </c>
      <c r="J3" s="25">
        <v>1</v>
      </c>
      <c r="K3" s="26"/>
      <c r="L3" s="22" t="s">
        <v>522</v>
      </c>
      <c r="N3" s="22" t="s">
        <v>434</v>
      </c>
      <c r="S3" s="135" t="s">
        <v>527</v>
      </c>
    </row>
    <row r="4" spans="1:21" s="23" customFormat="1" ht="15.75">
      <c r="A4" s="149"/>
      <c r="C4" s="1"/>
      <c r="N4" s="24"/>
      <c r="S4" s="135"/>
      <c r="T4" s="130"/>
    </row>
    <row r="5" spans="1:21" ht="15.75">
      <c r="A5" s="148" t="s">
        <v>499</v>
      </c>
      <c r="F5" s="152" t="s">
        <v>521</v>
      </c>
      <c r="G5" s="25">
        <v>0</v>
      </c>
      <c r="H5" s="25">
        <v>0</v>
      </c>
      <c r="I5" s="153"/>
      <c r="J5" s="128"/>
      <c r="L5" s="22" t="s">
        <v>522</v>
      </c>
    </row>
    <row r="6" spans="1:21" s="23" customFormat="1" ht="15.75">
      <c r="A6" s="149"/>
      <c r="C6" s="1"/>
      <c r="N6" s="24"/>
      <c r="T6" s="130"/>
    </row>
    <row r="7" spans="1:21" ht="27" customHeight="1">
      <c r="A7" s="150" t="s">
        <v>517</v>
      </c>
      <c r="F7" s="152" t="s">
        <v>521</v>
      </c>
      <c r="G7" s="25">
        <v>1</v>
      </c>
      <c r="H7" s="25">
        <v>1</v>
      </c>
      <c r="I7" s="153"/>
      <c r="L7" s="838" t="s">
        <v>522</v>
      </c>
      <c r="M7" s="838"/>
      <c r="N7" s="810" t="s">
        <v>441</v>
      </c>
      <c r="O7" s="810"/>
      <c r="P7" s="810"/>
      <c r="Q7" s="810"/>
      <c r="R7" s="810"/>
      <c r="S7" s="23" t="s">
        <v>525</v>
      </c>
    </row>
    <row r="8" spans="1:21" s="23" customFormat="1" ht="10.5" customHeight="1">
      <c r="A8" s="149"/>
      <c r="C8" s="1"/>
      <c r="L8" s="110"/>
      <c r="N8" s="24"/>
      <c r="T8" s="130"/>
    </row>
    <row r="9" spans="1:21" ht="15.75">
      <c r="A9" s="148" t="s">
        <v>518</v>
      </c>
      <c r="F9" s="152" t="s">
        <v>521</v>
      </c>
      <c r="G9" s="25">
        <v>0</v>
      </c>
      <c r="H9" s="25">
        <v>0</v>
      </c>
      <c r="I9" s="153"/>
      <c r="J9" s="128"/>
      <c r="L9" s="22" t="s">
        <v>522</v>
      </c>
      <c r="S9" s="23"/>
    </row>
    <row r="10" spans="1:21" s="23" customFormat="1" ht="10.5" hidden="1" customHeight="1">
      <c r="A10" s="149"/>
      <c r="C10" s="1"/>
      <c r="L10" s="110"/>
      <c r="N10" s="24"/>
      <c r="T10" s="130"/>
    </row>
    <row r="11" spans="1:21" ht="15.75" hidden="1">
      <c r="A11" s="148"/>
      <c r="F11" s="161"/>
      <c r="G11" s="128"/>
      <c r="H11" s="128"/>
      <c r="I11" s="128"/>
      <c r="J11" s="128"/>
      <c r="K11" s="114"/>
      <c r="L11" s="22"/>
      <c r="S11" s="23"/>
      <c r="T11" s="157"/>
    </row>
    <row r="12" spans="1:21" s="23" customFormat="1" ht="15.75" hidden="1">
      <c r="A12" s="149"/>
      <c r="C12" s="1"/>
      <c r="G12" s="38"/>
      <c r="H12" s="38"/>
      <c r="I12" s="38"/>
      <c r="J12" s="801"/>
      <c r="K12" s="801"/>
      <c r="N12" s="24"/>
      <c r="S12" s="135"/>
      <c r="T12" s="157"/>
    </row>
    <row r="13" spans="1:21" ht="16.5" hidden="1" thickBot="1">
      <c r="A13" s="151"/>
      <c r="C13" s="5"/>
      <c r="D13" s="5"/>
      <c r="E13" s="5"/>
      <c r="F13" s="5"/>
      <c r="G13" s="162"/>
      <c r="H13" s="162"/>
      <c r="I13" s="162"/>
      <c r="J13" s="162"/>
      <c r="K13" s="128"/>
      <c r="L13" s="22"/>
      <c r="M13" s="5"/>
      <c r="N13" s="22"/>
      <c r="S13" s="23"/>
      <c r="T13" s="147"/>
    </row>
    <row r="14" spans="1:21" ht="15.75">
      <c r="A14" s="148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T14" s="147"/>
    </row>
    <row r="15" spans="1:21" ht="12.75" customHeight="1">
      <c r="A15" s="802" t="s">
        <v>523</v>
      </c>
      <c r="B15" s="803"/>
      <c r="C15" s="803"/>
      <c r="D15" s="803"/>
      <c r="E15" s="803"/>
      <c r="F15" s="804" t="s">
        <v>513</v>
      </c>
      <c r="G15" s="805"/>
      <c r="H15" s="805"/>
      <c r="I15" s="805"/>
      <c r="J15" s="805"/>
      <c r="K15" s="805"/>
      <c r="L15" s="805"/>
      <c r="M15" s="806"/>
      <c r="N15" s="799" t="s">
        <v>475</v>
      </c>
      <c r="O15" s="829" t="s">
        <v>495</v>
      </c>
      <c r="P15" s="794" t="s">
        <v>416</v>
      </c>
      <c r="Q15" s="794" t="s">
        <v>515</v>
      </c>
      <c r="R15" s="794" t="s">
        <v>417</v>
      </c>
      <c r="S15" s="136" t="s">
        <v>516</v>
      </c>
      <c r="T15" s="146" t="s">
        <v>524</v>
      </c>
    </row>
    <row r="16" spans="1:21">
      <c r="A16" s="73" t="s">
        <v>411</v>
      </c>
      <c r="B16" s="73" t="s">
        <v>445</v>
      </c>
      <c r="C16" s="796" t="s">
        <v>514</v>
      </c>
      <c r="D16" s="797" t="s">
        <v>3</v>
      </c>
      <c r="E16" s="798" t="s">
        <v>3</v>
      </c>
      <c r="F16" s="807"/>
      <c r="G16" s="808"/>
      <c r="H16" s="808"/>
      <c r="I16" s="808"/>
      <c r="J16" s="808"/>
      <c r="K16" s="808"/>
      <c r="L16" s="808"/>
      <c r="M16" s="809"/>
      <c r="N16" s="800"/>
      <c r="O16" s="830"/>
      <c r="P16" s="795"/>
      <c r="Q16" s="795"/>
      <c r="R16" s="795"/>
      <c r="S16" s="137" t="s">
        <v>482</v>
      </c>
      <c r="T16" s="123">
        <v>2009</v>
      </c>
      <c r="U16" s="124"/>
    </row>
    <row r="17" spans="1:21" s="79" customFormat="1" ht="12.75" customHeight="1">
      <c r="A17" s="831" t="s">
        <v>409</v>
      </c>
      <c r="B17" s="832"/>
      <c r="C17" s="832"/>
      <c r="D17" s="832"/>
      <c r="E17" s="833"/>
      <c r="F17" s="811" t="s">
        <v>412</v>
      </c>
      <c r="G17" s="812"/>
      <c r="H17" s="812"/>
      <c r="I17" s="812"/>
      <c r="J17" s="812"/>
      <c r="K17" s="812"/>
      <c r="L17" s="812"/>
      <c r="M17" s="813"/>
      <c r="N17" s="78">
        <v>3</v>
      </c>
      <c r="O17" s="78" t="s">
        <v>321</v>
      </c>
      <c r="P17" s="78" t="s">
        <v>424</v>
      </c>
      <c r="Q17" s="78" t="s">
        <v>339</v>
      </c>
      <c r="R17" s="78" t="s">
        <v>425</v>
      </c>
      <c r="S17" s="138" t="s">
        <v>382</v>
      </c>
      <c r="T17" s="138" t="s">
        <v>393</v>
      </c>
    </row>
    <row r="18" spans="1:21" s="55" customFormat="1" ht="15.75">
      <c r="A18" s="90">
        <v>1</v>
      </c>
      <c r="B18" s="91"/>
      <c r="C18" s="814"/>
      <c r="D18" s="815"/>
      <c r="E18" s="816"/>
      <c r="F18" s="50" t="s">
        <v>4</v>
      </c>
      <c r="G18" s="51"/>
      <c r="H18" s="52"/>
      <c r="I18" s="52"/>
      <c r="J18" s="52"/>
      <c r="K18" s="52"/>
      <c r="L18" s="52"/>
      <c r="M18" s="53"/>
      <c r="N18" s="92">
        <v>331</v>
      </c>
      <c r="O18" s="93">
        <v>40</v>
      </c>
      <c r="P18" s="93"/>
      <c r="Q18" s="93"/>
      <c r="R18" s="93"/>
      <c r="S18" s="142">
        <f>+S20+S28+S34+S37+S39+S42+S47+S23</f>
        <v>0</v>
      </c>
      <c r="T18" s="142">
        <f>+T20+T28+T34+T37+T39+T42+T47+T23</f>
        <v>0</v>
      </c>
      <c r="U18" s="129"/>
    </row>
    <row r="19" spans="1:21" s="55" customFormat="1" ht="15.75">
      <c r="A19" s="94"/>
      <c r="B19" s="95"/>
      <c r="C19" s="817"/>
      <c r="D19" s="818"/>
      <c r="E19" s="819"/>
      <c r="F19" s="47"/>
      <c r="G19" s="40"/>
      <c r="H19" s="42"/>
      <c r="I19" s="42"/>
      <c r="J19" s="42"/>
      <c r="K19" s="42"/>
      <c r="L19" s="42"/>
      <c r="M19" s="48"/>
      <c r="N19" s="824" t="s">
        <v>476</v>
      </c>
      <c r="O19" s="96"/>
      <c r="P19" s="96"/>
      <c r="Q19" s="96"/>
      <c r="R19" s="96"/>
      <c r="S19" s="108"/>
      <c r="T19" s="108"/>
      <c r="U19" s="113"/>
    </row>
    <row r="20" spans="1:21" s="55" customFormat="1" ht="15.75">
      <c r="A20" s="94"/>
      <c r="B20" s="95" t="s">
        <v>5</v>
      </c>
      <c r="C20" s="817"/>
      <c r="D20" s="818"/>
      <c r="E20" s="819"/>
      <c r="F20" s="45" t="s">
        <v>6</v>
      </c>
      <c r="G20" s="40"/>
      <c r="H20" s="41"/>
      <c r="I20" s="41"/>
      <c r="J20" s="41"/>
      <c r="K20" s="41"/>
      <c r="L20" s="41"/>
      <c r="M20" s="46"/>
      <c r="N20" s="824"/>
      <c r="O20" s="96"/>
      <c r="P20" s="96"/>
      <c r="Q20" s="96"/>
      <c r="R20" s="96"/>
      <c r="S20" s="140">
        <f>SUM(S21:S22)</f>
        <v>0</v>
      </c>
      <c r="T20" s="140">
        <f>SUM(T21:T22)</f>
        <v>0</v>
      </c>
      <c r="U20" s="134"/>
    </row>
    <row r="21" spans="1:21" s="55" customFormat="1" ht="15.75">
      <c r="A21" s="94"/>
      <c r="B21" s="95"/>
      <c r="C21" s="817" t="s">
        <v>7</v>
      </c>
      <c r="D21" s="818" t="s">
        <v>8</v>
      </c>
      <c r="E21" s="819" t="s">
        <v>8</v>
      </c>
      <c r="F21" s="47" t="s">
        <v>9</v>
      </c>
      <c r="G21" s="40"/>
      <c r="H21" s="42"/>
      <c r="I21" s="42"/>
      <c r="J21" s="42"/>
      <c r="K21" s="42"/>
      <c r="L21" s="42"/>
      <c r="M21" s="48"/>
      <c r="N21" s="824"/>
      <c r="O21" s="96"/>
      <c r="P21" s="96"/>
      <c r="Q21" s="96"/>
      <c r="R21" s="96"/>
      <c r="S21" s="108">
        <f>+E!S21+D!S21+A!S21+B!S21</f>
        <v>0</v>
      </c>
      <c r="T21" s="108">
        <f>+E!T21+D!T21+A!T21+B!T21</f>
        <v>0</v>
      </c>
      <c r="U21" s="113"/>
    </row>
    <row r="22" spans="1:21" s="55" customFormat="1" ht="15.75">
      <c r="A22" s="94"/>
      <c r="B22" s="95"/>
      <c r="C22" s="817" t="s">
        <v>10</v>
      </c>
      <c r="D22" s="818" t="s">
        <v>8</v>
      </c>
      <c r="E22" s="819" t="s">
        <v>8</v>
      </c>
      <c r="F22" s="47" t="s">
        <v>11</v>
      </c>
      <c r="G22" s="40"/>
      <c r="H22" s="42"/>
      <c r="I22" s="42"/>
      <c r="J22" s="42"/>
      <c r="K22" s="42"/>
      <c r="L22" s="42"/>
      <c r="M22" s="48"/>
      <c r="N22" s="824"/>
      <c r="O22" s="96"/>
      <c r="P22" s="96"/>
      <c r="Q22" s="96"/>
      <c r="R22" s="96"/>
      <c r="S22" s="108">
        <f>+E!S22+D!S22+A!S22+B!S22</f>
        <v>0</v>
      </c>
      <c r="T22" s="108">
        <f>+E!T22+D!T22+A!T22+B!T22</f>
        <v>0</v>
      </c>
      <c r="U22" s="113"/>
    </row>
    <row r="23" spans="1:21" s="55" customFormat="1" ht="15.75">
      <c r="A23" s="94"/>
      <c r="B23" s="95" t="s">
        <v>12</v>
      </c>
      <c r="C23" s="817"/>
      <c r="D23" s="818"/>
      <c r="E23" s="819"/>
      <c r="F23" s="45" t="s">
        <v>13</v>
      </c>
      <c r="G23" s="40"/>
      <c r="H23" s="41"/>
      <c r="I23" s="41"/>
      <c r="J23" s="41"/>
      <c r="K23" s="41"/>
      <c r="L23" s="41"/>
      <c r="M23" s="46"/>
      <c r="N23" s="824"/>
      <c r="O23" s="96"/>
      <c r="P23" s="96"/>
      <c r="Q23" s="96"/>
      <c r="R23" s="96"/>
      <c r="S23" s="140">
        <f>SUM(S24:S27)</f>
        <v>0</v>
      </c>
      <c r="T23" s="140">
        <f>SUM(T24:T27)</f>
        <v>0</v>
      </c>
      <c r="U23" s="84"/>
    </row>
    <row r="24" spans="1:21" s="55" customFormat="1" ht="15.75">
      <c r="A24" s="94"/>
      <c r="B24" s="95"/>
      <c r="C24" s="817" t="s">
        <v>14</v>
      </c>
      <c r="D24" s="818" t="s">
        <v>15</v>
      </c>
      <c r="E24" s="819" t="s">
        <v>15</v>
      </c>
      <c r="F24" s="47" t="s">
        <v>16</v>
      </c>
      <c r="G24" s="40"/>
      <c r="H24" s="42"/>
      <c r="I24" s="42"/>
      <c r="J24" s="42"/>
      <c r="K24" s="42"/>
      <c r="L24" s="42"/>
      <c r="M24" s="48"/>
      <c r="N24" s="824"/>
      <c r="O24" s="96"/>
      <c r="P24" s="96"/>
      <c r="Q24" s="96"/>
      <c r="R24" s="96"/>
      <c r="S24" s="108">
        <f>+E!S24+D!S24+A!S24+B!S24</f>
        <v>0</v>
      </c>
      <c r="T24" s="108">
        <f>+E!T24+D!T24+A!T24+B!T24</f>
        <v>0</v>
      </c>
      <c r="U24" s="132"/>
    </row>
    <row r="25" spans="1:21" s="55" customFormat="1" ht="15.75">
      <c r="A25" s="94"/>
      <c r="B25" s="95"/>
      <c r="C25" s="817" t="s">
        <v>17</v>
      </c>
      <c r="D25" s="818" t="s">
        <v>18</v>
      </c>
      <c r="E25" s="819" t="s">
        <v>18</v>
      </c>
      <c r="F25" s="47" t="s">
        <v>19</v>
      </c>
      <c r="G25" s="40"/>
      <c r="H25" s="42"/>
      <c r="I25" s="42"/>
      <c r="J25" s="42"/>
      <c r="K25" s="42"/>
      <c r="L25" s="42"/>
      <c r="M25" s="48"/>
      <c r="N25" s="824"/>
      <c r="O25" s="96"/>
      <c r="P25" s="96"/>
      <c r="Q25" s="96"/>
      <c r="R25" s="96"/>
      <c r="S25" s="108">
        <f>+E!S25+D!S25+A!S25+B!S25</f>
        <v>0</v>
      </c>
      <c r="T25" s="108">
        <f>+E!T25+D!T25+A!T25+B!T25</f>
        <v>0</v>
      </c>
      <c r="U25" s="84"/>
    </row>
    <row r="26" spans="1:21" s="55" customFormat="1" ht="15.75">
      <c r="A26" s="94"/>
      <c r="B26" s="95"/>
      <c r="C26" s="817" t="s">
        <v>20</v>
      </c>
      <c r="D26" s="818" t="s">
        <v>21</v>
      </c>
      <c r="E26" s="819" t="s">
        <v>21</v>
      </c>
      <c r="F26" s="47" t="s">
        <v>22</v>
      </c>
      <c r="G26" s="40"/>
      <c r="H26" s="42"/>
      <c r="I26" s="42"/>
      <c r="J26" s="42"/>
      <c r="K26" s="42"/>
      <c r="L26" s="42"/>
      <c r="M26" s="48"/>
      <c r="N26" s="824"/>
      <c r="O26" s="96"/>
      <c r="P26" s="96"/>
      <c r="Q26" s="96"/>
      <c r="R26" s="96"/>
      <c r="S26" s="108">
        <f>+E!S26+D!S26+A!S26+B!S26</f>
        <v>0</v>
      </c>
      <c r="T26" s="108">
        <f>+E!T26+D!T26+A!T26+B!T26</f>
        <v>0</v>
      </c>
      <c r="U26" s="84"/>
    </row>
    <row r="27" spans="1:21" s="55" customFormat="1" ht="15.75">
      <c r="A27" s="94"/>
      <c r="B27" s="95"/>
      <c r="C27" s="817" t="s">
        <v>23</v>
      </c>
      <c r="D27" s="818" t="s">
        <v>21</v>
      </c>
      <c r="E27" s="819" t="s">
        <v>21</v>
      </c>
      <c r="F27" s="47" t="s">
        <v>24</v>
      </c>
      <c r="G27" s="40"/>
      <c r="H27" s="42"/>
      <c r="I27" s="42"/>
      <c r="J27" s="42"/>
      <c r="K27" s="42"/>
      <c r="L27" s="42"/>
      <c r="M27" s="48"/>
      <c r="N27" s="824"/>
      <c r="O27" s="96"/>
      <c r="P27" s="96"/>
      <c r="Q27" s="96"/>
      <c r="R27" s="96"/>
      <c r="S27" s="108">
        <f>+E!S27+D!S27+A!S27+B!S27</f>
        <v>0</v>
      </c>
      <c r="T27" s="108">
        <f>+E!T27+D!T27+A!T27+B!T27</f>
        <v>0</v>
      </c>
      <c r="U27" s="84"/>
    </row>
    <row r="28" spans="1:21" s="55" customFormat="1" ht="15.75">
      <c r="A28" s="94"/>
      <c r="B28" s="95" t="s">
        <v>25</v>
      </c>
      <c r="C28" s="817"/>
      <c r="D28" s="818"/>
      <c r="E28" s="819"/>
      <c r="F28" s="45" t="s">
        <v>26</v>
      </c>
      <c r="G28" s="40"/>
      <c r="H28" s="41"/>
      <c r="I28" s="41"/>
      <c r="J28" s="41"/>
      <c r="K28" s="41"/>
      <c r="L28" s="41"/>
      <c r="M28" s="46"/>
      <c r="N28" s="824"/>
      <c r="O28" s="96"/>
      <c r="P28" s="96"/>
      <c r="Q28" s="96"/>
      <c r="R28" s="96"/>
      <c r="S28" s="140">
        <f>SUM(S29:S33)</f>
        <v>0</v>
      </c>
      <c r="T28" s="140">
        <f>SUM(T29:T33)</f>
        <v>0</v>
      </c>
      <c r="U28" s="84"/>
    </row>
    <row r="29" spans="1:21" s="55" customFormat="1" ht="15.75">
      <c r="A29" s="94"/>
      <c r="B29" s="95"/>
      <c r="C29" s="817" t="s">
        <v>27</v>
      </c>
      <c r="D29" s="818" t="s">
        <v>28</v>
      </c>
      <c r="E29" s="819" t="s">
        <v>28</v>
      </c>
      <c r="F29" s="47" t="s">
        <v>29</v>
      </c>
      <c r="G29" s="40"/>
      <c r="H29" s="42"/>
      <c r="I29" s="42"/>
      <c r="J29" s="42"/>
      <c r="K29" s="42"/>
      <c r="L29" s="42"/>
      <c r="M29" s="48"/>
      <c r="N29" s="824"/>
      <c r="O29" s="96"/>
      <c r="P29" s="96"/>
      <c r="Q29" s="96"/>
      <c r="R29" s="96"/>
      <c r="S29" s="108">
        <f>+E!S29+D!S29+A!S29+B!S29</f>
        <v>0</v>
      </c>
      <c r="T29" s="108">
        <f>+E!T29+D!T29+A!T29+B!T29</f>
        <v>0</v>
      </c>
      <c r="U29" s="84"/>
    </row>
    <row r="30" spans="1:21" s="55" customFormat="1" ht="15.75">
      <c r="A30" s="94"/>
      <c r="B30" s="95"/>
      <c r="C30" s="817" t="s">
        <v>30</v>
      </c>
      <c r="D30" s="818" t="s">
        <v>31</v>
      </c>
      <c r="E30" s="819" t="s">
        <v>31</v>
      </c>
      <c r="F30" s="47" t="s">
        <v>32</v>
      </c>
      <c r="G30" s="40"/>
      <c r="H30" s="42"/>
      <c r="I30" s="42"/>
      <c r="J30" s="42"/>
      <c r="K30" s="42"/>
      <c r="L30" s="42"/>
      <c r="M30" s="48"/>
      <c r="N30" s="824"/>
      <c r="O30" s="96"/>
      <c r="P30" s="96"/>
      <c r="Q30" s="96"/>
      <c r="R30" s="96"/>
      <c r="S30" s="108">
        <f>+E!S30+D!S30+A!S30+B!S30</f>
        <v>0</v>
      </c>
      <c r="T30" s="108">
        <f>+E!T30+D!T30+A!T30+B!T30</f>
        <v>0</v>
      </c>
      <c r="U30" s="84"/>
    </row>
    <row r="31" spans="1:21" s="55" customFormat="1" ht="15.75">
      <c r="A31" s="94"/>
      <c r="B31" s="95"/>
      <c r="C31" s="817" t="s">
        <v>33</v>
      </c>
      <c r="D31" s="818" t="s">
        <v>34</v>
      </c>
      <c r="E31" s="819" t="s">
        <v>34</v>
      </c>
      <c r="F31" s="47" t="s">
        <v>35</v>
      </c>
      <c r="G31" s="40"/>
      <c r="H31" s="42"/>
      <c r="I31" s="42"/>
      <c r="J31" s="42"/>
      <c r="K31" s="42"/>
      <c r="L31" s="42"/>
      <c r="M31" s="48"/>
      <c r="N31" s="824"/>
      <c r="O31" s="96"/>
      <c r="P31" s="96"/>
      <c r="Q31" s="96"/>
      <c r="R31" s="96"/>
      <c r="S31" s="108">
        <f>+E!S31+D!S31+A!S31+B!S31</f>
        <v>0</v>
      </c>
      <c r="T31" s="108">
        <f>+E!T31+D!T31+A!T31+B!T31</f>
        <v>0</v>
      </c>
      <c r="U31" s="84"/>
    </row>
    <row r="32" spans="1:21" s="55" customFormat="1" ht="15.75">
      <c r="A32" s="94"/>
      <c r="B32" s="95"/>
      <c r="C32" s="817" t="s">
        <v>36</v>
      </c>
      <c r="D32" s="818" t="s">
        <v>37</v>
      </c>
      <c r="E32" s="819" t="s">
        <v>37</v>
      </c>
      <c r="F32" s="47" t="s">
        <v>38</v>
      </c>
      <c r="G32" s="40"/>
      <c r="H32" s="42"/>
      <c r="I32" s="42"/>
      <c r="J32" s="42"/>
      <c r="K32" s="42"/>
      <c r="L32" s="42"/>
      <c r="M32" s="48"/>
      <c r="N32" s="824"/>
      <c r="O32" s="96"/>
      <c r="P32" s="96"/>
      <c r="Q32" s="96"/>
      <c r="R32" s="96"/>
      <c r="S32" s="108">
        <f>+E!S32+D!S32+A!S32+B!S32</f>
        <v>0</v>
      </c>
      <c r="T32" s="108">
        <f>+E!T32+D!T32+A!T32+B!T32</f>
        <v>0</v>
      </c>
      <c r="U32" s="84"/>
    </row>
    <row r="33" spans="1:21" s="55" customFormat="1" ht="15.75">
      <c r="A33" s="94"/>
      <c r="B33" s="95"/>
      <c r="C33" s="817" t="s">
        <v>39</v>
      </c>
      <c r="D33" s="818" t="s">
        <v>40</v>
      </c>
      <c r="E33" s="819" t="s">
        <v>40</v>
      </c>
      <c r="F33" s="47" t="s">
        <v>41</v>
      </c>
      <c r="G33" s="40"/>
      <c r="H33" s="42"/>
      <c r="I33" s="42"/>
      <c r="J33" s="42"/>
      <c r="K33" s="42"/>
      <c r="L33" s="42"/>
      <c r="M33" s="48"/>
      <c r="N33" s="824"/>
      <c r="O33" s="96"/>
      <c r="P33" s="96"/>
      <c r="Q33" s="96"/>
      <c r="R33" s="96"/>
      <c r="S33" s="108">
        <f>+E!S33+D!S33+A!S33+B!S33</f>
        <v>0</v>
      </c>
      <c r="T33" s="108">
        <f>+E!T33+D!T33+A!T33+B!T33</f>
        <v>0</v>
      </c>
      <c r="U33" s="84"/>
    </row>
    <row r="34" spans="1:21" s="55" customFormat="1" ht="15.75">
      <c r="A34" s="94"/>
      <c r="B34" s="95" t="s">
        <v>42</v>
      </c>
      <c r="C34" s="817"/>
      <c r="D34" s="818"/>
      <c r="E34" s="819"/>
      <c r="F34" s="45" t="s">
        <v>43</v>
      </c>
      <c r="G34" s="40"/>
      <c r="H34" s="41"/>
      <c r="I34" s="41"/>
      <c r="J34" s="41"/>
      <c r="K34" s="41"/>
      <c r="L34" s="41"/>
      <c r="M34" s="46"/>
      <c r="N34" s="824"/>
      <c r="O34" s="96"/>
      <c r="P34" s="96"/>
      <c r="Q34" s="96"/>
      <c r="R34" s="96"/>
      <c r="S34" s="140">
        <f>SUM(S35:S36)</f>
        <v>0</v>
      </c>
      <c r="T34" s="140">
        <f>SUM(T35:T36)</f>
        <v>0</v>
      </c>
      <c r="U34" s="84"/>
    </row>
    <row r="35" spans="1:21" s="55" customFormat="1" ht="15.75">
      <c r="A35" s="94"/>
      <c r="B35" s="95"/>
      <c r="C35" s="817" t="s">
        <v>44</v>
      </c>
      <c r="D35" s="818" t="s">
        <v>45</v>
      </c>
      <c r="E35" s="819" t="s">
        <v>45</v>
      </c>
      <c r="F35" s="47" t="s">
        <v>46</v>
      </c>
      <c r="G35" s="40"/>
      <c r="H35" s="42"/>
      <c r="I35" s="42"/>
      <c r="J35" s="42"/>
      <c r="K35" s="42"/>
      <c r="L35" s="42"/>
      <c r="M35" s="48"/>
      <c r="N35" s="824"/>
      <c r="O35" s="96"/>
      <c r="P35" s="96"/>
      <c r="Q35" s="96"/>
      <c r="R35" s="96"/>
      <c r="S35" s="108">
        <f>+E!S35+D!S35+A!S35+B!S35</f>
        <v>0</v>
      </c>
      <c r="T35" s="108">
        <f>+E!T35+D!T35+A!T35+B!T35</f>
        <v>0</v>
      </c>
      <c r="U35" s="84"/>
    </row>
    <row r="36" spans="1:21" s="55" customFormat="1" ht="15.75">
      <c r="A36" s="94"/>
      <c r="B36" s="95"/>
      <c r="C36" s="817" t="s">
        <v>47</v>
      </c>
      <c r="D36" s="818" t="s">
        <v>48</v>
      </c>
      <c r="E36" s="819" t="s">
        <v>48</v>
      </c>
      <c r="F36" s="47" t="s">
        <v>49</v>
      </c>
      <c r="G36" s="40"/>
      <c r="H36" s="42"/>
      <c r="I36" s="42"/>
      <c r="J36" s="42"/>
      <c r="K36" s="42"/>
      <c r="L36" s="42"/>
      <c r="M36" s="48"/>
      <c r="N36" s="98"/>
      <c r="O36" s="96"/>
      <c r="P36" s="96"/>
      <c r="Q36" s="96"/>
      <c r="R36" s="96"/>
      <c r="S36" s="108">
        <f>+E!S36+D!S36+A!S36+B!S36</f>
        <v>0</v>
      </c>
      <c r="T36" s="108">
        <f>+E!T36+D!T36+A!T36+B!T36</f>
        <v>0</v>
      </c>
      <c r="U36" s="84"/>
    </row>
    <row r="37" spans="1:21" s="55" customFormat="1" ht="15.75">
      <c r="A37" s="94"/>
      <c r="B37" s="95" t="s">
        <v>50</v>
      </c>
      <c r="C37" s="817"/>
      <c r="D37" s="818"/>
      <c r="E37" s="819"/>
      <c r="F37" s="45" t="s">
        <v>51</v>
      </c>
      <c r="G37" s="40"/>
      <c r="H37" s="41"/>
      <c r="I37" s="41"/>
      <c r="J37" s="41"/>
      <c r="K37" s="41"/>
      <c r="L37" s="41"/>
      <c r="M37" s="46"/>
      <c r="N37" s="98"/>
      <c r="O37" s="96"/>
      <c r="P37" s="96"/>
      <c r="Q37" s="96"/>
      <c r="R37" s="96"/>
      <c r="S37" s="140">
        <f>SUM(S38:S38)</f>
        <v>0</v>
      </c>
      <c r="T37" s="140">
        <f>SUM(T38:T38)</f>
        <v>0</v>
      </c>
      <c r="U37" s="84"/>
    </row>
    <row r="38" spans="1:21" s="55" customFormat="1" ht="15.75">
      <c r="A38" s="94"/>
      <c r="B38" s="95"/>
      <c r="C38" s="817" t="s">
        <v>52</v>
      </c>
      <c r="D38" s="818" t="s">
        <v>53</v>
      </c>
      <c r="E38" s="819" t="s">
        <v>53</v>
      </c>
      <c r="F38" s="47" t="s">
        <v>54</v>
      </c>
      <c r="G38" s="40"/>
      <c r="H38" s="42"/>
      <c r="I38" s="42"/>
      <c r="J38" s="42"/>
      <c r="K38" s="42"/>
      <c r="L38" s="42"/>
      <c r="M38" s="48"/>
      <c r="N38" s="98"/>
      <c r="O38" s="96"/>
      <c r="P38" s="96"/>
      <c r="Q38" s="96"/>
      <c r="R38" s="96"/>
      <c r="S38" s="108">
        <f>+E!S38+D!S38+A!S38+B!S38</f>
        <v>0</v>
      </c>
      <c r="T38" s="108">
        <f>+E!T38+D!T38+A!T38+B!T38</f>
        <v>0</v>
      </c>
      <c r="U38" s="84"/>
    </row>
    <row r="39" spans="1:21" s="55" customFormat="1" ht="15.75">
      <c r="A39" s="94"/>
      <c r="B39" s="95" t="s">
        <v>55</v>
      </c>
      <c r="C39" s="817"/>
      <c r="D39" s="818"/>
      <c r="E39" s="819"/>
      <c r="F39" s="45" t="s">
        <v>56</v>
      </c>
      <c r="G39" s="40"/>
      <c r="H39" s="41"/>
      <c r="I39" s="41"/>
      <c r="J39" s="41"/>
      <c r="K39" s="41"/>
      <c r="L39" s="41"/>
      <c r="M39" s="46"/>
      <c r="N39" s="98"/>
      <c r="O39" s="96"/>
      <c r="P39" s="96"/>
      <c r="Q39" s="96"/>
      <c r="R39" s="96"/>
      <c r="S39" s="140">
        <f>SUM(S40:S41)</f>
        <v>0</v>
      </c>
      <c r="T39" s="140">
        <f>SUM(T40:T41)</f>
        <v>0</v>
      </c>
      <c r="U39" s="84"/>
    </row>
    <row r="40" spans="1:21" s="55" customFormat="1" ht="15.75">
      <c r="A40" s="94"/>
      <c r="B40" s="95"/>
      <c r="C40" s="817" t="s">
        <v>57</v>
      </c>
      <c r="D40" s="818" t="s">
        <v>58</v>
      </c>
      <c r="E40" s="819" t="s">
        <v>58</v>
      </c>
      <c r="F40" s="47" t="s">
        <v>59</v>
      </c>
      <c r="G40" s="40"/>
      <c r="H40" s="42"/>
      <c r="I40" s="42"/>
      <c r="J40" s="42"/>
      <c r="K40" s="42"/>
      <c r="L40" s="42"/>
      <c r="M40" s="48"/>
      <c r="N40" s="98"/>
      <c r="O40" s="96"/>
      <c r="P40" s="96"/>
      <c r="Q40" s="96"/>
      <c r="R40" s="96"/>
      <c r="S40" s="108">
        <f>+E!S40+D!S40+A!S40+B!S40</f>
        <v>0</v>
      </c>
      <c r="T40" s="108">
        <f>+E!T40+D!T40+A!T40+B!T40</f>
        <v>0</v>
      </c>
      <c r="U40" s="84"/>
    </row>
    <row r="41" spans="1:21" s="55" customFormat="1" ht="15.75">
      <c r="A41" s="94"/>
      <c r="B41" s="95"/>
      <c r="C41" s="817" t="s">
        <v>60</v>
      </c>
      <c r="D41" s="818" t="s">
        <v>61</v>
      </c>
      <c r="E41" s="819" t="s">
        <v>61</v>
      </c>
      <c r="F41" s="47" t="s">
        <v>62</v>
      </c>
      <c r="G41" s="40"/>
      <c r="H41" s="42"/>
      <c r="I41" s="42"/>
      <c r="J41" s="42"/>
      <c r="K41" s="42"/>
      <c r="L41" s="42"/>
      <c r="M41" s="48"/>
      <c r="N41" s="98"/>
      <c r="O41" s="96"/>
      <c r="P41" s="96"/>
      <c r="Q41" s="96"/>
      <c r="R41" s="96"/>
      <c r="S41" s="108">
        <f>+E!S41+D!S41+A!S41+B!S41</f>
        <v>0</v>
      </c>
      <c r="T41" s="108">
        <f>+E!T41+D!T41+A!T41+B!T41</f>
        <v>0</v>
      </c>
      <c r="U41" s="84"/>
    </row>
    <row r="42" spans="1:21" s="55" customFormat="1" ht="15.75">
      <c r="A42" s="94"/>
      <c r="B42" s="95" t="s">
        <v>63</v>
      </c>
      <c r="C42" s="817"/>
      <c r="D42" s="818"/>
      <c r="E42" s="819"/>
      <c r="F42" s="45" t="s">
        <v>64</v>
      </c>
      <c r="G42" s="40"/>
      <c r="H42" s="41"/>
      <c r="I42" s="41"/>
      <c r="J42" s="41"/>
      <c r="K42" s="41"/>
      <c r="L42" s="41"/>
      <c r="M42" s="46"/>
      <c r="N42" s="98"/>
      <c r="O42" s="96"/>
      <c r="P42" s="96"/>
      <c r="Q42" s="96"/>
      <c r="R42" s="96"/>
      <c r="S42" s="140">
        <f>SUM(S43:S46)</f>
        <v>0</v>
      </c>
      <c r="T42" s="140">
        <f>SUM(T43:T46)</f>
        <v>0</v>
      </c>
      <c r="U42" s="132"/>
    </row>
    <row r="43" spans="1:21" s="55" customFormat="1" ht="15.75">
      <c r="A43" s="94"/>
      <c r="B43" s="95"/>
      <c r="C43" s="817" t="s">
        <v>65</v>
      </c>
      <c r="D43" s="818" t="s">
        <v>66</v>
      </c>
      <c r="E43" s="819" t="s">
        <v>66</v>
      </c>
      <c r="F43" s="47" t="s">
        <v>67</v>
      </c>
      <c r="G43" s="40"/>
      <c r="H43" s="42"/>
      <c r="I43" s="42"/>
      <c r="J43" s="42"/>
      <c r="K43" s="42"/>
      <c r="L43" s="42"/>
      <c r="M43" s="48"/>
      <c r="N43" s="98"/>
      <c r="O43" s="96"/>
      <c r="P43" s="96"/>
      <c r="Q43" s="96"/>
      <c r="R43" s="96"/>
      <c r="S43" s="108">
        <f>+E!S43+D!S43+A!S43+B!S43</f>
        <v>0</v>
      </c>
      <c r="T43" s="108">
        <f>+E!T43+D!T43+A!T43+B!T43</f>
        <v>0</v>
      </c>
      <c r="U43" s="84"/>
    </row>
    <row r="44" spans="1:21" s="55" customFormat="1" ht="15.75">
      <c r="A44" s="94"/>
      <c r="B44" s="95"/>
      <c r="C44" s="817" t="s">
        <v>68</v>
      </c>
      <c r="D44" s="818" t="s">
        <v>69</v>
      </c>
      <c r="E44" s="819" t="s">
        <v>69</v>
      </c>
      <c r="F44" s="47" t="s">
        <v>70</v>
      </c>
      <c r="G44" s="40"/>
      <c r="H44" s="42"/>
      <c r="I44" s="42"/>
      <c r="J44" s="42"/>
      <c r="K44" s="42"/>
      <c r="L44" s="42"/>
      <c r="M44" s="48"/>
      <c r="N44" s="98"/>
      <c r="O44" s="96"/>
      <c r="P44" s="96"/>
      <c r="Q44" s="96"/>
      <c r="R44" s="96"/>
      <c r="S44" s="108">
        <f>+E!S44+D!S44+A!S44+B!S44</f>
        <v>0</v>
      </c>
      <c r="T44" s="108">
        <f>+E!T44+D!T44+A!T44+B!T44</f>
        <v>0</v>
      </c>
      <c r="U44" s="84"/>
    </row>
    <row r="45" spans="1:21" s="55" customFormat="1" ht="15.75">
      <c r="A45" s="94"/>
      <c r="B45" s="95"/>
      <c r="C45" s="817" t="s">
        <v>71</v>
      </c>
      <c r="D45" s="818" t="s">
        <v>72</v>
      </c>
      <c r="E45" s="819" t="s">
        <v>72</v>
      </c>
      <c r="F45" s="47" t="s">
        <v>73</v>
      </c>
      <c r="G45" s="40"/>
      <c r="H45" s="42"/>
      <c r="I45" s="42"/>
      <c r="J45" s="42"/>
      <c r="K45" s="42"/>
      <c r="L45" s="42"/>
      <c r="M45" s="48"/>
      <c r="N45" s="98"/>
      <c r="O45" s="96"/>
      <c r="P45" s="96"/>
      <c r="Q45" s="96"/>
      <c r="R45" s="96"/>
      <c r="S45" s="108">
        <f>+E!S45+D!S45+A!S45+B!S45</f>
        <v>0</v>
      </c>
      <c r="T45" s="108">
        <f>+E!T45+D!T45+A!T45+B!T45</f>
        <v>0</v>
      </c>
      <c r="U45" s="84"/>
    </row>
    <row r="46" spans="1:21" s="55" customFormat="1" ht="15.75">
      <c r="A46" s="94"/>
      <c r="B46" s="95"/>
      <c r="C46" s="817" t="s">
        <v>74</v>
      </c>
      <c r="D46" s="818" t="s">
        <v>75</v>
      </c>
      <c r="E46" s="819" t="s">
        <v>75</v>
      </c>
      <c r="F46" s="47" t="s">
        <v>76</v>
      </c>
      <c r="G46" s="40"/>
      <c r="H46" s="42"/>
      <c r="I46" s="42"/>
      <c r="J46" s="42"/>
      <c r="K46" s="42"/>
      <c r="L46" s="42"/>
      <c r="M46" s="48"/>
      <c r="N46" s="98"/>
      <c r="O46" s="96"/>
      <c r="P46" s="96"/>
      <c r="Q46" s="96"/>
      <c r="R46" s="96"/>
      <c r="S46" s="108">
        <f>+E!S46+D!S46+A!S46+B!S46</f>
        <v>0</v>
      </c>
      <c r="T46" s="108">
        <f>+E!T46+D!T46+A!T46+B!T46</f>
        <v>0</v>
      </c>
      <c r="U46" s="84"/>
    </row>
    <row r="47" spans="1:21" s="55" customFormat="1" ht="15.75">
      <c r="A47" s="94"/>
      <c r="B47" s="95" t="s">
        <v>77</v>
      </c>
      <c r="C47" s="817"/>
      <c r="D47" s="818"/>
      <c r="E47" s="819"/>
      <c r="F47" s="45" t="s">
        <v>78</v>
      </c>
      <c r="G47" s="40"/>
      <c r="H47" s="41"/>
      <c r="I47" s="41"/>
      <c r="J47" s="41"/>
      <c r="K47" s="41"/>
      <c r="L47" s="41"/>
      <c r="M47" s="46"/>
      <c r="N47" s="98"/>
      <c r="O47" s="96"/>
      <c r="P47" s="96"/>
      <c r="Q47" s="96"/>
      <c r="R47" s="96"/>
      <c r="S47" s="140">
        <f>SUM(S48:S49)</f>
        <v>0</v>
      </c>
      <c r="T47" s="140">
        <f>SUM(T48:T49)</f>
        <v>0</v>
      </c>
      <c r="U47" s="84"/>
    </row>
    <row r="48" spans="1:21" s="55" customFormat="1" ht="15.75">
      <c r="A48" s="94"/>
      <c r="B48" s="95"/>
      <c r="C48" s="817" t="s">
        <v>79</v>
      </c>
      <c r="D48" s="818" t="s">
        <v>80</v>
      </c>
      <c r="E48" s="819" t="s">
        <v>80</v>
      </c>
      <c r="F48" s="47" t="s">
        <v>81</v>
      </c>
      <c r="G48" s="40"/>
      <c r="H48" s="42"/>
      <c r="I48" s="42"/>
      <c r="J48" s="42"/>
      <c r="K48" s="42"/>
      <c r="L48" s="42"/>
      <c r="M48" s="48"/>
      <c r="N48" s="98"/>
      <c r="O48" s="96"/>
      <c r="P48" s="96"/>
      <c r="Q48" s="96"/>
      <c r="R48" s="96"/>
      <c r="S48" s="108">
        <f>+E!S48+D!S48+A!S48+B!S48</f>
        <v>0</v>
      </c>
      <c r="T48" s="108">
        <f>+E!T48+D!T48+A!T48+B!T48</f>
        <v>0</v>
      </c>
      <c r="U48" s="84"/>
    </row>
    <row r="49" spans="1:21" s="55" customFormat="1" ht="15.75">
      <c r="A49" s="94"/>
      <c r="B49" s="95"/>
      <c r="C49" s="817" t="s">
        <v>82</v>
      </c>
      <c r="D49" s="818" t="s">
        <v>83</v>
      </c>
      <c r="E49" s="819" t="s">
        <v>83</v>
      </c>
      <c r="F49" s="47" t="s">
        <v>84</v>
      </c>
      <c r="G49" s="40"/>
      <c r="H49" s="42"/>
      <c r="I49" s="42"/>
      <c r="J49" s="42"/>
      <c r="K49" s="42"/>
      <c r="L49" s="42"/>
      <c r="M49" s="48"/>
      <c r="N49" s="98"/>
      <c r="O49" s="96"/>
      <c r="P49" s="96"/>
      <c r="Q49" s="96"/>
      <c r="R49" s="96"/>
      <c r="S49" s="108">
        <f>+E!S49+D!S49+A!S49+B!S49</f>
        <v>0</v>
      </c>
      <c r="T49" s="108">
        <f>+E!T49+D!T49+A!T49+B!T49</f>
        <v>0</v>
      </c>
      <c r="U49" s="84"/>
    </row>
    <row r="50" spans="1:21" s="55" customFormat="1" ht="15.75">
      <c r="A50" s="94"/>
      <c r="B50" s="95"/>
      <c r="C50" s="817"/>
      <c r="D50" s="818"/>
      <c r="E50" s="819"/>
      <c r="F50" s="56"/>
      <c r="G50" s="40"/>
      <c r="H50" s="57"/>
      <c r="I50" s="57"/>
      <c r="J50" s="57"/>
      <c r="K50" s="57"/>
      <c r="L50" s="57"/>
      <c r="M50" s="58"/>
      <c r="N50" s="98"/>
      <c r="O50" s="96"/>
      <c r="P50" s="96"/>
      <c r="Q50" s="96"/>
      <c r="R50" s="96"/>
      <c r="S50" s="109"/>
      <c r="T50" s="109"/>
      <c r="U50" s="84"/>
    </row>
    <row r="51" spans="1:21" s="55" customFormat="1" ht="15.75">
      <c r="A51" s="94">
        <v>2</v>
      </c>
      <c r="B51" s="94"/>
      <c r="C51" s="821"/>
      <c r="D51" s="822"/>
      <c r="E51" s="823"/>
      <c r="F51" s="43" t="s">
        <v>85</v>
      </c>
      <c r="G51" s="59"/>
      <c r="H51" s="39"/>
      <c r="I51" s="39"/>
      <c r="J51" s="39"/>
      <c r="K51" s="39"/>
      <c r="L51" s="39"/>
      <c r="M51" s="44"/>
      <c r="N51" s="98"/>
      <c r="O51" s="96">
        <v>40</v>
      </c>
      <c r="P51" s="96"/>
      <c r="Q51" s="96"/>
      <c r="R51" s="96"/>
      <c r="S51" s="139">
        <f>+S53+S59+S64+S67+S70+S75+S82+S86+S90</f>
        <v>0</v>
      </c>
      <c r="T51" s="139">
        <f>+T53+T59+T64+T67+T70+T75+T82+T86+T90</f>
        <v>0</v>
      </c>
      <c r="U51" s="84"/>
    </row>
    <row r="52" spans="1:21" s="55" customFormat="1" ht="15.75">
      <c r="A52" s="94"/>
      <c r="B52" s="95"/>
      <c r="C52" s="817"/>
      <c r="D52" s="818"/>
      <c r="E52" s="819"/>
      <c r="F52" s="56"/>
      <c r="G52" s="40"/>
      <c r="H52" s="57"/>
      <c r="I52" s="57"/>
      <c r="J52" s="57"/>
      <c r="K52" s="57"/>
      <c r="L52" s="57"/>
      <c r="M52" s="58"/>
      <c r="N52" s="98"/>
      <c r="O52" s="96"/>
      <c r="P52" s="96"/>
      <c r="Q52" s="96"/>
      <c r="R52" s="96"/>
      <c r="S52" s="109"/>
      <c r="T52" s="109"/>
      <c r="U52" s="84"/>
    </row>
    <row r="53" spans="1:21" s="55" customFormat="1" ht="15.75">
      <c r="A53" s="94"/>
      <c r="B53" s="95" t="s">
        <v>86</v>
      </c>
      <c r="C53" s="817"/>
      <c r="D53" s="818"/>
      <c r="E53" s="819"/>
      <c r="F53" s="45" t="s">
        <v>87</v>
      </c>
      <c r="G53" s="40"/>
      <c r="H53" s="41"/>
      <c r="I53" s="41"/>
      <c r="J53" s="41"/>
      <c r="K53" s="41"/>
      <c r="L53" s="41"/>
      <c r="M53" s="46"/>
      <c r="N53" s="98"/>
      <c r="O53" s="96"/>
      <c r="P53" s="96"/>
      <c r="Q53" s="96"/>
      <c r="R53" s="96"/>
      <c r="S53" s="140">
        <f>SUM(S54:S58)</f>
        <v>0</v>
      </c>
      <c r="T53" s="140">
        <f>SUM(T54:T58)</f>
        <v>0</v>
      </c>
      <c r="U53" s="84"/>
    </row>
    <row r="54" spans="1:21" s="55" customFormat="1" ht="15.75">
      <c r="A54" s="94"/>
      <c r="B54" s="95"/>
      <c r="C54" s="817" t="s">
        <v>88</v>
      </c>
      <c r="D54" s="818" t="s">
        <v>89</v>
      </c>
      <c r="E54" s="819" t="s">
        <v>89</v>
      </c>
      <c r="F54" s="47" t="s">
        <v>90</v>
      </c>
      <c r="G54" s="40"/>
      <c r="H54" s="42"/>
      <c r="I54" s="42"/>
      <c r="J54" s="42"/>
      <c r="K54" s="42"/>
      <c r="L54" s="42"/>
      <c r="M54" s="48"/>
      <c r="N54" s="98"/>
      <c r="O54" s="96"/>
      <c r="P54" s="96"/>
      <c r="Q54" s="96"/>
      <c r="R54" s="96"/>
      <c r="S54" s="108">
        <f>+E!S54+D!S54+A!S54+B!S54</f>
        <v>0</v>
      </c>
      <c r="T54" s="108">
        <f>+E!T54+D!T54+A!T54+B!T54</f>
        <v>0</v>
      </c>
      <c r="U54" s="84"/>
    </row>
    <row r="55" spans="1:21" s="55" customFormat="1" ht="15.75">
      <c r="A55" s="94"/>
      <c r="B55" s="95"/>
      <c r="C55" s="817" t="s">
        <v>91</v>
      </c>
      <c r="D55" s="818" t="s">
        <v>92</v>
      </c>
      <c r="E55" s="819" t="s">
        <v>92</v>
      </c>
      <c r="F55" s="47" t="s">
        <v>93</v>
      </c>
      <c r="G55" s="40"/>
      <c r="H55" s="42"/>
      <c r="I55" s="42"/>
      <c r="J55" s="42"/>
      <c r="K55" s="42"/>
      <c r="L55" s="42"/>
      <c r="M55" s="48"/>
      <c r="N55" s="98"/>
      <c r="O55" s="96"/>
      <c r="P55" s="96"/>
      <c r="Q55" s="96"/>
      <c r="R55" s="96"/>
      <c r="S55" s="108">
        <f>+E!S55+D!S55+A!S55+B!S55</f>
        <v>0</v>
      </c>
      <c r="T55" s="108">
        <f>+E!T55+D!T55+A!T55+B!T55</f>
        <v>0</v>
      </c>
      <c r="U55" s="84"/>
    </row>
    <row r="56" spans="1:21" s="55" customFormat="1" ht="15.75">
      <c r="A56" s="94"/>
      <c r="B56" s="95"/>
      <c r="C56" s="817" t="s">
        <v>94</v>
      </c>
      <c r="D56" s="818" t="s">
        <v>95</v>
      </c>
      <c r="E56" s="819" t="s">
        <v>95</v>
      </c>
      <c r="F56" s="47" t="s">
        <v>96</v>
      </c>
      <c r="G56" s="40"/>
      <c r="H56" s="42"/>
      <c r="I56" s="42"/>
      <c r="J56" s="42"/>
      <c r="K56" s="42"/>
      <c r="L56" s="42"/>
      <c r="M56" s="48"/>
      <c r="N56" s="98"/>
      <c r="O56" s="96"/>
      <c r="P56" s="96"/>
      <c r="Q56" s="96"/>
      <c r="R56" s="96"/>
      <c r="S56" s="108">
        <f>+E!S56+D!S56+A!S56+B!S56</f>
        <v>0</v>
      </c>
      <c r="T56" s="108">
        <f>+E!T56+D!T56+A!T56+B!T56</f>
        <v>0</v>
      </c>
      <c r="U56" s="84"/>
    </row>
    <row r="57" spans="1:21" s="55" customFormat="1" ht="15.75">
      <c r="A57" s="94"/>
      <c r="B57" s="95"/>
      <c r="C57" s="817" t="s">
        <v>97</v>
      </c>
      <c r="D57" s="818" t="s">
        <v>98</v>
      </c>
      <c r="E57" s="819" t="s">
        <v>98</v>
      </c>
      <c r="F57" s="47" t="s">
        <v>99</v>
      </c>
      <c r="G57" s="40"/>
      <c r="H57" s="42"/>
      <c r="I57" s="42"/>
      <c r="J57" s="42"/>
      <c r="K57" s="42"/>
      <c r="L57" s="42"/>
      <c r="M57" s="48"/>
      <c r="N57" s="98"/>
      <c r="O57" s="96"/>
      <c r="P57" s="96"/>
      <c r="Q57" s="96"/>
      <c r="R57" s="96"/>
      <c r="S57" s="108">
        <f>+E!S57+D!S57+A!S57+B!S57</f>
        <v>0</v>
      </c>
      <c r="T57" s="108">
        <f>+E!T57+D!T57+A!T57+B!T57</f>
        <v>0</v>
      </c>
      <c r="U57" s="84"/>
    </row>
    <row r="58" spans="1:21" s="55" customFormat="1" ht="15.75">
      <c r="A58" s="94"/>
      <c r="B58" s="95"/>
      <c r="C58" s="817" t="s">
        <v>100</v>
      </c>
      <c r="D58" s="818" t="s">
        <v>101</v>
      </c>
      <c r="E58" s="819" t="s">
        <v>101</v>
      </c>
      <c r="F58" s="47" t="s">
        <v>102</v>
      </c>
      <c r="G58" s="40"/>
      <c r="H58" s="42"/>
      <c r="I58" s="42"/>
      <c r="J58" s="42"/>
      <c r="K58" s="42"/>
      <c r="L58" s="42"/>
      <c r="M58" s="48"/>
      <c r="N58" s="98"/>
      <c r="O58" s="96"/>
      <c r="P58" s="96"/>
      <c r="Q58" s="96"/>
      <c r="R58" s="96"/>
      <c r="S58" s="108">
        <f>+E!S58+D!S58+A!S58+B!S58</f>
        <v>0</v>
      </c>
      <c r="T58" s="108">
        <f>+E!T58+D!T58+A!T58+B!T58</f>
        <v>0</v>
      </c>
      <c r="U58" s="84"/>
    </row>
    <row r="59" spans="1:21" s="55" customFormat="1" ht="15.75">
      <c r="A59" s="94"/>
      <c r="B59" s="95" t="s">
        <v>103</v>
      </c>
      <c r="C59" s="817"/>
      <c r="D59" s="818"/>
      <c r="E59" s="819"/>
      <c r="F59" s="45" t="s">
        <v>104</v>
      </c>
      <c r="G59" s="40"/>
      <c r="H59" s="41"/>
      <c r="I59" s="41"/>
      <c r="J59" s="41"/>
      <c r="K59" s="41"/>
      <c r="L59" s="41"/>
      <c r="M59" s="46"/>
      <c r="N59" s="98"/>
      <c r="O59" s="96"/>
      <c r="P59" s="96"/>
      <c r="Q59" s="96"/>
      <c r="R59" s="96"/>
      <c r="S59" s="140">
        <f>SUM(S60:S63)</f>
        <v>0</v>
      </c>
      <c r="T59" s="140">
        <f>SUM(T60:T63)</f>
        <v>0</v>
      </c>
      <c r="U59" s="84"/>
    </row>
    <row r="60" spans="1:21" s="55" customFormat="1" ht="15.75">
      <c r="A60" s="94"/>
      <c r="B60" s="95"/>
      <c r="C60" s="817" t="s">
        <v>105</v>
      </c>
      <c r="D60" s="818" t="s">
        <v>106</v>
      </c>
      <c r="E60" s="819" t="s">
        <v>106</v>
      </c>
      <c r="F60" s="47" t="s">
        <v>107</v>
      </c>
      <c r="G60" s="40"/>
      <c r="H60" s="42"/>
      <c r="I60" s="42"/>
      <c r="J60" s="42"/>
      <c r="K60" s="42"/>
      <c r="L60" s="42"/>
      <c r="M60" s="48"/>
      <c r="N60" s="98"/>
      <c r="O60" s="96"/>
      <c r="P60" s="96"/>
      <c r="Q60" s="96"/>
      <c r="R60" s="96"/>
      <c r="S60" s="108">
        <f>+E!S60+D!S60+A!S60+B!S60</f>
        <v>0</v>
      </c>
      <c r="T60" s="108">
        <f>+E!T60+D!T60+A!T60+B!T60</f>
        <v>0</v>
      </c>
      <c r="U60" s="84"/>
    </row>
    <row r="61" spans="1:21" s="55" customFormat="1" ht="15.75">
      <c r="A61" s="94"/>
      <c r="B61" s="95"/>
      <c r="C61" s="817" t="s">
        <v>108</v>
      </c>
      <c r="D61" s="818" t="s">
        <v>109</v>
      </c>
      <c r="E61" s="819" t="s">
        <v>109</v>
      </c>
      <c r="F61" s="47" t="s">
        <v>110</v>
      </c>
      <c r="G61" s="40"/>
      <c r="H61" s="42"/>
      <c r="I61" s="42"/>
      <c r="J61" s="42"/>
      <c r="K61" s="42"/>
      <c r="L61" s="42"/>
      <c r="M61" s="48"/>
      <c r="N61" s="98"/>
      <c r="O61" s="96"/>
      <c r="P61" s="96"/>
      <c r="Q61" s="96"/>
      <c r="R61" s="96"/>
      <c r="S61" s="108">
        <f>+E!S61+D!S61+A!S61+B!S61</f>
        <v>0</v>
      </c>
      <c r="T61" s="108">
        <f>+E!T61+D!T61+A!T61+B!T61</f>
        <v>0</v>
      </c>
      <c r="U61" s="84"/>
    </row>
    <row r="62" spans="1:21" s="55" customFormat="1" ht="15.75">
      <c r="A62" s="94"/>
      <c r="B62" s="95"/>
      <c r="C62" s="817" t="s">
        <v>111</v>
      </c>
      <c r="D62" s="818" t="s">
        <v>112</v>
      </c>
      <c r="E62" s="819" t="s">
        <v>112</v>
      </c>
      <c r="F62" s="47" t="s">
        <v>113</v>
      </c>
      <c r="G62" s="40"/>
      <c r="H62" s="42"/>
      <c r="I62" s="42"/>
      <c r="J62" s="42"/>
      <c r="K62" s="42"/>
      <c r="L62" s="42"/>
      <c r="M62" s="48"/>
      <c r="N62" s="98"/>
      <c r="O62" s="96"/>
      <c r="P62" s="96"/>
      <c r="Q62" s="96"/>
      <c r="R62" s="96"/>
      <c r="S62" s="108">
        <f>+E!S62+D!S62+A!S62+B!S62</f>
        <v>0</v>
      </c>
      <c r="T62" s="108">
        <f>+E!T62+D!T62+A!T62+B!T62</f>
        <v>0</v>
      </c>
      <c r="U62" s="84"/>
    </row>
    <row r="63" spans="1:21" s="55" customFormat="1" ht="15.75">
      <c r="A63" s="94"/>
      <c r="B63" s="95"/>
      <c r="C63" s="817" t="s">
        <v>114</v>
      </c>
      <c r="D63" s="818" t="s">
        <v>115</v>
      </c>
      <c r="E63" s="819" t="s">
        <v>115</v>
      </c>
      <c r="F63" s="47" t="s">
        <v>116</v>
      </c>
      <c r="G63" s="40"/>
      <c r="H63" s="42"/>
      <c r="I63" s="42"/>
      <c r="J63" s="42"/>
      <c r="K63" s="42"/>
      <c r="L63" s="42"/>
      <c r="M63" s="48"/>
      <c r="N63" s="98"/>
      <c r="O63" s="96"/>
      <c r="P63" s="96"/>
      <c r="Q63" s="96"/>
      <c r="R63" s="96"/>
      <c r="S63" s="108">
        <f>+E!S63+D!S63+A!S63+B!S63</f>
        <v>0</v>
      </c>
      <c r="T63" s="108">
        <f>+E!T63+D!T63+A!T63+B!T63</f>
        <v>0</v>
      </c>
      <c r="U63" s="84"/>
    </row>
    <row r="64" spans="1:21" s="55" customFormat="1" ht="15.75">
      <c r="A64" s="94"/>
      <c r="B64" s="95" t="s">
        <v>117</v>
      </c>
      <c r="C64" s="817"/>
      <c r="D64" s="818"/>
      <c r="E64" s="819"/>
      <c r="F64" s="45" t="s">
        <v>118</v>
      </c>
      <c r="G64" s="40"/>
      <c r="H64" s="41"/>
      <c r="I64" s="41"/>
      <c r="J64" s="41"/>
      <c r="K64" s="41"/>
      <c r="L64" s="41"/>
      <c r="M64" s="46"/>
      <c r="N64" s="98"/>
      <c r="O64" s="96"/>
      <c r="P64" s="96"/>
      <c r="Q64" s="96"/>
      <c r="R64" s="96"/>
      <c r="S64" s="140">
        <f>SUM(S65:S66)</f>
        <v>0</v>
      </c>
      <c r="T64" s="140">
        <f>SUM(T65:T66)</f>
        <v>0</v>
      </c>
      <c r="U64" s="84"/>
    </row>
    <row r="65" spans="1:21" s="55" customFormat="1" ht="15.75">
      <c r="A65" s="94"/>
      <c r="B65" s="95"/>
      <c r="C65" s="817" t="s">
        <v>119</v>
      </c>
      <c r="D65" s="818" t="s">
        <v>120</v>
      </c>
      <c r="E65" s="819" t="s">
        <v>120</v>
      </c>
      <c r="F65" s="47" t="s">
        <v>121</v>
      </c>
      <c r="G65" s="40"/>
      <c r="H65" s="42"/>
      <c r="I65" s="42"/>
      <c r="J65" s="42"/>
      <c r="K65" s="42"/>
      <c r="L65" s="42"/>
      <c r="M65" s="48"/>
      <c r="N65" s="98"/>
      <c r="O65" s="96"/>
      <c r="P65" s="96"/>
      <c r="Q65" s="96"/>
      <c r="R65" s="96"/>
      <c r="S65" s="108">
        <f>+E!S65+D!S65+A!S65+B!S65</f>
        <v>0</v>
      </c>
      <c r="T65" s="108">
        <f>+E!T65+D!T65+A!T65+B!T65</f>
        <v>0</v>
      </c>
      <c r="U65" s="84"/>
    </row>
    <row r="66" spans="1:21" s="55" customFormat="1" ht="15.75">
      <c r="A66" s="94"/>
      <c r="B66" s="95"/>
      <c r="C66" s="817" t="s">
        <v>122</v>
      </c>
      <c r="D66" s="818" t="s">
        <v>123</v>
      </c>
      <c r="E66" s="819" t="s">
        <v>123</v>
      </c>
      <c r="F66" s="47" t="s">
        <v>124</v>
      </c>
      <c r="G66" s="40"/>
      <c r="H66" s="42"/>
      <c r="I66" s="42"/>
      <c r="J66" s="42"/>
      <c r="K66" s="42"/>
      <c r="L66" s="42"/>
      <c r="M66" s="48"/>
      <c r="N66" s="98"/>
      <c r="O66" s="96"/>
      <c r="P66" s="96"/>
      <c r="Q66" s="96"/>
      <c r="R66" s="96"/>
      <c r="S66" s="108">
        <f>+E!S66+D!S66+A!S66+B!S66</f>
        <v>0</v>
      </c>
      <c r="T66" s="108">
        <f>+E!T66+D!T66+A!T66+B!T66</f>
        <v>0</v>
      </c>
      <c r="U66" s="84"/>
    </row>
    <row r="67" spans="1:21" s="55" customFormat="1" ht="15.75">
      <c r="A67" s="94"/>
      <c r="B67" s="95" t="s">
        <v>125</v>
      </c>
      <c r="C67" s="817"/>
      <c r="D67" s="818"/>
      <c r="E67" s="819"/>
      <c r="F67" s="45" t="s">
        <v>126</v>
      </c>
      <c r="G67" s="40"/>
      <c r="H67" s="41"/>
      <c r="I67" s="41"/>
      <c r="J67" s="41"/>
      <c r="K67" s="41"/>
      <c r="L67" s="41"/>
      <c r="M67" s="46"/>
      <c r="N67" s="98"/>
      <c r="O67" s="96"/>
      <c r="P67" s="96"/>
      <c r="Q67" s="96"/>
      <c r="R67" s="96"/>
      <c r="S67" s="140">
        <f>SUM(S68:S69)</f>
        <v>0</v>
      </c>
      <c r="T67" s="140">
        <f>SUM(T68:T69)</f>
        <v>0</v>
      </c>
      <c r="U67" s="84"/>
    </row>
    <row r="68" spans="1:21" s="55" customFormat="1" ht="15.75">
      <c r="A68" s="94"/>
      <c r="B68" s="95"/>
      <c r="C68" s="817" t="s">
        <v>127</v>
      </c>
      <c r="D68" s="818" t="s">
        <v>128</v>
      </c>
      <c r="E68" s="819" t="s">
        <v>128</v>
      </c>
      <c r="F68" s="47" t="s">
        <v>129</v>
      </c>
      <c r="G68" s="40"/>
      <c r="H68" s="42"/>
      <c r="I68" s="42"/>
      <c r="J68" s="42"/>
      <c r="K68" s="42"/>
      <c r="L68" s="42"/>
      <c r="M68" s="48"/>
      <c r="N68" s="98"/>
      <c r="O68" s="96"/>
      <c r="P68" s="96"/>
      <c r="Q68" s="96"/>
      <c r="R68" s="96"/>
      <c r="S68" s="108">
        <f>+E!S68+D!S68+A!S68+B!S68</f>
        <v>0</v>
      </c>
      <c r="T68" s="108">
        <f>+E!T68+D!T68+A!T68+B!T68</f>
        <v>0</v>
      </c>
      <c r="U68" s="84"/>
    </row>
    <row r="69" spans="1:21" s="55" customFormat="1" ht="15.75">
      <c r="A69" s="94"/>
      <c r="B69" s="95"/>
      <c r="C69" s="817" t="s">
        <v>130</v>
      </c>
      <c r="D69" s="818" t="s">
        <v>131</v>
      </c>
      <c r="E69" s="819" t="s">
        <v>131</v>
      </c>
      <c r="F69" s="47" t="s">
        <v>132</v>
      </c>
      <c r="G69" s="40"/>
      <c r="H69" s="42"/>
      <c r="I69" s="42"/>
      <c r="J69" s="42"/>
      <c r="K69" s="42"/>
      <c r="L69" s="42"/>
      <c r="M69" s="48"/>
      <c r="N69" s="98"/>
      <c r="O69" s="96"/>
      <c r="P69" s="96"/>
      <c r="Q69" s="96"/>
      <c r="R69" s="96"/>
      <c r="S69" s="108">
        <f>+E!S69+D!S69+A!S69+B!S69</f>
        <v>0</v>
      </c>
      <c r="T69" s="108">
        <f>+E!T69+D!T69+A!T69+B!T69</f>
        <v>0</v>
      </c>
      <c r="U69" s="84"/>
    </row>
    <row r="70" spans="1:21" s="55" customFormat="1" ht="15.75">
      <c r="A70" s="94"/>
      <c r="B70" s="95" t="s">
        <v>133</v>
      </c>
      <c r="C70" s="817"/>
      <c r="D70" s="818"/>
      <c r="E70" s="819"/>
      <c r="F70" s="45" t="s">
        <v>134</v>
      </c>
      <c r="G70" s="40"/>
      <c r="H70" s="41"/>
      <c r="I70" s="41"/>
      <c r="J70" s="41"/>
      <c r="K70" s="41"/>
      <c r="L70" s="41"/>
      <c r="M70" s="46"/>
      <c r="N70" s="98"/>
      <c r="O70" s="96"/>
      <c r="P70" s="96"/>
      <c r="Q70" s="96"/>
      <c r="R70" s="96"/>
      <c r="S70" s="140">
        <f>SUM(S71:S74)</f>
        <v>0</v>
      </c>
      <c r="T70" s="140">
        <f>SUM(T71:T74)</f>
        <v>0</v>
      </c>
      <c r="U70" s="84"/>
    </row>
    <row r="71" spans="1:21" s="55" customFormat="1" ht="15.75">
      <c r="A71" s="94"/>
      <c r="B71" s="95"/>
      <c r="C71" s="817" t="s">
        <v>135</v>
      </c>
      <c r="D71" s="818" t="s">
        <v>136</v>
      </c>
      <c r="E71" s="819" t="s">
        <v>136</v>
      </c>
      <c r="F71" s="47" t="s">
        <v>137</v>
      </c>
      <c r="G71" s="40"/>
      <c r="H71" s="42"/>
      <c r="I71" s="42"/>
      <c r="J71" s="42"/>
      <c r="K71" s="42"/>
      <c r="L71" s="42"/>
      <c r="M71" s="48"/>
      <c r="N71" s="98"/>
      <c r="O71" s="96"/>
      <c r="P71" s="96"/>
      <c r="Q71" s="96"/>
      <c r="R71" s="96"/>
      <c r="S71" s="108">
        <f>+E!S71+D!S71+A!S71+B!S71</f>
        <v>0</v>
      </c>
      <c r="T71" s="108">
        <f>+E!T71+D!T71+A!T71+B!T71</f>
        <v>0</v>
      </c>
      <c r="U71" s="84"/>
    </row>
    <row r="72" spans="1:21" s="55" customFormat="1" ht="15.75">
      <c r="A72" s="94"/>
      <c r="B72" s="95"/>
      <c r="C72" s="817" t="s">
        <v>138</v>
      </c>
      <c r="D72" s="818" t="s">
        <v>139</v>
      </c>
      <c r="E72" s="819" t="s">
        <v>139</v>
      </c>
      <c r="F72" s="47" t="s">
        <v>140</v>
      </c>
      <c r="G72" s="40"/>
      <c r="H72" s="42"/>
      <c r="I72" s="42"/>
      <c r="J72" s="42"/>
      <c r="K72" s="42"/>
      <c r="L72" s="42"/>
      <c r="M72" s="48"/>
      <c r="N72" s="98"/>
      <c r="O72" s="96"/>
      <c r="P72" s="96"/>
      <c r="Q72" s="96"/>
      <c r="R72" s="96"/>
      <c r="S72" s="108">
        <f>+E!S72+D!S72+A!S72+B!S72</f>
        <v>0</v>
      </c>
      <c r="T72" s="108">
        <f>+E!T72+D!T72+A!T72+B!T72</f>
        <v>0</v>
      </c>
      <c r="U72" s="84"/>
    </row>
    <row r="73" spans="1:21" s="55" customFormat="1" ht="15.75">
      <c r="A73" s="94"/>
      <c r="B73" s="95"/>
      <c r="C73" s="817" t="s">
        <v>141</v>
      </c>
      <c r="D73" s="818" t="s">
        <v>142</v>
      </c>
      <c r="E73" s="819" t="s">
        <v>142</v>
      </c>
      <c r="F73" s="47" t="s">
        <v>143</v>
      </c>
      <c r="G73" s="40"/>
      <c r="H73" s="42"/>
      <c r="I73" s="42"/>
      <c r="J73" s="42"/>
      <c r="K73" s="42"/>
      <c r="L73" s="42"/>
      <c r="M73" s="48"/>
      <c r="N73" s="98"/>
      <c r="O73" s="96"/>
      <c r="P73" s="96"/>
      <c r="Q73" s="96"/>
      <c r="R73" s="96"/>
      <c r="S73" s="108">
        <f>+E!S73+D!S73+A!S73+B!S73</f>
        <v>0</v>
      </c>
      <c r="T73" s="108">
        <f>+E!T73+D!T73+A!T73+B!T73</f>
        <v>0</v>
      </c>
      <c r="U73" s="84"/>
    </row>
    <row r="74" spans="1:21" s="55" customFormat="1" ht="15.75">
      <c r="A74" s="94"/>
      <c r="B74" s="95"/>
      <c r="C74" s="817" t="s">
        <v>144</v>
      </c>
      <c r="D74" s="818" t="s">
        <v>145</v>
      </c>
      <c r="E74" s="819" t="s">
        <v>145</v>
      </c>
      <c r="F74" s="47" t="s">
        <v>146</v>
      </c>
      <c r="G74" s="40"/>
      <c r="H74" s="42"/>
      <c r="I74" s="42"/>
      <c r="J74" s="42"/>
      <c r="K74" s="42"/>
      <c r="L74" s="42"/>
      <c r="M74" s="48"/>
      <c r="N74" s="98"/>
      <c r="O74" s="96"/>
      <c r="P74" s="96"/>
      <c r="Q74" s="96"/>
      <c r="R74" s="96"/>
      <c r="S74" s="108">
        <f>+E!S74+D!S74+A!S74+B!S74</f>
        <v>0</v>
      </c>
      <c r="T74" s="108">
        <f>+E!T74+D!T74+A!T74+B!T74</f>
        <v>0</v>
      </c>
      <c r="U74" s="84"/>
    </row>
    <row r="75" spans="1:21" s="55" customFormat="1" ht="15.75">
      <c r="A75" s="94"/>
      <c r="B75" s="95" t="s">
        <v>147</v>
      </c>
      <c r="C75" s="817"/>
      <c r="D75" s="818"/>
      <c r="E75" s="819"/>
      <c r="F75" s="45" t="s">
        <v>148</v>
      </c>
      <c r="G75" s="40"/>
      <c r="H75" s="41"/>
      <c r="I75" s="41"/>
      <c r="J75" s="41"/>
      <c r="K75" s="41"/>
      <c r="L75" s="41"/>
      <c r="M75" s="46"/>
      <c r="N75" s="98"/>
      <c r="O75" s="96"/>
      <c r="P75" s="96"/>
      <c r="Q75" s="96"/>
      <c r="R75" s="96"/>
      <c r="S75" s="140">
        <f>SUM(S76:S81)</f>
        <v>0</v>
      </c>
      <c r="T75" s="140">
        <f>SUM(T76:T81)</f>
        <v>0</v>
      </c>
      <c r="U75" s="84"/>
    </row>
    <row r="76" spans="1:21" s="55" customFormat="1" ht="15.75">
      <c r="A76" s="94"/>
      <c r="B76" s="95"/>
      <c r="C76" s="817" t="s">
        <v>149</v>
      </c>
      <c r="D76" s="818" t="s">
        <v>150</v>
      </c>
      <c r="E76" s="819" t="s">
        <v>150</v>
      </c>
      <c r="F76" s="47" t="s">
        <v>151</v>
      </c>
      <c r="G76" s="40"/>
      <c r="H76" s="42"/>
      <c r="I76" s="42"/>
      <c r="J76" s="42"/>
      <c r="K76" s="42"/>
      <c r="L76" s="42"/>
      <c r="M76" s="48"/>
      <c r="N76" s="98"/>
      <c r="O76" s="96"/>
      <c r="P76" s="96"/>
      <c r="Q76" s="96"/>
      <c r="R76" s="96"/>
      <c r="S76" s="108">
        <f>+E!S76+D!S76+A!S76+B!S76</f>
        <v>0</v>
      </c>
      <c r="T76" s="108">
        <f>+E!T76+D!T76+A!T76+B!T76</f>
        <v>0</v>
      </c>
      <c r="U76" s="84"/>
    </row>
    <row r="77" spans="1:21" s="55" customFormat="1" ht="15.75">
      <c r="A77" s="94"/>
      <c r="B77" s="95"/>
      <c r="C77" s="817" t="s">
        <v>152</v>
      </c>
      <c r="D77" s="818" t="s">
        <v>153</v>
      </c>
      <c r="E77" s="819" t="s">
        <v>153</v>
      </c>
      <c r="F77" s="47" t="s">
        <v>154</v>
      </c>
      <c r="G77" s="40"/>
      <c r="H77" s="42"/>
      <c r="I77" s="42"/>
      <c r="J77" s="42"/>
      <c r="K77" s="42"/>
      <c r="L77" s="42"/>
      <c r="M77" s="48"/>
      <c r="N77" s="98"/>
      <c r="O77" s="96"/>
      <c r="P77" s="96"/>
      <c r="Q77" s="96"/>
      <c r="R77" s="96"/>
      <c r="S77" s="108">
        <f>+E!S77+D!S77+A!S77+B!S77</f>
        <v>0</v>
      </c>
      <c r="T77" s="108">
        <f>+E!T77+D!T77+A!T77+B!T77</f>
        <v>0</v>
      </c>
      <c r="U77" s="84"/>
    </row>
    <row r="78" spans="1:21" s="55" customFormat="1" ht="15.75">
      <c r="A78" s="94"/>
      <c r="B78" s="95"/>
      <c r="C78" s="817" t="s">
        <v>155</v>
      </c>
      <c r="D78" s="818" t="s">
        <v>156</v>
      </c>
      <c r="E78" s="819" t="s">
        <v>156</v>
      </c>
      <c r="F78" s="47" t="s">
        <v>157</v>
      </c>
      <c r="G78" s="40"/>
      <c r="H78" s="42"/>
      <c r="I78" s="42"/>
      <c r="J78" s="42"/>
      <c r="K78" s="42"/>
      <c r="L78" s="42"/>
      <c r="M78" s="48"/>
      <c r="N78" s="98"/>
      <c r="O78" s="96"/>
      <c r="P78" s="96"/>
      <c r="Q78" s="96"/>
      <c r="R78" s="96"/>
      <c r="S78" s="108">
        <f>+E!S78+D!S78+A!S78+B!S78</f>
        <v>0</v>
      </c>
      <c r="T78" s="108">
        <f>+E!T78+D!T78+A!T78+B!T78</f>
        <v>0</v>
      </c>
      <c r="U78" s="84"/>
    </row>
    <row r="79" spans="1:21" s="55" customFormat="1" ht="15.75">
      <c r="A79" s="94"/>
      <c r="B79" s="95"/>
      <c r="C79" s="817" t="s">
        <v>158</v>
      </c>
      <c r="D79" s="818" t="s">
        <v>159</v>
      </c>
      <c r="E79" s="819" t="s">
        <v>159</v>
      </c>
      <c r="F79" s="47" t="s">
        <v>160</v>
      </c>
      <c r="G79" s="40"/>
      <c r="H79" s="42"/>
      <c r="I79" s="42"/>
      <c r="J79" s="42"/>
      <c r="K79" s="42"/>
      <c r="L79" s="42"/>
      <c r="M79" s="48"/>
      <c r="N79" s="98"/>
      <c r="O79" s="96"/>
      <c r="P79" s="96"/>
      <c r="Q79" s="96"/>
      <c r="R79" s="96"/>
      <c r="S79" s="108">
        <f>+E!S79+D!S79+A!S79+B!S79</f>
        <v>0</v>
      </c>
      <c r="T79" s="108">
        <f>+E!T79+D!T79+A!T79+B!T79</f>
        <v>0</v>
      </c>
      <c r="U79" s="84"/>
    </row>
    <row r="80" spans="1:21" s="55" customFormat="1" ht="15.75">
      <c r="A80" s="94"/>
      <c r="B80" s="95"/>
      <c r="C80" s="817" t="s">
        <v>161</v>
      </c>
      <c r="D80" s="818" t="s">
        <v>162</v>
      </c>
      <c r="E80" s="819" t="s">
        <v>162</v>
      </c>
      <c r="F80" s="47" t="s">
        <v>163</v>
      </c>
      <c r="G80" s="40"/>
      <c r="H80" s="42"/>
      <c r="I80" s="42"/>
      <c r="J80" s="42"/>
      <c r="K80" s="42"/>
      <c r="L80" s="42"/>
      <c r="M80" s="48"/>
      <c r="N80" s="98"/>
      <c r="O80" s="96"/>
      <c r="P80" s="96"/>
      <c r="Q80" s="96"/>
      <c r="R80" s="96"/>
      <c r="S80" s="108">
        <f>+E!S80+D!S80+A!S80+B!S80</f>
        <v>0</v>
      </c>
      <c r="T80" s="108">
        <f>+E!T80+D!T80+A!T80+B!T80</f>
        <v>0</v>
      </c>
      <c r="U80" s="84"/>
    </row>
    <row r="81" spans="1:21" s="55" customFormat="1" ht="15.75">
      <c r="A81" s="94"/>
      <c r="B81" s="95"/>
      <c r="C81" s="817" t="s">
        <v>164</v>
      </c>
      <c r="D81" s="818" t="s">
        <v>165</v>
      </c>
      <c r="E81" s="819" t="s">
        <v>165</v>
      </c>
      <c r="F81" s="47" t="s">
        <v>166</v>
      </c>
      <c r="G81" s="40"/>
      <c r="H81" s="42"/>
      <c r="I81" s="42"/>
      <c r="J81" s="42"/>
      <c r="K81" s="42"/>
      <c r="L81" s="42"/>
      <c r="M81" s="48"/>
      <c r="N81" s="98"/>
      <c r="O81" s="96"/>
      <c r="P81" s="96"/>
      <c r="Q81" s="96"/>
      <c r="R81" s="96"/>
      <c r="S81" s="108">
        <f>+E!S81+D!S81+A!S81+B!S81</f>
        <v>0</v>
      </c>
      <c r="T81" s="108">
        <f>+E!T81+D!T81+A!T81+B!T81</f>
        <v>0</v>
      </c>
      <c r="U81" s="84"/>
    </row>
    <row r="82" spans="1:21" s="55" customFormat="1" ht="15.75">
      <c r="A82" s="94"/>
      <c r="B82" s="95" t="s">
        <v>167</v>
      </c>
      <c r="C82" s="817"/>
      <c r="D82" s="818"/>
      <c r="E82" s="819"/>
      <c r="F82" s="45" t="s">
        <v>168</v>
      </c>
      <c r="G82" s="40"/>
      <c r="H82" s="41"/>
      <c r="I82" s="41"/>
      <c r="J82" s="41"/>
      <c r="K82" s="41"/>
      <c r="L82" s="41"/>
      <c r="M82" s="46"/>
      <c r="N82" s="98"/>
      <c r="O82" s="96"/>
      <c r="P82" s="96"/>
      <c r="Q82" s="96"/>
      <c r="R82" s="96"/>
      <c r="S82" s="140">
        <f>SUM(S83:S85)</f>
        <v>0</v>
      </c>
      <c r="T82" s="140">
        <f>SUM(T83:T85)</f>
        <v>0</v>
      </c>
      <c r="U82" s="84"/>
    </row>
    <row r="83" spans="1:21" s="55" customFormat="1" ht="15.75">
      <c r="A83" s="94"/>
      <c r="B83" s="95"/>
      <c r="C83" s="817" t="s">
        <v>169</v>
      </c>
      <c r="D83" s="818" t="s">
        <v>170</v>
      </c>
      <c r="E83" s="819" t="s">
        <v>170</v>
      </c>
      <c r="F83" s="47" t="s">
        <v>171</v>
      </c>
      <c r="G83" s="40"/>
      <c r="H83" s="42"/>
      <c r="I83" s="42"/>
      <c r="J83" s="42"/>
      <c r="K83" s="42"/>
      <c r="L83" s="42"/>
      <c r="M83" s="48"/>
      <c r="N83" s="98"/>
      <c r="O83" s="96"/>
      <c r="P83" s="96"/>
      <c r="Q83" s="96"/>
      <c r="R83" s="96"/>
      <c r="S83" s="108">
        <f>+E!S83+D!S83+A!S83+B!S83</f>
        <v>0</v>
      </c>
      <c r="T83" s="108">
        <f>+E!T83+D!T83+A!T83+B!T83</f>
        <v>0</v>
      </c>
      <c r="U83" s="84"/>
    </row>
    <row r="84" spans="1:21" s="55" customFormat="1" ht="15.75">
      <c r="A84" s="94"/>
      <c r="B84" s="95"/>
      <c r="C84" s="817" t="s">
        <v>172</v>
      </c>
      <c r="D84" s="818" t="s">
        <v>173</v>
      </c>
      <c r="E84" s="819" t="s">
        <v>173</v>
      </c>
      <c r="F84" s="47" t="s">
        <v>174</v>
      </c>
      <c r="G84" s="40"/>
      <c r="H84" s="42"/>
      <c r="I84" s="42"/>
      <c r="J84" s="42"/>
      <c r="K84" s="42"/>
      <c r="L84" s="42"/>
      <c r="M84" s="48"/>
      <c r="N84" s="98"/>
      <c r="O84" s="96"/>
      <c r="P84" s="96"/>
      <c r="Q84" s="96"/>
      <c r="R84" s="96"/>
      <c r="S84" s="108">
        <f>+E!S84+D!S84+A!S84+B!S84</f>
        <v>0</v>
      </c>
      <c r="T84" s="108">
        <f>+E!T84+D!T84+A!T84+B!T84</f>
        <v>0</v>
      </c>
      <c r="U84" s="84"/>
    </row>
    <row r="85" spans="1:21" s="55" customFormat="1" ht="15.75">
      <c r="A85" s="94"/>
      <c r="B85" s="95"/>
      <c r="C85" s="817" t="s">
        <v>175</v>
      </c>
      <c r="D85" s="818" t="s">
        <v>176</v>
      </c>
      <c r="E85" s="819" t="s">
        <v>176</v>
      </c>
      <c r="F85" s="47" t="s">
        <v>177</v>
      </c>
      <c r="G85" s="40"/>
      <c r="H85" s="42"/>
      <c r="I85" s="42"/>
      <c r="J85" s="42"/>
      <c r="K85" s="42"/>
      <c r="L85" s="42"/>
      <c r="M85" s="48"/>
      <c r="N85" s="98"/>
      <c r="O85" s="96"/>
      <c r="P85" s="96"/>
      <c r="Q85" s="96"/>
      <c r="R85" s="96"/>
      <c r="S85" s="108">
        <f>+E!S85+D!S85+A!S85+B!S85</f>
        <v>0</v>
      </c>
      <c r="T85" s="108">
        <f>+E!T85+D!T85+A!T85+B!T85</f>
        <v>0</v>
      </c>
      <c r="U85" s="84"/>
    </row>
    <row r="86" spans="1:21" s="55" customFormat="1" ht="15.75">
      <c r="A86" s="94"/>
      <c r="B86" s="95" t="s">
        <v>178</v>
      </c>
      <c r="C86" s="817"/>
      <c r="D86" s="818"/>
      <c r="E86" s="819"/>
      <c r="F86" s="45" t="s">
        <v>179</v>
      </c>
      <c r="G86" s="40"/>
      <c r="H86" s="41"/>
      <c r="I86" s="41"/>
      <c r="J86" s="41"/>
      <c r="K86" s="41"/>
      <c r="L86" s="41"/>
      <c r="M86" s="46"/>
      <c r="N86" s="98"/>
      <c r="O86" s="96"/>
      <c r="P86" s="96"/>
      <c r="Q86" s="96"/>
      <c r="R86" s="96"/>
      <c r="S86" s="140">
        <f>SUM(S87:S89)</f>
        <v>0</v>
      </c>
      <c r="T86" s="140">
        <f>SUM(T87:T89)</f>
        <v>0</v>
      </c>
      <c r="U86" s="84"/>
    </row>
    <row r="87" spans="1:21" s="55" customFormat="1" ht="15.75">
      <c r="A87" s="94"/>
      <c r="B87" s="95"/>
      <c r="C87" s="817" t="s">
        <v>180</v>
      </c>
      <c r="D87" s="818" t="s">
        <v>181</v>
      </c>
      <c r="E87" s="819" t="s">
        <v>181</v>
      </c>
      <c r="F87" s="47" t="s">
        <v>182</v>
      </c>
      <c r="G87" s="40"/>
      <c r="H87" s="42"/>
      <c r="I87" s="42"/>
      <c r="J87" s="42"/>
      <c r="K87" s="42"/>
      <c r="L87" s="42"/>
      <c r="M87" s="48"/>
      <c r="N87" s="98"/>
      <c r="O87" s="96"/>
      <c r="P87" s="96"/>
      <c r="Q87" s="96"/>
      <c r="R87" s="96"/>
      <c r="S87" s="108">
        <f>+E!S87+D!S87+A!S87+B!S87</f>
        <v>0</v>
      </c>
      <c r="T87" s="108">
        <f>+E!T87+D!T87+A!T87+B!T87</f>
        <v>0</v>
      </c>
      <c r="U87" s="84"/>
    </row>
    <row r="88" spans="1:21" s="55" customFormat="1" ht="15.75">
      <c r="A88" s="94"/>
      <c r="B88" s="95"/>
      <c r="C88" s="817" t="s">
        <v>183</v>
      </c>
      <c r="D88" s="818" t="s">
        <v>184</v>
      </c>
      <c r="E88" s="819" t="s">
        <v>184</v>
      </c>
      <c r="F88" s="47" t="s">
        <v>185</v>
      </c>
      <c r="G88" s="40"/>
      <c r="H88" s="42"/>
      <c r="I88" s="42"/>
      <c r="J88" s="42"/>
      <c r="K88" s="42"/>
      <c r="L88" s="42"/>
      <c r="M88" s="48"/>
      <c r="N88" s="98"/>
      <c r="O88" s="96"/>
      <c r="P88" s="96"/>
      <c r="Q88" s="96"/>
      <c r="R88" s="96"/>
      <c r="S88" s="108">
        <f>+E!S88+D!S88+A!S88+B!S88</f>
        <v>0</v>
      </c>
      <c r="T88" s="108">
        <f>+E!T88+D!T88+A!T88+B!T88</f>
        <v>0</v>
      </c>
      <c r="U88" s="84"/>
    </row>
    <row r="89" spans="1:21" s="55" customFormat="1" ht="15.75">
      <c r="A89" s="94"/>
      <c r="B89" s="95"/>
      <c r="C89" s="817" t="s">
        <v>186</v>
      </c>
      <c r="D89" s="818" t="s">
        <v>187</v>
      </c>
      <c r="E89" s="819" t="s">
        <v>187</v>
      </c>
      <c r="F89" s="47" t="s">
        <v>188</v>
      </c>
      <c r="G89" s="40"/>
      <c r="H89" s="42"/>
      <c r="I89" s="42"/>
      <c r="J89" s="42"/>
      <c r="K89" s="42"/>
      <c r="L89" s="42"/>
      <c r="M89" s="48"/>
      <c r="N89" s="98"/>
      <c r="O89" s="96"/>
      <c r="P89" s="96"/>
      <c r="Q89" s="96"/>
      <c r="R89" s="96"/>
      <c r="S89" s="108">
        <f>+E!S89+D!S89+A!S89+B!S89</f>
        <v>0</v>
      </c>
      <c r="T89" s="108">
        <f>+E!T89+D!T89+A!T89+B!T89</f>
        <v>0</v>
      </c>
      <c r="U89" s="84"/>
    </row>
    <row r="90" spans="1:21" s="55" customFormat="1" ht="15.75">
      <c r="A90" s="94"/>
      <c r="B90" s="95" t="s">
        <v>189</v>
      </c>
      <c r="C90" s="817"/>
      <c r="D90" s="818"/>
      <c r="E90" s="819"/>
      <c r="F90" s="45" t="s">
        <v>190</v>
      </c>
      <c r="G90" s="40"/>
      <c r="H90" s="41"/>
      <c r="I90" s="41"/>
      <c r="J90" s="41"/>
      <c r="K90" s="41"/>
      <c r="L90" s="41"/>
      <c r="M90" s="46"/>
      <c r="N90" s="98"/>
      <c r="O90" s="96"/>
      <c r="P90" s="96"/>
      <c r="Q90" s="96"/>
      <c r="R90" s="96"/>
      <c r="S90" s="140">
        <f>SUM(S91:S99)</f>
        <v>0</v>
      </c>
      <c r="T90" s="140">
        <f>SUM(T91:T99)</f>
        <v>0</v>
      </c>
      <c r="U90" s="84"/>
    </row>
    <row r="91" spans="1:21" s="55" customFormat="1" ht="15.75">
      <c r="A91" s="94"/>
      <c r="B91" s="95"/>
      <c r="C91" s="817" t="s">
        <v>191</v>
      </c>
      <c r="D91" s="818" t="s">
        <v>192</v>
      </c>
      <c r="E91" s="819" t="s">
        <v>192</v>
      </c>
      <c r="F91" s="47" t="s">
        <v>193</v>
      </c>
      <c r="G91" s="40"/>
      <c r="H91" s="42"/>
      <c r="I91" s="42"/>
      <c r="J91" s="42"/>
      <c r="K91" s="42"/>
      <c r="L91" s="42"/>
      <c r="M91" s="48"/>
      <c r="N91" s="98"/>
      <c r="O91" s="96"/>
      <c r="P91" s="96"/>
      <c r="Q91" s="96"/>
      <c r="R91" s="96"/>
      <c r="S91" s="108">
        <f>+E!S91+D!S91+A!S91+B!S91</f>
        <v>0</v>
      </c>
      <c r="T91" s="108">
        <f>+E!T91+D!T91+A!T91+B!T91</f>
        <v>0</v>
      </c>
      <c r="U91" s="84"/>
    </row>
    <row r="92" spans="1:21" s="55" customFormat="1" ht="15.75">
      <c r="A92" s="94"/>
      <c r="B92" s="95"/>
      <c r="C92" s="817" t="s">
        <v>194</v>
      </c>
      <c r="D92" s="818" t="s">
        <v>195</v>
      </c>
      <c r="E92" s="819" t="s">
        <v>195</v>
      </c>
      <c r="F92" s="47" t="s">
        <v>196</v>
      </c>
      <c r="G92" s="40"/>
      <c r="H92" s="42"/>
      <c r="I92" s="42"/>
      <c r="J92" s="42"/>
      <c r="K92" s="42"/>
      <c r="L92" s="42"/>
      <c r="M92" s="48"/>
      <c r="N92" s="98"/>
      <c r="O92" s="96"/>
      <c r="P92" s="96"/>
      <c r="Q92" s="96"/>
      <c r="R92" s="96"/>
      <c r="S92" s="108">
        <f>+E!S92+D!S92+A!S92+B!S92</f>
        <v>0</v>
      </c>
      <c r="T92" s="108">
        <f>+E!T92+D!T92+A!T92+B!T92</f>
        <v>0</v>
      </c>
      <c r="U92" s="84"/>
    </row>
    <row r="93" spans="1:21" s="55" customFormat="1" ht="15.75">
      <c r="A93" s="94"/>
      <c r="B93" s="95"/>
      <c r="C93" s="817" t="s">
        <v>197</v>
      </c>
      <c r="D93" s="818" t="s">
        <v>198</v>
      </c>
      <c r="E93" s="819" t="s">
        <v>198</v>
      </c>
      <c r="F93" s="47" t="s">
        <v>199</v>
      </c>
      <c r="G93" s="40"/>
      <c r="H93" s="42"/>
      <c r="I93" s="42"/>
      <c r="J93" s="42"/>
      <c r="K93" s="42"/>
      <c r="L93" s="42"/>
      <c r="M93" s="48"/>
      <c r="N93" s="98"/>
      <c r="O93" s="96"/>
      <c r="P93" s="96"/>
      <c r="Q93" s="96"/>
      <c r="R93" s="96"/>
      <c r="S93" s="108">
        <f>+E!S93+D!S93+A!S93+B!S93</f>
        <v>0</v>
      </c>
      <c r="T93" s="108">
        <f>+E!T93+D!T93+A!T93+B!T93</f>
        <v>0</v>
      </c>
      <c r="U93" s="84"/>
    </row>
    <row r="94" spans="1:21" s="55" customFormat="1" ht="15.75">
      <c r="A94" s="94"/>
      <c r="B94" s="95"/>
      <c r="C94" s="817" t="s">
        <v>200</v>
      </c>
      <c r="D94" s="818" t="s">
        <v>201</v>
      </c>
      <c r="E94" s="819" t="s">
        <v>201</v>
      </c>
      <c r="F94" s="47" t="s">
        <v>202</v>
      </c>
      <c r="G94" s="40"/>
      <c r="H94" s="42"/>
      <c r="I94" s="42"/>
      <c r="J94" s="42"/>
      <c r="K94" s="42"/>
      <c r="L94" s="42"/>
      <c r="M94" s="48"/>
      <c r="N94" s="98"/>
      <c r="O94" s="96"/>
      <c r="P94" s="96"/>
      <c r="Q94" s="96"/>
      <c r="R94" s="96"/>
      <c r="S94" s="108">
        <f>+E!S94+D!S94+A!S94+B!S94</f>
        <v>0</v>
      </c>
      <c r="T94" s="108">
        <f>+E!T94+D!T94+A!T94+B!T94</f>
        <v>0</v>
      </c>
      <c r="U94" s="84"/>
    </row>
    <row r="95" spans="1:21" s="55" customFormat="1" ht="15.75">
      <c r="A95" s="94"/>
      <c r="B95" s="95"/>
      <c r="C95" s="817" t="s">
        <v>203</v>
      </c>
      <c r="D95" s="818" t="s">
        <v>204</v>
      </c>
      <c r="E95" s="819" t="s">
        <v>204</v>
      </c>
      <c r="F95" s="47" t="s">
        <v>205</v>
      </c>
      <c r="G95" s="40"/>
      <c r="H95" s="42"/>
      <c r="I95" s="42"/>
      <c r="J95" s="42"/>
      <c r="K95" s="42"/>
      <c r="L95" s="42"/>
      <c r="M95" s="48"/>
      <c r="N95" s="98"/>
      <c r="O95" s="96"/>
      <c r="P95" s="96"/>
      <c r="Q95" s="96"/>
      <c r="R95" s="96"/>
      <c r="S95" s="108">
        <f>+E!S95+D!S95+A!S95+B!S95</f>
        <v>0</v>
      </c>
      <c r="T95" s="108">
        <f>+E!T95+D!T95+A!T95+B!T95</f>
        <v>0</v>
      </c>
      <c r="U95" s="84"/>
    </row>
    <row r="96" spans="1:21" s="55" customFormat="1" ht="15.75">
      <c r="A96" s="94"/>
      <c r="B96" s="95"/>
      <c r="C96" s="817" t="s">
        <v>206</v>
      </c>
      <c r="D96" s="818" t="s">
        <v>207</v>
      </c>
      <c r="E96" s="819" t="s">
        <v>207</v>
      </c>
      <c r="F96" s="47" t="s">
        <v>208</v>
      </c>
      <c r="G96" s="40"/>
      <c r="H96" s="42"/>
      <c r="I96" s="42"/>
      <c r="J96" s="42"/>
      <c r="K96" s="42"/>
      <c r="L96" s="42"/>
      <c r="M96" s="48"/>
      <c r="N96" s="98"/>
      <c r="O96" s="96"/>
      <c r="P96" s="96"/>
      <c r="Q96" s="96"/>
      <c r="R96" s="96"/>
      <c r="S96" s="108">
        <f>+E!S96+D!S96+A!S96+B!S96</f>
        <v>0</v>
      </c>
      <c r="T96" s="108">
        <f>+E!T96+D!T96+A!T96+B!T96</f>
        <v>0</v>
      </c>
      <c r="U96" s="84"/>
    </row>
    <row r="97" spans="1:21" s="55" customFormat="1" ht="15.75">
      <c r="A97" s="94"/>
      <c r="B97" s="95"/>
      <c r="C97" s="817" t="s">
        <v>209</v>
      </c>
      <c r="D97" s="818" t="s">
        <v>210</v>
      </c>
      <c r="E97" s="819" t="s">
        <v>210</v>
      </c>
      <c r="F97" s="47" t="s">
        <v>211</v>
      </c>
      <c r="G97" s="40"/>
      <c r="H97" s="42"/>
      <c r="I97" s="42"/>
      <c r="J97" s="42"/>
      <c r="K97" s="42"/>
      <c r="L97" s="42"/>
      <c r="M97" s="48"/>
      <c r="N97" s="98"/>
      <c r="O97" s="96"/>
      <c r="P97" s="96"/>
      <c r="Q97" s="96"/>
      <c r="R97" s="96"/>
      <c r="S97" s="108">
        <f>+E!S97+D!S97+A!S97+B!S97</f>
        <v>0</v>
      </c>
      <c r="T97" s="108">
        <f>+E!T97+D!T97+A!T97+B!T97</f>
        <v>0</v>
      </c>
      <c r="U97" s="84"/>
    </row>
    <row r="98" spans="1:21" s="55" customFormat="1" ht="15.75">
      <c r="A98" s="94"/>
      <c r="B98" s="95"/>
      <c r="C98" s="817" t="s">
        <v>212</v>
      </c>
      <c r="D98" s="818" t="s">
        <v>213</v>
      </c>
      <c r="E98" s="819" t="s">
        <v>213</v>
      </c>
      <c r="F98" s="47" t="s">
        <v>214</v>
      </c>
      <c r="G98" s="40"/>
      <c r="H98" s="42"/>
      <c r="I98" s="42"/>
      <c r="J98" s="42"/>
      <c r="K98" s="42"/>
      <c r="L98" s="42"/>
      <c r="M98" s="48"/>
      <c r="N98" s="98"/>
      <c r="O98" s="96"/>
      <c r="P98" s="96"/>
      <c r="Q98" s="96"/>
      <c r="R98" s="96"/>
      <c r="S98" s="108">
        <f>+E!S98+D!S98+A!S98+B!S98</f>
        <v>0</v>
      </c>
      <c r="T98" s="108">
        <f>+E!T98+D!T98+A!T98+B!T98</f>
        <v>0</v>
      </c>
      <c r="U98" s="84"/>
    </row>
    <row r="99" spans="1:21" s="55" customFormat="1" ht="15.75">
      <c r="A99" s="94"/>
      <c r="B99" s="95"/>
      <c r="C99" s="817" t="s">
        <v>215</v>
      </c>
      <c r="D99" s="818" t="s">
        <v>213</v>
      </c>
      <c r="E99" s="819" t="s">
        <v>213</v>
      </c>
      <c r="F99" s="47" t="s">
        <v>216</v>
      </c>
      <c r="G99" s="40"/>
      <c r="H99" s="42"/>
      <c r="I99" s="42"/>
      <c r="J99" s="42"/>
      <c r="K99" s="42"/>
      <c r="L99" s="42"/>
      <c r="M99" s="48"/>
      <c r="N99" s="98"/>
      <c r="O99" s="96"/>
      <c r="P99" s="96"/>
      <c r="Q99" s="96"/>
      <c r="R99" s="96"/>
      <c r="S99" s="108">
        <f>+E!S99+D!S99+A!S99+B!S99</f>
        <v>0</v>
      </c>
      <c r="T99" s="108">
        <f>+E!T99+D!T99+A!T99+B!T99</f>
        <v>0</v>
      </c>
      <c r="U99" s="84"/>
    </row>
    <row r="100" spans="1:21" s="55" customFormat="1" ht="15.75">
      <c r="A100" s="94"/>
      <c r="B100" s="95"/>
      <c r="C100" s="817"/>
      <c r="D100" s="818"/>
      <c r="E100" s="819"/>
      <c r="F100" s="56"/>
      <c r="G100" s="40"/>
      <c r="H100" s="57"/>
      <c r="I100" s="57"/>
      <c r="J100" s="57"/>
      <c r="K100" s="57"/>
      <c r="L100" s="57"/>
      <c r="M100" s="58"/>
      <c r="N100" s="98"/>
      <c r="O100" s="96"/>
      <c r="P100" s="96"/>
      <c r="Q100" s="96"/>
      <c r="R100" s="96"/>
      <c r="S100" s="109"/>
      <c r="T100" s="109"/>
      <c r="U100" s="84"/>
    </row>
    <row r="101" spans="1:21" s="55" customFormat="1" ht="15.75">
      <c r="A101" s="94" t="s">
        <v>217</v>
      </c>
      <c r="B101" s="94"/>
      <c r="C101" s="821"/>
      <c r="D101" s="822"/>
      <c r="E101" s="823"/>
      <c r="F101" s="43" t="s">
        <v>218</v>
      </c>
      <c r="G101" s="59"/>
      <c r="H101" s="39"/>
      <c r="I101" s="39"/>
      <c r="J101" s="39"/>
      <c r="K101" s="39"/>
      <c r="L101" s="39"/>
      <c r="M101" s="44"/>
      <c r="N101" s="98"/>
      <c r="O101" s="96">
        <v>40</v>
      </c>
      <c r="P101" s="96"/>
      <c r="Q101" s="96"/>
      <c r="R101" s="96"/>
      <c r="S101" s="139">
        <f>+S103+S107+S112+S119+S138+S130+S124</f>
        <v>0</v>
      </c>
      <c r="T101" s="139">
        <f>+T103+T107+T112+T119+T138+T130+T124</f>
        <v>0</v>
      </c>
      <c r="U101" s="84"/>
    </row>
    <row r="102" spans="1:21" s="55" customFormat="1" ht="15.75">
      <c r="A102" s="94"/>
      <c r="B102" s="95"/>
      <c r="C102" s="817"/>
      <c r="D102" s="818"/>
      <c r="E102" s="819"/>
      <c r="F102" s="47"/>
      <c r="G102" s="40"/>
      <c r="H102" s="42"/>
      <c r="I102" s="42"/>
      <c r="J102" s="42"/>
      <c r="K102" s="42"/>
      <c r="L102" s="42"/>
      <c r="M102" s="48"/>
      <c r="N102" s="98"/>
      <c r="O102" s="96"/>
      <c r="P102" s="96"/>
      <c r="Q102" s="96"/>
      <c r="R102" s="96"/>
      <c r="S102" s="109"/>
      <c r="T102" s="109"/>
      <c r="U102" s="84"/>
    </row>
    <row r="103" spans="1:21" s="55" customFormat="1" ht="15.75">
      <c r="A103" s="94"/>
      <c r="B103" s="95" t="s">
        <v>219</v>
      </c>
      <c r="C103" s="817"/>
      <c r="D103" s="818"/>
      <c r="E103" s="819"/>
      <c r="F103" s="45" t="s">
        <v>220</v>
      </c>
      <c r="G103" s="40"/>
      <c r="H103" s="41"/>
      <c r="I103" s="41"/>
      <c r="J103" s="41"/>
      <c r="K103" s="41"/>
      <c r="L103" s="41"/>
      <c r="M103" s="46"/>
      <c r="N103" s="98"/>
      <c r="O103" s="96"/>
      <c r="P103" s="96"/>
      <c r="Q103" s="96"/>
      <c r="R103" s="96"/>
      <c r="S103" s="140">
        <f>SUM(S104:S106)</f>
        <v>0</v>
      </c>
      <c r="T103" s="140">
        <f>SUM(T104:T106)</f>
        <v>0</v>
      </c>
      <c r="U103" s="84"/>
    </row>
    <row r="104" spans="1:21" s="55" customFormat="1" ht="15.75">
      <c r="A104" s="94"/>
      <c r="B104" s="95"/>
      <c r="C104" s="817" t="s">
        <v>221</v>
      </c>
      <c r="D104" s="818" t="s">
        <v>222</v>
      </c>
      <c r="E104" s="819" t="s">
        <v>222</v>
      </c>
      <c r="F104" s="47" t="s">
        <v>223</v>
      </c>
      <c r="G104" s="40"/>
      <c r="H104" s="42"/>
      <c r="I104" s="42"/>
      <c r="J104" s="42"/>
      <c r="K104" s="42"/>
      <c r="L104" s="42"/>
      <c r="M104" s="48"/>
      <c r="N104" s="98"/>
      <c r="O104" s="96"/>
      <c r="P104" s="96"/>
      <c r="Q104" s="96"/>
      <c r="R104" s="96"/>
      <c r="S104" s="108">
        <f>+E!S104+D!S104+A!S104+B!S104</f>
        <v>0</v>
      </c>
      <c r="T104" s="108">
        <f>+E!T104+D!T104+A!T104+B!T104</f>
        <v>0</v>
      </c>
      <c r="U104" s="84"/>
    </row>
    <row r="105" spans="1:21" s="55" customFormat="1" ht="15.75">
      <c r="A105" s="94"/>
      <c r="B105" s="95"/>
      <c r="C105" s="817" t="s">
        <v>224</v>
      </c>
      <c r="D105" s="818" t="s">
        <v>225</v>
      </c>
      <c r="E105" s="819" t="s">
        <v>225</v>
      </c>
      <c r="F105" s="47" t="s">
        <v>226</v>
      </c>
      <c r="G105" s="40"/>
      <c r="H105" s="42"/>
      <c r="I105" s="42"/>
      <c r="J105" s="42"/>
      <c r="K105" s="42"/>
      <c r="L105" s="42"/>
      <c r="M105" s="48"/>
      <c r="N105" s="98"/>
      <c r="O105" s="96"/>
      <c r="P105" s="96"/>
      <c r="Q105" s="96"/>
      <c r="R105" s="96"/>
      <c r="S105" s="108">
        <f>+E!S105+D!S105+A!S105+B!S105</f>
        <v>0</v>
      </c>
      <c r="T105" s="108">
        <f>+E!T105+D!T105+A!T105+B!T105</f>
        <v>0</v>
      </c>
      <c r="U105" s="84"/>
    </row>
    <row r="106" spans="1:21" s="55" customFormat="1" ht="15.75">
      <c r="A106" s="94"/>
      <c r="B106" s="95"/>
      <c r="C106" s="817" t="s">
        <v>227</v>
      </c>
      <c r="D106" s="818" t="s">
        <v>228</v>
      </c>
      <c r="E106" s="819" t="s">
        <v>228</v>
      </c>
      <c r="F106" s="47" t="s">
        <v>229</v>
      </c>
      <c r="G106" s="40"/>
      <c r="H106" s="42"/>
      <c r="I106" s="42"/>
      <c r="J106" s="42"/>
      <c r="K106" s="42"/>
      <c r="L106" s="42"/>
      <c r="M106" s="48"/>
      <c r="N106" s="98"/>
      <c r="O106" s="96"/>
      <c r="P106" s="96"/>
      <c r="Q106" s="96"/>
      <c r="R106" s="96"/>
      <c r="S106" s="108">
        <f>+E!S106+D!S106+A!S106+B!S106</f>
        <v>0</v>
      </c>
      <c r="T106" s="108">
        <f>+E!T106+D!T106+A!T106+B!T106</f>
        <v>0</v>
      </c>
      <c r="U106" s="84"/>
    </row>
    <row r="107" spans="1:21" s="55" customFormat="1" ht="15.75">
      <c r="A107" s="94"/>
      <c r="B107" s="95" t="s">
        <v>230</v>
      </c>
      <c r="C107" s="817"/>
      <c r="D107" s="818"/>
      <c r="E107" s="819"/>
      <c r="F107" s="45" t="s">
        <v>231</v>
      </c>
      <c r="G107" s="40"/>
      <c r="H107" s="41"/>
      <c r="I107" s="41"/>
      <c r="J107" s="41"/>
      <c r="K107" s="41"/>
      <c r="L107" s="41"/>
      <c r="M107" s="46"/>
      <c r="N107" s="98"/>
      <c r="O107" s="96"/>
      <c r="P107" s="96"/>
      <c r="Q107" s="96"/>
      <c r="R107" s="96"/>
      <c r="S107" s="140">
        <f>SUM(S108:S111)</f>
        <v>0</v>
      </c>
      <c r="T107" s="140">
        <f>SUM(T108:T111)</f>
        <v>0</v>
      </c>
      <c r="U107" s="84"/>
    </row>
    <row r="108" spans="1:21" s="55" customFormat="1" ht="15.75">
      <c r="A108" s="94"/>
      <c r="B108" s="95"/>
      <c r="C108" s="817" t="s">
        <v>232</v>
      </c>
      <c r="D108" s="818" t="s">
        <v>233</v>
      </c>
      <c r="E108" s="819" t="s">
        <v>233</v>
      </c>
      <c r="F108" s="47" t="s">
        <v>234</v>
      </c>
      <c r="G108" s="40"/>
      <c r="H108" s="42"/>
      <c r="I108" s="42"/>
      <c r="J108" s="42"/>
      <c r="K108" s="42"/>
      <c r="L108" s="42"/>
      <c r="M108" s="48"/>
      <c r="N108" s="98"/>
      <c r="O108" s="96"/>
      <c r="P108" s="96"/>
      <c r="Q108" s="96"/>
      <c r="R108" s="96"/>
      <c r="S108" s="108">
        <f>+E!S108+D!S108+A!S108+B!S108</f>
        <v>0</v>
      </c>
      <c r="T108" s="108">
        <f>+E!T108+D!T108+A!T108+B!T108</f>
        <v>0</v>
      </c>
      <c r="U108" s="84"/>
    </row>
    <row r="109" spans="1:21" s="55" customFormat="1" ht="15.75">
      <c r="A109" s="94"/>
      <c r="B109" s="95"/>
      <c r="C109" s="817" t="s">
        <v>235</v>
      </c>
      <c r="D109" s="818" t="s">
        <v>233</v>
      </c>
      <c r="E109" s="819" t="s">
        <v>233</v>
      </c>
      <c r="F109" s="47" t="s">
        <v>236</v>
      </c>
      <c r="G109" s="40"/>
      <c r="H109" s="42"/>
      <c r="I109" s="42"/>
      <c r="J109" s="42"/>
      <c r="K109" s="42"/>
      <c r="L109" s="42"/>
      <c r="M109" s="48"/>
      <c r="N109" s="98"/>
      <c r="O109" s="96"/>
      <c r="P109" s="96"/>
      <c r="Q109" s="96"/>
      <c r="R109" s="96"/>
      <c r="S109" s="108">
        <f>+E!S109+D!S109+A!S109+B!S109</f>
        <v>0</v>
      </c>
      <c r="T109" s="108">
        <f>+E!T109+D!T109+A!T109+B!T109</f>
        <v>0</v>
      </c>
      <c r="U109" s="84"/>
    </row>
    <row r="110" spans="1:21" s="55" customFormat="1" ht="15.75">
      <c r="A110" s="94"/>
      <c r="B110" s="95"/>
      <c r="C110" s="817" t="s">
        <v>237</v>
      </c>
      <c r="D110" s="818" t="s">
        <v>233</v>
      </c>
      <c r="E110" s="819" t="s">
        <v>233</v>
      </c>
      <c r="F110" s="47" t="s">
        <v>238</v>
      </c>
      <c r="G110" s="40"/>
      <c r="H110" s="42"/>
      <c r="I110" s="42"/>
      <c r="J110" s="42"/>
      <c r="K110" s="42"/>
      <c r="L110" s="42"/>
      <c r="M110" s="48"/>
      <c r="N110" s="98"/>
      <c r="O110" s="96"/>
      <c r="P110" s="96"/>
      <c r="Q110" s="96"/>
      <c r="R110" s="96"/>
      <c r="S110" s="108">
        <f>+E!S110+D!S110+A!S110+B!S110</f>
        <v>0</v>
      </c>
      <c r="T110" s="108">
        <f>+E!T110+D!T110+A!T110+B!T110</f>
        <v>0</v>
      </c>
      <c r="U110" s="84"/>
    </row>
    <row r="111" spans="1:21" s="55" customFormat="1" ht="15.75">
      <c r="A111" s="94"/>
      <c r="B111" s="95"/>
      <c r="C111" s="817" t="s">
        <v>239</v>
      </c>
      <c r="D111" s="818" t="s">
        <v>233</v>
      </c>
      <c r="E111" s="819" t="s">
        <v>233</v>
      </c>
      <c r="F111" s="47" t="s">
        <v>240</v>
      </c>
      <c r="G111" s="40"/>
      <c r="H111" s="42"/>
      <c r="I111" s="42"/>
      <c r="J111" s="42"/>
      <c r="K111" s="42"/>
      <c r="L111" s="42"/>
      <c r="M111" s="48"/>
      <c r="N111" s="98"/>
      <c r="O111" s="96"/>
      <c r="P111" s="96"/>
      <c r="Q111" s="96"/>
      <c r="R111" s="96"/>
      <c r="S111" s="108">
        <f>+E!S111+D!S111+A!S111+B!S111</f>
        <v>0</v>
      </c>
      <c r="T111" s="108">
        <f>+E!T111+D!T111+A!T111+B!T111</f>
        <v>0</v>
      </c>
      <c r="U111" s="84"/>
    </row>
    <row r="112" spans="1:21" s="55" customFormat="1" ht="15.75">
      <c r="A112" s="94"/>
      <c r="B112" s="95">
        <v>33</v>
      </c>
      <c r="C112" s="817"/>
      <c r="D112" s="818"/>
      <c r="E112" s="819"/>
      <c r="F112" s="45" t="s">
        <v>241</v>
      </c>
      <c r="G112" s="40"/>
      <c r="H112" s="41"/>
      <c r="I112" s="41"/>
      <c r="J112" s="41"/>
      <c r="K112" s="41"/>
      <c r="L112" s="41"/>
      <c r="M112" s="46"/>
      <c r="N112" s="98"/>
      <c r="O112" s="96"/>
      <c r="P112" s="96"/>
      <c r="Q112" s="96"/>
      <c r="R112" s="96"/>
      <c r="S112" s="140">
        <f>SUM(S113:S118)</f>
        <v>0</v>
      </c>
      <c r="T112" s="140">
        <f>SUM(T113:T118)</f>
        <v>0</v>
      </c>
      <c r="U112" s="84"/>
    </row>
    <row r="113" spans="1:21" s="55" customFormat="1" ht="15.75">
      <c r="A113" s="94"/>
      <c r="B113" s="95"/>
      <c r="C113" s="817" t="s">
        <v>242</v>
      </c>
      <c r="D113" s="818" t="s">
        <v>243</v>
      </c>
      <c r="E113" s="819" t="s">
        <v>243</v>
      </c>
      <c r="F113" s="47" t="s">
        <v>244</v>
      </c>
      <c r="G113" s="40"/>
      <c r="H113" s="42"/>
      <c r="I113" s="42"/>
      <c r="J113" s="42"/>
      <c r="K113" s="42"/>
      <c r="L113" s="42"/>
      <c r="M113" s="48"/>
      <c r="N113" s="98"/>
      <c r="O113" s="96"/>
      <c r="P113" s="96"/>
      <c r="Q113" s="96"/>
      <c r="R113" s="96"/>
      <c r="S113" s="108">
        <f>+E!S113+D!S113+A!S113+B!S113</f>
        <v>0</v>
      </c>
      <c r="T113" s="108">
        <f>+E!T113+D!T113+A!T113+B!T113</f>
        <v>0</v>
      </c>
      <c r="U113" s="84"/>
    </row>
    <row r="114" spans="1:21" s="55" customFormat="1" ht="15.75">
      <c r="A114" s="94"/>
      <c r="B114" s="95"/>
      <c r="C114" s="817" t="s">
        <v>245</v>
      </c>
      <c r="D114" s="818" t="s">
        <v>246</v>
      </c>
      <c r="E114" s="819" t="s">
        <v>246</v>
      </c>
      <c r="F114" s="47" t="s">
        <v>247</v>
      </c>
      <c r="G114" s="40"/>
      <c r="H114" s="42"/>
      <c r="I114" s="42"/>
      <c r="J114" s="42"/>
      <c r="K114" s="42"/>
      <c r="L114" s="42"/>
      <c r="M114" s="48"/>
      <c r="N114" s="98"/>
      <c r="O114" s="96"/>
      <c r="P114" s="96"/>
      <c r="Q114" s="96"/>
      <c r="R114" s="96"/>
      <c r="S114" s="108">
        <f>+E!S114+D!S114+A!S114+B!S114</f>
        <v>0</v>
      </c>
      <c r="T114" s="108">
        <f>+E!T114+D!T114+A!T114+B!T114</f>
        <v>0</v>
      </c>
      <c r="U114" s="84"/>
    </row>
    <row r="115" spans="1:21" s="55" customFormat="1" ht="15.75">
      <c r="A115" s="94"/>
      <c r="B115" s="95"/>
      <c r="C115" s="817" t="s">
        <v>248</v>
      </c>
      <c r="D115" s="818" t="s">
        <v>249</v>
      </c>
      <c r="E115" s="819" t="s">
        <v>249</v>
      </c>
      <c r="F115" s="47" t="s">
        <v>250</v>
      </c>
      <c r="G115" s="40"/>
      <c r="H115" s="42"/>
      <c r="I115" s="42"/>
      <c r="J115" s="42"/>
      <c r="K115" s="42"/>
      <c r="L115" s="42"/>
      <c r="M115" s="48"/>
      <c r="N115" s="98"/>
      <c r="O115" s="96"/>
      <c r="P115" s="96"/>
      <c r="Q115" s="96"/>
      <c r="R115" s="96"/>
      <c r="S115" s="108">
        <f>+E!S115+D!S115+A!S115+B!S115</f>
        <v>0</v>
      </c>
      <c r="T115" s="108">
        <f>+E!T115+D!T115+A!T115+B!T115</f>
        <v>0</v>
      </c>
      <c r="U115" s="84"/>
    </row>
    <row r="116" spans="1:21" s="55" customFormat="1" ht="15.75">
      <c r="A116" s="94"/>
      <c r="B116" s="95"/>
      <c r="C116" s="817" t="s">
        <v>251</v>
      </c>
      <c r="D116" s="818" t="s">
        <v>252</v>
      </c>
      <c r="E116" s="819" t="s">
        <v>252</v>
      </c>
      <c r="F116" s="47" t="s">
        <v>253</v>
      </c>
      <c r="G116" s="40"/>
      <c r="H116" s="42"/>
      <c r="I116" s="42"/>
      <c r="J116" s="42"/>
      <c r="K116" s="42"/>
      <c r="L116" s="42"/>
      <c r="M116" s="48"/>
      <c r="N116" s="98"/>
      <c r="O116" s="96"/>
      <c r="P116" s="96"/>
      <c r="Q116" s="96"/>
      <c r="R116" s="96"/>
      <c r="S116" s="108">
        <f>+E!S116+D!S116+A!S116+B!S116</f>
        <v>0</v>
      </c>
      <c r="T116" s="108">
        <f>+E!T116+D!T116+A!T116+B!T116</f>
        <v>0</v>
      </c>
      <c r="U116" s="84"/>
    </row>
    <row r="117" spans="1:21" s="55" customFormat="1" ht="15.75">
      <c r="A117" s="94"/>
      <c r="B117" s="95"/>
      <c r="C117" s="817">
        <v>335</v>
      </c>
      <c r="D117" s="818" t="s">
        <v>254</v>
      </c>
      <c r="E117" s="819" t="s">
        <v>254</v>
      </c>
      <c r="F117" s="47" t="s">
        <v>255</v>
      </c>
      <c r="G117" s="40"/>
      <c r="H117" s="42"/>
      <c r="I117" s="42"/>
      <c r="J117" s="42"/>
      <c r="K117" s="42"/>
      <c r="L117" s="42"/>
      <c r="M117" s="48"/>
      <c r="N117" s="98"/>
      <c r="O117" s="96"/>
      <c r="P117" s="96"/>
      <c r="Q117" s="96"/>
      <c r="R117" s="96"/>
      <c r="S117" s="108">
        <f>+E!S117+D!S117+A!S117+B!S117</f>
        <v>0</v>
      </c>
      <c r="T117" s="108">
        <f>+E!T117+D!T117+A!T117+B!T117</f>
        <v>0</v>
      </c>
      <c r="U117" s="84"/>
    </row>
    <row r="118" spans="1:21" s="55" customFormat="1" ht="15.75">
      <c r="A118" s="94"/>
      <c r="B118" s="95"/>
      <c r="C118" s="817">
        <v>336</v>
      </c>
      <c r="D118" s="818" t="s">
        <v>256</v>
      </c>
      <c r="E118" s="819" t="s">
        <v>256</v>
      </c>
      <c r="F118" s="47" t="s">
        <v>257</v>
      </c>
      <c r="G118" s="40"/>
      <c r="H118" s="42"/>
      <c r="I118" s="42"/>
      <c r="J118" s="42"/>
      <c r="K118" s="42"/>
      <c r="L118" s="42"/>
      <c r="M118" s="48"/>
      <c r="N118" s="98"/>
      <c r="O118" s="96"/>
      <c r="P118" s="96"/>
      <c r="Q118" s="96"/>
      <c r="R118" s="96"/>
      <c r="S118" s="108">
        <f>+E!S118+D!S118+A!S118+B!S118</f>
        <v>0</v>
      </c>
      <c r="T118" s="108">
        <f>+E!T118+D!T118+A!T118+B!T118</f>
        <v>0</v>
      </c>
      <c r="U118" s="84"/>
    </row>
    <row r="119" spans="1:21" s="55" customFormat="1" ht="15.75">
      <c r="A119" s="94"/>
      <c r="B119" s="95" t="s">
        <v>258</v>
      </c>
      <c r="C119" s="817"/>
      <c r="D119" s="818"/>
      <c r="E119" s="819"/>
      <c r="F119" s="45" t="s">
        <v>259</v>
      </c>
      <c r="G119" s="40"/>
      <c r="H119" s="41"/>
      <c r="I119" s="41"/>
      <c r="J119" s="41"/>
      <c r="K119" s="41"/>
      <c r="L119" s="41"/>
      <c r="M119" s="46"/>
      <c r="N119" s="98"/>
      <c r="O119" s="96"/>
      <c r="P119" s="96"/>
      <c r="Q119" s="96"/>
      <c r="R119" s="96"/>
      <c r="S119" s="140">
        <f>SUM(S120:S123)</f>
        <v>0</v>
      </c>
      <c r="T119" s="140">
        <f>SUM(T120:T123)</f>
        <v>0</v>
      </c>
      <c r="U119" s="84"/>
    </row>
    <row r="120" spans="1:21" s="55" customFormat="1" ht="15.75">
      <c r="A120" s="94"/>
      <c r="B120" s="95"/>
      <c r="C120" s="817" t="s">
        <v>260</v>
      </c>
      <c r="D120" s="818" t="s">
        <v>261</v>
      </c>
      <c r="E120" s="819" t="s">
        <v>261</v>
      </c>
      <c r="F120" s="47" t="s">
        <v>262</v>
      </c>
      <c r="G120" s="40"/>
      <c r="H120" s="42"/>
      <c r="I120" s="42"/>
      <c r="J120" s="42"/>
      <c r="K120" s="42"/>
      <c r="L120" s="42"/>
      <c r="M120" s="48"/>
      <c r="N120" s="98"/>
      <c r="O120" s="96"/>
      <c r="P120" s="96"/>
      <c r="Q120" s="96"/>
      <c r="R120" s="96"/>
      <c r="S120" s="108">
        <f>+E!S120+D!S120+A!S120+B!S120</f>
        <v>0</v>
      </c>
      <c r="T120" s="108">
        <f>+E!T120+D!T120+A!T120+B!T120</f>
        <v>0</v>
      </c>
      <c r="U120" s="84"/>
    </row>
    <row r="121" spans="1:21" s="55" customFormat="1" ht="15.75">
      <c r="A121" s="94"/>
      <c r="B121" s="95"/>
      <c r="C121" s="817" t="s">
        <v>263</v>
      </c>
      <c r="D121" s="818" t="s">
        <v>264</v>
      </c>
      <c r="E121" s="819" t="s">
        <v>264</v>
      </c>
      <c r="F121" s="47" t="s">
        <v>265</v>
      </c>
      <c r="G121" s="40"/>
      <c r="H121" s="42"/>
      <c r="I121" s="42"/>
      <c r="J121" s="42"/>
      <c r="K121" s="42"/>
      <c r="L121" s="42"/>
      <c r="M121" s="48"/>
      <c r="N121" s="98"/>
      <c r="O121" s="96"/>
      <c r="P121" s="96"/>
      <c r="Q121" s="96"/>
      <c r="R121" s="96"/>
      <c r="S121" s="108">
        <f>+E!S121+D!S121+A!S121+B!S121</f>
        <v>0</v>
      </c>
      <c r="T121" s="108">
        <f>+E!T121+D!T121+A!T121+B!T121</f>
        <v>0</v>
      </c>
      <c r="U121" s="84"/>
    </row>
    <row r="122" spans="1:21" s="55" customFormat="1" ht="15.75">
      <c r="A122" s="94"/>
      <c r="B122" s="95"/>
      <c r="C122" s="817" t="s">
        <v>266</v>
      </c>
      <c r="D122" s="818" t="s">
        <v>264</v>
      </c>
      <c r="E122" s="819" t="s">
        <v>264</v>
      </c>
      <c r="F122" s="47" t="s">
        <v>267</v>
      </c>
      <c r="G122" s="40"/>
      <c r="H122" s="42"/>
      <c r="I122" s="42"/>
      <c r="J122" s="42"/>
      <c r="K122" s="42"/>
      <c r="L122" s="42"/>
      <c r="M122" s="48"/>
      <c r="N122" s="98"/>
      <c r="O122" s="96"/>
      <c r="P122" s="96"/>
      <c r="Q122" s="96"/>
      <c r="R122" s="96"/>
      <c r="S122" s="108">
        <f>+E!S122+D!S122+A!S122+B!S122</f>
        <v>0</v>
      </c>
      <c r="T122" s="108">
        <f>+E!T122+D!T122+A!T122+B!T122</f>
        <v>0</v>
      </c>
      <c r="U122" s="84"/>
    </row>
    <row r="123" spans="1:21" s="55" customFormat="1" ht="15.75">
      <c r="A123" s="94"/>
      <c r="B123" s="95"/>
      <c r="C123" s="105"/>
      <c r="D123" s="106"/>
      <c r="E123" s="107"/>
      <c r="F123" s="47"/>
      <c r="G123" s="40"/>
      <c r="H123" s="42"/>
      <c r="I123" s="42"/>
      <c r="J123" s="42"/>
      <c r="K123" s="42"/>
      <c r="L123" s="42"/>
      <c r="M123" s="48"/>
      <c r="N123" s="98"/>
      <c r="O123" s="96"/>
      <c r="P123" s="96"/>
      <c r="Q123" s="96"/>
      <c r="R123" s="96"/>
      <c r="S123" s="109"/>
      <c r="T123" s="109"/>
      <c r="U123" s="84"/>
    </row>
    <row r="124" spans="1:21" s="55" customFormat="1" ht="15.75">
      <c r="A124" s="94"/>
      <c r="B124" s="95" t="s">
        <v>268</v>
      </c>
      <c r="C124" s="817"/>
      <c r="D124" s="818"/>
      <c r="E124" s="819"/>
      <c r="F124" s="45" t="s">
        <v>477</v>
      </c>
      <c r="G124" s="40"/>
      <c r="H124" s="41"/>
      <c r="I124" s="41"/>
      <c r="J124" s="41"/>
      <c r="K124" s="41"/>
      <c r="L124" s="41"/>
      <c r="M124" s="46"/>
      <c r="N124" s="98"/>
      <c r="O124" s="96"/>
      <c r="P124" s="96"/>
      <c r="Q124" s="96"/>
      <c r="R124" s="96"/>
      <c r="S124" s="139">
        <f>SUM(S125:S129)</f>
        <v>0</v>
      </c>
      <c r="T124" s="139">
        <f>SUM(T125:T129)</f>
        <v>0</v>
      </c>
      <c r="U124" s="84"/>
    </row>
    <row r="125" spans="1:21" s="55" customFormat="1" ht="15.75">
      <c r="A125" s="94"/>
      <c r="B125" s="95"/>
      <c r="C125" s="817" t="s">
        <v>270</v>
      </c>
      <c r="D125" s="818" t="s">
        <v>271</v>
      </c>
      <c r="E125" s="819" t="s">
        <v>271</v>
      </c>
      <c r="F125" s="47" t="s">
        <v>272</v>
      </c>
      <c r="G125" s="40"/>
      <c r="H125" s="42"/>
      <c r="I125" s="42"/>
      <c r="J125" s="42"/>
      <c r="K125" s="42"/>
      <c r="L125" s="42"/>
      <c r="M125" s="48"/>
      <c r="N125" s="98"/>
      <c r="O125" s="96"/>
      <c r="P125" s="96"/>
      <c r="Q125" s="96"/>
      <c r="R125" s="96"/>
      <c r="S125" s="108">
        <f>+E!S125+D!S125+A!S125+B!S125</f>
        <v>0</v>
      </c>
      <c r="T125" s="108">
        <f>+E!T125+D!T125+A!T125+B!T125</f>
        <v>0</v>
      </c>
      <c r="U125" s="84"/>
    </row>
    <row r="126" spans="1:21" s="55" customFormat="1" ht="15.75">
      <c r="A126" s="94"/>
      <c r="B126" s="95"/>
      <c r="C126" s="817" t="s">
        <v>273</v>
      </c>
      <c r="D126" s="818" t="s">
        <v>271</v>
      </c>
      <c r="E126" s="819" t="s">
        <v>271</v>
      </c>
      <c r="F126" s="47" t="s">
        <v>274</v>
      </c>
      <c r="G126" s="40"/>
      <c r="H126" s="42"/>
      <c r="I126" s="42"/>
      <c r="J126" s="42"/>
      <c r="K126" s="42"/>
      <c r="L126" s="42"/>
      <c r="M126" s="48"/>
      <c r="N126" s="98"/>
      <c r="O126" s="96"/>
      <c r="P126" s="96"/>
      <c r="Q126" s="96"/>
      <c r="R126" s="96"/>
      <c r="S126" s="108">
        <f>+E!S126+D!S126+A!S126+B!S126</f>
        <v>0</v>
      </c>
      <c r="T126" s="108">
        <f>+E!T126+D!T126+A!T126+B!T126</f>
        <v>0</v>
      </c>
      <c r="U126" s="84"/>
    </row>
    <row r="127" spans="1:21" s="55" customFormat="1" ht="15.75">
      <c r="A127" s="94"/>
      <c r="B127" s="95"/>
      <c r="C127" s="817" t="s">
        <v>275</v>
      </c>
      <c r="D127" s="818" t="s">
        <v>276</v>
      </c>
      <c r="E127" s="819" t="s">
        <v>276</v>
      </c>
      <c r="F127" s="47" t="s">
        <v>277</v>
      </c>
      <c r="G127" s="40"/>
      <c r="H127" s="42"/>
      <c r="I127" s="42"/>
      <c r="J127" s="42"/>
      <c r="K127" s="42"/>
      <c r="L127" s="42"/>
      <c r="M127" s="48"/>
      <c r="N127" s="98"/>
      <c r="O127" s="96"/>
      <c r="P127" s="96"/>
      <c r="Q127" s="96"/>
      <c r="R127" s="96"/>
      <c r="S127" s="108">
        <f>+E!S127+D!S127+A!S127+B!S127</f>
        <v>0</v>
      </c>
      <c r="T127" s="108">
        <f>+E!T127+D!T127+A!T127+B!T127</f>
        <v>0</v>
      </c>
      <c r="U127" s="84"/>
    </row>
    <row r="128" spans="1:21" s="55" customFormat="1" ht="15.75">
      <c r="A128" s="94"/>
      <c r="B128" s="95"/>
      <c r="C128" s="817" t="s">
        <v>278</v>
      </c>
      <c r="D128" s="818" t="s">
        <v>279</v>
      </c>
      <c r="E128" s="819" t="s">
        <v>279</v>
      </c>
      <c r="F128" s="47" t="s">
        <v>280</v>
      </c>
      <c r="G128" s="40"/>
      <c r="H128" s="42"/>
      <c r="I128" s="42"/>
      <c r="J128" s="42"/>
      <c r="K128" s="42"/>
      <c r="L128" s="42"/>
      <c r="M128" s="48"/>
      <c r="N128" s="98"/>
      <c r="O128" s="96"/>
      <c r="P128" s="96"/>
      <c r="Q128" s="96"/>
      <c r="R128" s="96"/>
      <c r="S128" s="108">
        <f>+E!S128+D!S128+A!S128+B!S128</f>
        <v>0</v>
      </c>
      <c r="T128" s="108">
        <f>+E!T128+D!T128+A!T128+B!T128</f>
        <v>0</v>
      </c>
      <c r="U128" s="84"/>
    </row>
    <row r="129" spans="1:21" s="55" customFormat="1" ht="15.75">
      <c r="A129" s="94"/>
      <c r="B129" s="95"/>
      <c r="C129" s="817" t="s">
        <v>281</v>
      </c>
      <c r="D129" s="818" t="s">
        <v>282</v>
      </c>
      <c r="E129" s="819" t="s">
        <v>282</v>
      </c>
      <c r="F129" s="47" t="s">
        <v>283</v>
      </c>
      <c r="G129" s="40"/>
      <c r="H129" s="42"/>
      <c r="I129" s="42"/>
      <c r="J129" s="42"/>
      <c r="K129" s="42"/>
      <c r="L129" s="42"/>
      <c r="M129" s="48"/>
      <c r="N129" s="98"/>
      <c r="O129" s="96"/>
      <c r="P129" s="96"/>
      <c r="Q129" s="96"/>
      <c r="R129" s="96"/>
      <c r="S129" s="108">
        <f>+E!S129+D!S129+A!S129+B!S129</f>
        <v>0</v>
      </c>
      <c r="T129" s="108">
        <f>+E!T129+D!T129+A!T129+B!T129</f>
        <v>0</v>
      </c>
      <c r="U129" s="84"/>
    </row>
    <row r="130" spans="1:21" s="55" customFormat="1" ht="15.75">
      <c r="A130" s="94"/>
      <c r="B130" s="95" t="s">
        <v>284</v>
      </c>
      <c r="C130" s="105"/>
      <c r="D130" s="106"/>
      <c r="E130" s="107"/>
      <c r="F130" s="45" t="s">
        <v>478</v>
      </c>
      <c r="G130" s="40"/>
      <c r="H130" s="42"/>
      <c r="I130" s="42"/>
      <c r="J130" s="42"/>
      <c r="K130" s="42"/>
      <c r="L130" s="42"/>
      <c r="M130" s="48"/>
      <c r="N130" s="98"/>
      <c r="O130" s="96"/>
      <c r="P130" s="96"/>
      <c r="Q130" s="96"/>
      <c r="R130" s="96"/>
      <c r="S130" s="139">
        <f>SUM(S131:S137)</f>
        <v>0</v>
      </c>
      <c r="T130" s="139">
        <f>SUM(T131:T137)</f>
        <v>0</v>
      </c>
      <c r="U130" s="84"/>
    </row>
    <row r="131" spans="1:21" s="55" customFormat="1" ht="15.75">
      <c r="A131" s="94"/>
      <c r="B131" s="95"/>
      <c r="C131" s="817" t="s">
        <v>286</v>
      </c>
      <c r="D131" s="818" t="s">
        <v>271</v>
      </c>
      <c r="E131" s="819" t="s">
        <v>271</v>
      </c>
      <c r="F131" s="47" t="s">
        <v>287</v>
      </c>
      <c r="G131" s="40"/>
      <c r="H131" s="42"/>
      <c r="I131" s="42"/>
      <c r="J131" s="42"/>
      <c r="K131" s="42"/>
      <c r="L131" s="42"/>
      <c r="M131" s="48"/>
      <c r="N131" s="98"/>
      <c r="O131" s="96"/>
      <c r="P131" s="96"/>
      <c r="Q131" s="96"/>
      <c r="R131" s="96"/>
      <c r="S131" s="108">
        <f>+E!S131+D!S131+A!S131+B!S131</f>
        <v>0</v>
      </c>
      <c r="T131" s="108">
        <f>+E!T131+D!T131+A!T131+B!T131</f>
        <v>0</v>
      </c>
      <c r="U131" s="84"/>
    </row>
    <row r="132" spans="1:21" s="55" customFormat="1" ht="15.75">
      <c r="A132" s="94"/>
      <c r="B132" s="95"/>
      <c r="C132" s="817" t="s">
        <v>288</v>
      </c>
      <c r="D132" s="818" t="s">
        <v>271</v>
      </c>
      <c r="E132" s="819" t="s">
        <v>271</v>
      </c>
      <c r="F132" s="47" t="s">
        <v>289</v>
      </c>
      <c r="G132" s="40"/>
      <c r="H132" s="42"/>
      <c r="I132" s="42"/>
      <c r="J132" s="42"/>
      <c r="K132" s="42"/>
      <c r="L132" s="42"/>
      <c r="M132" s="48"/>
      <c r="N132" s="98"/>
      <c r="O132" s="96"/>
      <c r="P132" s="96"/>
      <c r="Q132" s="96"/>
      <c r="R132" s="96"/>
      <c r="S132" s="108">
        <f>+E!S132+D!S132+A!S132+B!S132</f>
        <v>0</v>
      </c>
      <c r="T132" s="108">
        <f>+E!T132+D!T132+A!T132+B!T132</f>
        <v>0</v>
      </c>
      <c r="U132" s="84"/>
    </row>
    <row r="133" spans="1:21" s="55" customFormat="1" ht="15.75">
      <c r="A133" s="94"/>
      <c r="B133" s="95"/>
      <c r="C133" s="817" t="s">
        <v>290</v>
      </c>
      <c r="D133" s="818" t="s">
        <v>276</v>
      </c>
      <c r="E133" s="819" t="s">
        <v>276</v>
      </c>
      <c r="F133" s="47" t="s">
        <v>291</v>
      </c>
      <c r="G133" s="40"/>
      <c r="H133" s="42"/>
      <c r="I133" s="42"/>
      <c r="J133" s="42"/>
      <c r="K133" s="42"/>
      <c r="L133" s="42"/>
      <c r="M133" s="48"/>
      <c r="N133" s="98"/>
      <c r="O133" s="96"/>
      <c r="P133" s="96"/>
      <c r="Q133" s="96"/>
      <c r="R133" s="96"/>
      <c r="S133" s="108">
        <f>+E!S133+D!S133+A!S133+B!S133</f>
        <v>0</v>
      </c>
      <c r="T133" s="108">
        <f>+E!T133+D!T133+A!T133+B!T133</f>
        <v>0</v>
      </c>
      <c r="U133" s="84"/>
    </row>
    <row r="134" spans="1:21" s="55" customFormat="1" ht="15.75">
      <c r="A134" s="94"/>
      <c r="B134" s="95"/>
      <c r="C134" s="817" t="s">
        <v>292</v>
      </c>
      <c r="D134" s="818" t="s">
        <v>279</v>
      </c>
      <c r="E134" s="819" t="s">
        <v>279</v>
      </c>
      <c r="F134" s="47" t="s">
        <v>293</v>
      </c>
      <c r="G134" s="40"/>
      <c r="H134" s="42"/>
      <c r="I134" s="42"/>
      <c r="J134" s="42"/>
      <c r="K134" s="42"/>
      <c r="L134" s="42"/>
      <c r="M134" s="48"/>
      <c r="N134" s="98"/>
      <c r="O134" s="96"/>
      <c r="P134" s="96"/>
      <c r="Q134" s="96"/>
      <c r="R134" s="96"/>
      <c r="S134" s="108">
        <f>+E!S134+D!S134+A!S134+B!S134</f>
        <v>0</v>
      </c>
      <c r="T134" s="108">
        <f>+E!T134+D!T134+A!T134+B!T134</f>
        <v>0</v>
      </c>
      <c r="U134" s="84"/>
    </row>
    <row r="135" spans="1:21" s="55" customFormat="1" ht="15.75">
      <c r="A135" s="94"/>
      <c r="B135" s="95"/>
      <c r="C135" s="817" t="s">
        <v>294</v>
      </c>
      <c r="D135" s="818" t="s">
        <v>282</v>
      </c>
      <c r="E135" s="819" t="s">
        <v>282</v>
      </c>
      <c r="F135" s="47" t="s">
        <v>295</v>
      </c>
      <c r="G135" s="40"/>
      <c r="H135" s="42"/>
      <c r="I135" s="42"/>
      <c r="J135" s="42"/>
      <c r="K135" s="42"/>
      <c r="L135" s="42"/>
      <c r="M135" s="48"/>
      <c r="N135" s="98"/>
      <c r="O135" s="96"/>
      <c r="P135" s="96"/>
      <c r="Q135" s="96"/>
      <c r="R135" s="96"/>
      <c r="S135" s="108">
        <f>+E!S135+D!S135+A!S135+B!S135</f>
        <v>0</v>
      </c>
      <c r="T135" s="108">
        <f>+E!T135+D!T135+A!T135+B!T135</f>
        <v>0</v>
      </c>
      <c r="U135" s="84"/>
    </row>
    <row r="136" spans="1:21" s="55" customFormat="1" ht="15.75">
      <c r="A136" s="94"/>
      <c r="B136" s="95"/>
      <c r="C136" s="817" t="s">
        <v>296</v>
      </c>
      <c r="D136" s="818" t="s">
        <v>282</v>
      </c>
      <c r="E136" s="819" t="s">
        <v>282</v>
      </c>
      <c r="F136" s="47" t="s">
        <v>297</v>
      </c>
      <c r="G136" s="40"/>
      <c r="H136" s="42"/>
      <c r="I136" s="42"/>
      <c r="J136" s="42"/>
      <c r="K136" s="42"/>
      <c r="L136" s="42"/>
      <c r="M136" s="48"/>
      <c r="N136" s="98"/>
      <c r="O136" s="96"/>
      <c r="P136" s="96"/>
      <c r="Q136" s="96"/>
      <c r="R136" s="96"/>
      <c r="S136" s="108">
        <f>+E!S136+D!S136+A!S136+B!S136</f>
        <v>0</v>
      </c>
      <c r="T136" s="108">
        <f>+E!T136+D!T136+A!T136+B!T136</f>
        <v>0</v>
      </c>
      <c r="U136" s="84"/>
    </row>
    <row r="137" spans="1:21" s="55" customFormat="1" ht="15.75">
      <c r="A137" s="94"/>
      <c r="B137" s="95"/>
      <c r="C137" s="105"/>
      <c r="D137" s="106"/>
      <c r="E137" s="107"/>
      <c r="F137" s="47"/>
      <c r="G137" s="40"/>
      <c r="H137" s="42"/>
      <c r="I137" s="42"/>
      <c r="J137" s="42"/>
      <c r="K137" s="42"/>
      <c r="L137" s="42"/>
      <c r="M137" s="48"/>
      <c r="N137" s="98"/>
      <c r="O137" s="96"/>
      <c r="P137" s="96"/>
      <c r="Q137" s="96"/>
      <c r="R137" s="96"/>
      <c r="S137" s="109"/>
      <c r="T137" s="109"/>
      <c r="U137" s="84"/>
    </row>
    <row r="138" spans="1:21" s="55" customFormat="1" ht="15.75">
      <c r="A138" s="94"/>
      <c r="B138" s="95" t="s">
        <v>298</v>
      </c>
      <c r="C138" s="817"/>
      <c r="D138" s="818"/>
      <c r="E138" s="819"/>
      <c r="F138" s="45" t="s">
        <v>299</v>
      </c>
      <c r="G138" s="40"/>
      <c r="H138" s="41"/>
      <c r="I138" s="41"/>
      <c r="J138" s="41"/>
      <c r="K138" s="41"/>
      <c r="L138" s="41"/>
      <c r="M138" s="46"/>
      <c r="N138" s="98"/>
      <c r="O138" s="96"/>
      <c r="P138" s="96"/>
      <c r="Q138" s="96"/>
      <c r="R138" s="96"/>
      <c r="S138" s="140">
        <f>SUM(S139:S146)</f>
        <v>0</v>
      </c>
      <c r="T138" s="140">
        <f>SUM(T139:T146)</f>
        <v>0</v>
      </c>
      <c r="U138" s="84"/>
    </row>
    <row r="139" spans="1:21" s="55" customFormat="1" ht="15.75">
      <c r="A139" s="94"/>
      <c r="B139" s="95"/>
      <c r="C139" s="817" t="s">
        <v>300</v>
      </c>
      <c r="D139" s="818" t="s">
        <v>301</v>
      </c>
      <c r="E139" s="819" t="s">
        <v>301</v>
      </c>
      <c r="F139" s="47" t="s">
        <v>302</v>
      </c>
      <c r="G139" s="40"/>
      <c r="H139" s="42"/>
      <c r="I139" s="42"/>
      <c r="J139" s="42"/>
      <c r="K139" s="42"/>
      <c r="L139" s="42"/>
      <c r="M139" s="48"/>
      <c r="N139" s="98"/>
      <c r="O139" s="96"/>
      <c r="P139" s="96"/>
      <c r="Q139" s="96"/>
      <c r="R139" s="96"/>
      <c r="S139" s="108">
        <f>+E!S139+D!S139+A!S139+B!S139</f>
        <v>0</v>
      </c>
      <c r="T139" s="108">
        <f>+E!T139+D!T139+A!T139+B!T139</f>
        <v>0</v>
      </c>
      <c r="U139" s="84"/>
    </row>
    <row r="140" spans="1:21" s="55" customFormat="1" ht="15.75">
      <c r="A140" s="94"/>
      <c r="B140" s="95"/>
      <c r="C140" s="817" t="s">
        <v>303</v>
      </c>
      <c r="D140" s="818" t="s">
        <v>304</v>
      </c>
      <c r="E140" s="819" t="s">
        <v>304</v>
      </c>
      <c r="F140" s="47" t="s">
        <v>305</v>
      </c>
      <c r="G140" s="40"/>
      <c r="H140" s="42"/>
      <c r="I140" s="42"/>
      <c r="J140" s="42"/>
      <c r="K140" s="42"/>
      <c r="L140" s="42"/>
      <c r="M140" s="48"/>
      <c r="N140" s="98"/>
      <c r="O140" s="96"/>
      <c r="P140" s="96"/>
      <c r="Q140" s="96"/>
      <c r="R140" s="96"/>
      <c r="S140" s="108">
        <f>+E!S140+D!S140+A!S140+B!S140</f>
        <v>0</v>
      </c>
      <c r="T140" s="108">
        <f>+E!T140+D!T140+A!T140+B!T140</f>
        <v>0</v>
      </c>
      <c r="U140" s="84"/>
    </row>
    <row r="141" spans="1:21" s="55" customFormat="1" ht="15.75">
      <c r="A141" s="94"/>
      <c r="B141" s="95"/>
      <c r="C141" s="817" t="s">
        <v>306</v>
      </c>
      <c r="D141" s="818" t="s">
        <v>304</v>
      </c>
      <c r="E141" s="819" t="s">
        <v>304</v>
      </c>
      <c r="F141" s="47" t="s">
        <v>307</v>
      </c>
      <c r="G141" s="40"/>
      <c r="H141" s="42"/>
      <c r="I141" s="42"/>
      <c r="J141" s="42"/>
      <c r="K141" s="42"/>
      <c r="L141" s="42"/>
      <c r="M141" s="48"/>
      <c r="N141" s="98"/>
      <c r="O141" s="96"/>
      <c r="P141" s="96"/>
      <c r="Q141" s="96"/>
      <c r="R141" s="96"/>
      <c r="S141" s="108">
        <f>+E!S141+D!S141+A!S141+B!S141</f>
        <v>0</v>
      </c>
      <c r="T141" s="108">
        <f>+E!T141+D!T141+A!T141+B!T141</f>
        <v>0</v>
      </c>
      <c r="U141" s="84"/>
    </row>
    <row r="142" spans="1:21" s="55" customFormat="1" ht="15.75">
      <c r="A142" s="94"/>
      <c r="B142" s="95"/>
      <c r="C142" s="817" t="s">
        <v>308</v>
      </c>
      <c r="D142" s="818" t="s">
        <v>304</v>
      </c>
      <c r="E142" s="819" t="s">
        <v>304</v>
      </c>
      <c r="F142" s="47" t="s">
        <v>309</v>
      </c>
      <c r="G142" s="40"/>
      <c r="H142" s="42"/>
      <c r="I142" s="42"/>
      <c r="J142" s="42"/>
      <c r="K142" s="42"/>
      <c r="L142" s="42"/>
      <c r="M142" s="48"/>
      <c r="N142" s="98"/>
      <c r="O142" s="96"/>
      <c r="P142" s="96"/>
      <c r="Q142" s="96"/>
      <c r="R142" s="96"/>
      <c r="S142" s="108">
        <f>+E!S142+D!S142+A!S142+B!S142</f>
        <v>0</v>
      </c>
      <c r="T142" s="108">
        <f>+E!T142+D!T142+A!T142+B!T142</f>
        <v>0</v>
      </c>
      <c r="U142" s="84"/>
    </row>
    <row r="143" spans="1:21" s="55" customFormat="1" ht="15.75">
      <c r="A143" s="94"/>
      <c r="B143" s="95"/>
      <c r="C143" s="817" t="s">
        <v>310</v>
      </c>
      <c r="D143" s="818" t="s">
        <v>304</v>
      </c>
      <c r="E143" s="819" t="s">
        <v>304</v>
      </c>
      <c r="F143" s="47" t="s">
        <v>311</v>
      </c>
      <c r="G143" s="40"/>
      <c r="H143" s="42"/>
      <c r="I143" s="42"/>
      <c r="J143" s="42"/>
      <c r="K143" s="42"/>
      <c r="L143" s="42"/>
      <c r="M143" s="48"/>
      <c r="N143" s="98"/>
      <c r="O143" s="96"/>
      <c r="P143" s="96"/>
      <c r="Q143" s="96"/>
      <c r="R143" s="96"/>
      <c r="S143" s="108">
        <f>+E!S143+D!S143+A!S143+B!S143</f>
        <v>0</v>
      </c>
      <c r="T143" s="108">
        <f>+E!T143+D!T143+A!T143+B!T143</f>
        <v>0</v>
      </c>
      <c r="U143" s="84"/>
    </row>
    <row r="144" spans="1:21" s="55" customFormat="1" ht="15.75">
      <c r="A144" s="94"/>
      <c r="B144" s="95"/>
      <c r="C144" s="817" t="s">
        <v>312</v>
      </c>
      <c r="D144" s="818" t="s">
        <v>313</v>
      </c>
      <c r="E144" s="819" t="s">
        <v>313</v>
      </c>
      <c r="F144" s="47" t="s">
        <v>314</v>
      </c>
      <c r="G144" s="40"/>
      <c r="H144" s="42"/>
      <c r="I144" s="42"/>
      <c r="J144" s="42"/>
      <c r="K144" s="42"/>
      <c r="L144" s="42"/>
      <c r="M144" s="48"/>
      <c r="N144" s="98"/>
      <c r="O144" s="96"/>
      <c r="P144" s="96"/>
      <c r="Q144" s="96"/>
      <c r="R144" s="96"/>
      <c r="S144" s="108">
        <f>+E!S144+D!S144+A!S144+B!S144</f>
        <v>0</v>
      </c>
      <c r="T144" s="108">
        <f>+E!T144+D!T144+A!T144+B!T144</f>
        <v>0</v>
      </c>
      <c r="U144" s="84"/>
    </row>
    <row r="145" spans="1:21" s="55" customFormat="1" ht="15.75">
      <c r="A145" s="94"/>
      <c r="B145" s="95"/>
      <c r="C145" s="817" t="s">
        <v>315</v>
      </c>
      <c r="D145" s="818" t="s">
        <v>316</v>
      </c>
      <c r="E145" s="819" t="s">
        <v>316</v>
      </c>
      <c r="F145" s="47" t="s">
        <v>317</v>
      </c>
      <c r="G145" s="40"/>
      <c r="H145" s="42"/>
      <c r="I145" s="42"/>
      <c r="J145" s="42"/>
      <c r="K145" s="42"/>
      <c r="L145" s="42"/>
      <c r="M145" s="48"/>
      <c r="N145" s="98"/>
      <c r="O145" s="96"/>
      <c r="P145" s="96"/>
      <c r="Q145" s="96"/>
      <c r="R145" s="96"/>
      <c r="S145" s="108">
        <f>+E!S145+D!S145+A!S145+B!S145</f>
        <v>0</v>
      </c>
      <c r="T145" s="108">
        <f>+E!T145+D!T145+A!T145+B!T145</f>
        <v>0</v>
      </c>
      <c r="U145" s="84"/>
    </row>
    <row r="146" spans="1:21" s="55" customFormat="1" ht="15.75">
      <c r="A146" s="94"/>
      <c r="B146" s="95"/>
      <c r="C146" s="817" t="s">
        <v>318</v>
      </c>
      <c r="D146" s="818" t="s">
        <v>319</v>
      </c>
      <c r="E146" s="819" t="s">
        <v>319</v>
      </c>
      <c r="F146" s="47" t="s">
        <v>320</v>
      </c>
      <c r="G146" s="40"/>
      <c r="H146" s="42"/>
      <c r="I146" s="42"/>
      <c r="J146" s="42"/>
      <c r="K146" s="42"/>
      <c r="L146" s="42"/>
      <c r="M146" s="48"/>
      <c r="N146" s="98"/>
      <c r="O146" s="96"/>
      <c r="P146" s="96"/>
      <c r="Q146" s="96"/>
      <c r="R146" s="96"/>
      <c r="S146" s="108">
        <f>+E!S146+D!S146+A!S146+B!S146</f>
        <v>0</v>
      </c>
      <c r="T146" s="108">
        <f>+E!T146+D!T146+A!T146+B!T146</f>
        <v>0</v>
      </c>
      <c r="U146" s="84"/>
    </row>
    <row r="147" spans="1:21" s="55" customFormat="1" ht="15.75">
      <c r="A147" s="94"/>
      <c r="B147" s="95"/>
      <c r="C147" s="105"/>
      <c r="D147" s="106"/>
      <c r="E147" s="107"/>
      <c r="F147" s="47"/>
      <c r="G147" s="40"/>
      <c r="H147" s="42"/>
      <c r="I147" s="42"/>
      <c r="J147" s="42"/>
      <c r="K147" s="42"/>
      <c r="L147" s="42"/>
      <c r="M147" s="48"/>
      <c r="N147" s="98"/>
      <c r="O147" s="96"/>
      <c r="P147" s="96"/>
      <c r="Q147" s="96"/>
      <c r="R147" s="96"/>
      <c r="S147" s="109"/>
      <c r="T147" s="109"/>
      <c r="U147" s="84"/>
    </row>
    <row r="148" spans="1:21" s="72" customFormat="1" ht="15.75">
      <c r="A148" s="94" t="s">
        <v>321</v>
      </c>
      <c r="B148" s="94"/>
      <c r="C148" s="821"/>
      <c r="D148" s="822"/>
      <c r="E148" s="823"/>
      <c r="F148" s="43" t="s">
        <v>322</v>
      </c>
      <c r="G148" s="59"/>
      <c r="H148" s="39"/>
      <c r="I148" s="39"/>
      <c r="J148" s="39"/>
      <c r="K148" s="39"/>
      <c r="L148" s="39"/>
      <c r="M148" s="44"/>
      <c r="N148" s="99"/>
      <c r="O148" s="97">
        <v>40</v>
      </c>
      <c r="P148" s="97"/>
      <c r="Q148" s="97"/>
      <c r="R148" s="97"/>
      <c r="S148" s="139">
        <f>+S150+S153</f>
        <v>0</v>
      </c>
      <c r="T148" s="139">
        <f>+T150+T153</f>
        <v>0</v>
      </c>
      <c r="U148" s="84"/>
    </row>
    <row r="149" spans="1:21" s="55" customFormat="1" ht="15.75">
      <c r="A149" s="94"/>
      <c r="B149" s="95"/>
      <c r="C149" s="817"/>
      <c r="D149" s="818"/>
      <c r="E149" s="819"/>
      <c r="F149" s="47"/>
      <c r="G149" s="40"/>
      <c r="H149" s="42"/>
      <c r="I149" s="42"/>
      <c r="J149" s="42"/>
      <c r="K149" s="42"/>
      <c r="L149" s="42"/>
      <c r="M149" s="48"/>
      <c r="N149" s="98"/>
      <c r="O149" s="96"/>
      <c r="P149" s="96"/>
      <c r="Q149" s="96"/>
      <c r="R149" s="96"/>
      <c r="S149" s="109"/>
      <c r="T149" s="109"/>
      <c r="U149" s="84"/>
    </row>
    <row r="150" spans="1:21" s="55" customFormat="1" ht="15.75">
      <c r="A150" s="94"/>
      <c r="B150" s="95" t="s">
        <v>323</v>
      </c>
      <c r="C150" s="817"/>
      <c r="D150" s="818"/>
      <c r="E150" s="819"/>
      <c r="F150" s="45" t="s">
        <v>324</v>
      </c>
      <c r="G150" s="40"/>
      <c r="H150" s="41"/>
      <c r="I150" s="41"/>
      <c r="J150" s="41"/>
      <c r="K150" s="41"/>
      <c r="L150" s="41"/>
      <c r="M150" s="46"/>
      <c r="N150" s="98"/>
      <c r="O150" s="96"/>
      <c r="P150" s="96"/>
      <c r="Q150" s="96"/>
      <c r="R150" s="96"/>
      <c r="S150" s="140">
        <f>SUM(S151:S152)</f>
        <v>0</v>
      </c>
      <c r="T150" s="140">
        <f>SUM(T151:T152)</f>
        <v>0</v>
      </c>
      <c r="U150" s="84"/>
    </row>
    <row r="151" spans="1:21" s="55" customFormat="1" ht="15.75">
      <c r="A151" s="94"/>
      <c r="B151" s="95"/>
      <c r="C151" s="817" t="s">
        <v>325</v>
      </c>
      <c r="D151" s="818" t="s">
        <v>326</v>
      </c>
      <c r="E151" s="819" t="s">
        <v>326</v>
      </c>
      <c r="F151" s="47" t="s">
        <v>327</v>
      </c>
      <c r="G151" s="40"/>
      <c r="H151" s="42"/>
      <c r="I151" s="42"/>
      <c r="J151" s="42"/>
      <c r="K151" s="42"/>
      <c r="L151" s="42"/>
      <c r="M151" s="48"/>
      <c r="N151" s="98"/>
      <c r="O151" s="96"/>
      <c r="P151" s="96"/>
      <c r="Q151" s="96"/>
      <c r="R151" s="96"/>
      <c r="S151" s="108">
        <f>+E!S151+D!S151+A!S151+B!S151</f>
        <v>0</v>
      </c>
      <c r="T151" s="108">
        <f>+E!T151+D!T151+A!T151+B!T151</f>
        <v>0</v>
      </c>
      <c r="U151" s="84"/>
    </row>
    <row r="152" spans="1:21" s="55" customFormat="1" ht="15.75">
      <c r="A152" s="94"/>
      <c r="B152" s="95"/>
      <c r="C152" s="817" t="s">
        <v>328</v>
      </c>
      <c r="D152" s="818" t="s">
        <v>329</v>
      </c>
      <c r="E152" s="819" t="s">
        <v>329</v>
      </c>
      <c r="F152" s="47" t="s">
        <v>330</v>
      </c>
      <c r="G152" s="40"/>
      <c r="H152" s="42"/>
      <c r="I152" s="42"/>
      <c r="J152" s="42"/>
      <c r="K152" s="42"/>
      <c r="L152" s="42"/>
      <c r="M152" s="48"/>
      <c r="N152" s="98"/>
      <c r="O152" s="96"/>
      <c r="P152" s="96"/>
      <c r="Q152" s="96"/>
      <c r="R152" s="96"/>
      <c r="S152" s="108">
        <f>+E!S152+D!S152+A!S152+B!S152</f>
        <v>0</v>
      </c>
      <c r="T152" s="108">
        <f>+E!T152+D!T152+A!T152+B!T152</f>
        <v>0</v>
      </c>
      <c r="U152" s="84"/>
    </row>
    <row r="153" spans="1:21" s="55" customFormat="1" ht="15.75">
      <c r="A153" s="94"/>
      <c r="B153" s="95" t="s">
        <v>331</v>
      </c>
      <c r="C153" s="817"/>
      <c r="D153" s="818"/>
      <c r="E153" s="819"/>
      <c r="F153" s="45" t="s">
        <v>332</v>
      </c>
      <c r="G153" s="40"/>
      <c r="H153" s="41"/>
      <c r="I153" s="41"/>
      <c r="J153" s="41"/>
      <c r="K153" s="41"/>
      <c r="L153" s="41"/>
      <c r="M153" s="46"/>
      <c r="N153" s="98"/>
      <c r="O153" s="96"/>
      <c r="P153" s="96"/>
      <c r="Q153" s="96"/>
      <c r="R153" s="96"/>
      <c r="S153" s="140">
        <f>SUM(S154:S155)</f>
        <v>0</v>
      </c>
      <c r="T153" s="140">
        <f>SUM(T154:T155)</f>
        <v>0</v>
      </c>
      <c r="U153" s="84"/>
    </row>
    <row r="154" spans="1:21" s="55" customFormat="1" ht="15.75">
      <c r="A154" s="94"/>
      <c r="B154" s="95"/>
      <c r="C154" s="817" t="s">
        <v>333</v>
      </c>
      <c r="D154" s="818" t="s">
        <v>334</v>
      </c>
      <c r="E154" s="819" t="s">
        <v>334</v>
      </c>
      <c r="F154" s="47" t="s">
        <v>335</v>
      </c>
      <c r="G154" s="40"/>
      <c r="H154" s="42"/>
      <c r="I154" s="42"/>
      <c r="J154" s="42"/>
      <c r="K154" s="42"/>
      <c r="L154" s="42"/>
      <c r="M154" s="48"/>
      <c r="N154" s="98"/>
      <c r="O154" s="96"/>
      <c r="P154" s="96"/>
      <c r="Q154" s="96"/>
      <c r="R154" s="96"/>
      <c r="S154" s="108">
        <f>+E!S154+D!S154+A!S154+B!S154</f>
        <v>0</v>
      </c>
      <c r="T154" s="108">
        <f>+E!T154+D!T154+A!T154+B!T154</f>
        <v>0</v>
      </c>
      <c r="U154" s="84"/>
    </row>
    <row r="155" spans="1:21" s="55" customFormat="1" ht="15.75">
      <c r="A155" s="94"/>
      <c r="B155" s="95"/>
      <c r="C155" s="817" t="s">
        <v>336</v>
      </c>
      <c r="D155" s="818" t="s">
        <v>337</v>
      </c>
      <c r="E155" s="819" t="s">
        <v>337</v>
      </c>
      <c r="F155" s="47" t="s">
        <v>338</v>
      </c>
      <c r="G155" s="40"/>
      <c r="H155" s="42"/>
      <c r="I155" s="42"/>
      <c r="J155" s="42"/>
      <c r="K155" s="42"/>
      <c r="L155" s="42"/>
      <c r="M155" s="48"/>
      <c r="N155" s="98"/>
      <c r="O155" s="96"/>
      <c r="P155" s="96"/>
      <c r="Q155" s="96"/>
      <c r="R155" s="96"/>
      <c r="S155" s="108">
        <f>+E!S155+D!S155+A!S155+B!S155</f>
        <v>0</v>
      </c>
      <c r="T155" s="108">
        <f>+E!T155+D!T155+A!T155+B!T155</f>
        <v>0</v>
      </c>
      <c r="U155" s="84"/>
    </row>
    <row r="156" spans="1:21" s="55" customFormat="1" ht="15.75">
      <c r="A156" s="94"/>
      <c r="B156" s="95"/>
      <c r="C156" s="817"/>
      <c r="D156" s="818"/>
      <c r="E156" s="819"/>
      <c r="F156" s="47"/>
      <c r="G156" s="40"/>
      <c r="H156" s="42"/>
      <c r="I156" s="42"/>
      <c r="J156" s="42"/>
      <c r="K156" s="42"/>
      <c r="L156" s="42"/>
      <c r="M156" s="48"/>
      <c r="N156" s="98"/>
      <c r="O156" s="96"/>
      <c r="P156" s="96"/>
      <c r="Q156" s="96"/>
      <c r="R156" s="96"/>
      <c r="S156" s="109"/>
      <c r="T156" s="109"/>
      <c r="U156" s="84"/>
    </row>
    <row r="157" spans="1:21" s="55" customFormat="1" ht="15.75">
      <c r="A157" s="94" t="s">
        <v>339</v>
      </c>
      <c r="B157" s="95"/>
      <c r="C157" s="817"/>
      <c r="D157" s="818"/>
      <c r="E157" s="819"/>
      <c r="F157" s="43" t="s">
        <v>340</v>
      </c>
      <c r="G157" s="40"/>
      <c r="H157" s="39"/>
      <c r="I157" s="39"/>
      <c r="J157" s="39"/>
      <c r="K157" s="39"/>
      <c r="L157" s="39"/>
      <c r="M157" s="44"/>
      <c r="N157" s="98"/>
      <c r="O157" s="96">
        <v>30</v>
      </c>
      <c r="P157" s="96"/>
      <c r="Q157" s="96"/>
      <c r="R157" s="96"/>
      <c r="S157" s="139">
        <f>+S159+S171+S180+S169</f>
        <v>0</v>
      </c>
      <c r="T157" s="139">
        <f>+T159+T171+T180+T169</f>
        <v>0</v>
      </c>
      <c r="U157" s="84"/>
    </row>
    <row r="158" spans="1:21" s="55" customFormat="1" ht="15.75">
      <c r="A158" s="94"/>
      <c r="B158" s="95"/>
      <c r="C158" s="817"/>
      <c r="D158" s="818"/>
      <c r="E158" s="819"/>
      <c r="F158" s="47"/>
      <c r="G158" s="40"/>
      <c r="H158" s="42"/>
      <c r="I158" s="42"/>
      <c r="J158" s="42"/>
      <c r="K158" s="42"/>
      <c r="L158" s="42"/>
      <c r="M158" s="48"/>
      <c r="N158" s="98"/>
      <c r="O158" s="96"/>
      <c r="P158" s="96"/>
      <c r="Q158" s="96"/>
      <c r="R158" s="96"/>
      <c r="S158" s="109"/>
      <c r="T158" s="109"/>
      <c r="U158" s="84"/>
    </row>
    <row r="159" spans="1:21" s="55" customFormat="1" ht="15.75">
      <c r="A159" s="94"/>
      <c r="B159" s="95" t="s">
        <v>341</v>
      </c>
      <c r="C159" s="817"/>
      <c r="D159" s="818"/>
      <c r="E159" s="819"/>
      <c r="F159" s="45" t="s">
        <v>342</v>
      </c>
      <c r="G159" s="40"/>
      <c r="H159" s="41"/>
      <c r="I159" s="41"/>
      <c r="J159" s="41"/>
      <c r="K159" s="41"/>
      <c r="L159" s="41"/>
      <c r="M159" s="46"/>
      <c r="N159" s="98"/>
      <c r="O159" s="96"/>
      <c r="P159" s="96"/>
      <c r="Q159" s="96"/>
      <c r="R159" s="96"/>
      <c r="S159" s="140">
        <f>SUM(S160:S168)</f>
        <v>0</v>
      </c>
      <c r="T159" s="140">
        <f>SUM(T160:T168)</f>
        <v>0</v>
      </c>
      <c r="U159" s="84"/>
    </row>
    <row r="160" spans="1:21" s="55" customFormat="1" ht="15.75">
      <c r="A160" s="94"/>
      <c r="B160" s="95"/>
      <c r="C160" s="817" t="s">
        <v>343</v>
      </c>
      <c r="D160" s="818" t="s">
        <v>344</v>
      </c>
      <c r="E160" s="819" t="s">
        <v>344</v>
      </c>
      <c r="F160" s="47" t="s">
        <v>345</v>
      </c>
      <c r="G160" s="40"/>
      <c r="H160" s="42"/>
      <c r="I160" s="42"/>
      <c r="J160" s="42"/>
      <c r="K160" s="42"/>
      <c r="L160" s="42"/>
      <c r="M160" s="48"/>
      <c r="N160" s="98"/>
      <c r="O160" s="96"/>
      <c r="P160" s="96"/>
      <c r="Q160" s="96"/>
      <c r="R160" s="96"/>
      <c r="S160" s="108">
        <f>+E!S160+D!S160+A!S160+B!S160</f>
        <v>0</v>
      </c>
      <c r="T160" s="108">
        <f>+E!T160+D!T160+A!T160+B!T160</f>
        <v>0</v>
      </c>
      <c r="U160" s="84"/>
    </row>
    <row r="161" spans="1:21" s="55" customFormat="1" ht="15.75">
      <c r="A161" s="94"/>
      <c r="B161" s="95"/>
      <c r="C161" s="817" t="s">
        <v>346</v>
      </c>
      <c r="D161" s="818" t="s">
        <v>344</v>
      </c>
      <c r="E161" s="819" t="s">
        <v>344</v>
      </c>
      <c r="F161" s="47" t="s">
        <v>347</v>
      </c>
      <c r="G161" s="40"/>
      <c r="H161" s="42"/>
      <c r="I161" s="42"/>
      <c r="J161" s="42"/>
      <c r="K161" s="42"/>
      <c r="L161" s="42"/>
      <c r="M161" s="48"/>
      <c r="N161" s="98"/>
      <c r="O161" s="96"/>
      <c r="P161" s="96"/>
      <c r="Q161" s="96"/>
      <c r="R161" s="96"/>
      <c r="S161" s="108">
        <f>+E!S161+D!S161+A!S161+B!S161</f>
        <v>0</v>
      </c>
      <c r="T161" s="108">
        <f>+E!T161+D!T161+A!T161+B!T161</f>
        <v>0</v>
      </c>
      <c r="U161" s="84"/>
    </row>
    <row r="162" spans="1:21" s="55" customFormat="1" ht="15.75">
      <c r="A162" s="94"/>
      <c r="B162" s="95"/>
      <c r="C162" s="817" t="s">
        <v>348</v>
      </c>
      <c r="D162" s="818" t="s">
        <v>349</v>
      </c>
      <c r="E162" s="819" t="s">
        <v>349</v>
      </c>
      <c r="F162" s="47" t="s">
        <v>350</v>
      </c>
      <c r="G162" s="40"/>
      <c r="H162" s="42"/>
      <c r="I162" s="42"/>
      <c r="J162" s="42"/>
      <c r="K162" s="42"/>
      <c r="L162" s="42"/>
      <c r="M162" s="48"/>
      <c r="N162" s="98"/>
      <c r="O162" s="96"/>
      <c r="P162" s="96"/>
      <c r="Q162" s="96"/>
      <c r="R162" s="96"/>
      <c r="S162" s="108">
        <f>+E!S162+D!S162+A!S162+B!S162</f>
        <v>0</v>
      </c>
      <c r="T162" s="108">
        <f>+E!T162+D!T162+A!T162+B!T162</f>
        <v>0</v>
      </c>
      <c r="U162" s="84"/>
    </row>
    <row r="163" spans="1:21" s="55" customFormat="1" ht="15.75">
      <c r="A163" s="94"/>
      <c r="B163" s="95"/>
      <c r="C163" s="817" t="s">
        <v>351</v>
      </c>
      <c r="D163" s="818" t="s">
        <v>352</v>
      </c>
      <c r="E163" s="819" t="s">
        <v>352</v>
      </c>
      <c r="F163" s="47" t="s">
        <v>353</v>
      </c>
      <c r="G163" s="40"/>
      <c r="H163" s="42"/>
      <c r="I163" s="42"/>
      <c r="J163" s="42"/>
      <c r="K163" s="42"/>
      <c r="L163" s="42"/>
      <c r="M163" s="48"/>
      <c r="N163" s="98"/>
      <c r="O163" s="96"/>
      <c r="P163" s="96"/>
      <c r="Q163" s="96"/>
      <c r="R163" s="96"/>
      <c r="S163" s="108">
        <f>+E!S163+D!S163+A!S163+B!S163</f>
        <v>0</v>
      </c>
      <c r="T163" s="108">
        <f>+E!T163+D!T163+A!T163+B!T163</f>
        <v>0</v>
      </c>
      <c r="U163" s="84"/>
    </row>
    <row r="164" spans="1:21" s="55" customFormat="1" ht="15.75">
      <c r="A164" s="94"/>
      <c r="B164" s="95"/>
      <c r="C164" s="817" t="s">
        <v>354</v>
      </c>
      <c r="D164" s="818" t="s">
        <v>352</v>
      </c>
      <c r="E164" s="819" t="s">
        <v>352</v>
      </c>
      <c r="F164" s="47" t="s">
        <v>355</v>
      </c>
      <c r="G164" s="40"/>
      <c r="H164" s="42"/>
      <c r="I164" s="42"/>
      <c r="J164" s="42"/>
      <c r="K164" s="42"/>
      <c r="L164" s="42"/>
      <c r="M164" s="48"/>
      <c r="N164" s="98"/>
      <c r="O164" s="96"/>
      <c r="P164" s="96"/>
      <c r="Q164" s="96"/>
      <c r="R164" s="96"/>
      <c r="S164" s="108">
        <f>+E!S164+D!S164+A!S164+B!S164</f>
        <v>0</v>
      </c>
      <c r="T164" s="108">
        <f>+E!T164+D!T164+A!T164+B!T164</f>
        <v>0</v>
      </c>
      <c r="U164" s="84"/>
    </row>
    <row r="165" spans="1:21" s="55" customFormat="1" ht="15.75">
      <c r="A165" s="94"/>
      <c r="B165" s="95"/>
      <c r="C165" s="817" t="s">
        <v>356</v>
      </c>
      <c r="D165" s="818" t="s">
        <v>352</v>
      </c>
      <c r="E165" s="819" t="s">
        <v>352</v>
      </c>
      <c r="F165" s="47" t="s">
        <v>357</v>
      </c>
      <c r="G165" s="40"/>
      <c r="H165" s="42"/>
      <c r="I165" s="42"/>
      <c r="J165" s="42"/>
      <c r="K165" s="42"/>
      <c r="L165" s="42"/>
      <c r="M165" s="48"/>
      <c r="N165" s="98"/>
      <c r="O165" s="96"/>
      <c r="P165" s="96"/>
      <c r="Q165" s="96"/>
      <c r="R165" s="96"/>
      <c r="S165" s="108">
        <f>+E!S165+D!S165+A!S165+B!S165</f>
        <v>0</v>
      </c>
      <c r="T165" s="108">
        <f>+E!T165+D!T165+A!T165+B!T165</f>
        <v>0</v>
      </c>
      <c r="U165" s="84"/>
    </row>
    <row r="166" spans="1:21" s="55" customFormat="1" ht="15.75">
      <c r="A166" s="94"/>
      <c r="B166" s="95"/>
      <c r="C166" s="817" t="s">
        <v>358</v>
      </c>
      <c r="D166" s="818"/>
      <c r="E166" s="819"/>
      <c r="F166" s="47" t="s">
        <v>359</v>
      </c>
      <c r="G166" s="40"/>
      <c r="H166" s="42"/>
      <c r="I166" s="42"/>
      <c r="J166" s="42"/>
      <c r="K166" s="42"/>
      <c r="L166" s="42"/>
      <c r="M166" s="48"/>
      <c r="N166" s="98"/>
      <c r="O166" s="96"/>
      <c r="P166" s="96"/>
      <c r="Q166" s="96"/>
      <c r="R166" s="96"/>
      <c r="S166" s="108">
        <f>+E!S166+D!S166+A!S166+B!S166</f>
        <v>0</v>
      </c>
      <c r="T166" s="108">
        <f>+E!T166+D!T166+A!T166+B!T166</f>
        <v>0</v>
      </c>
      <c r="U166" s="84"/>
    </row>
    <row r="167" spans="1:21" s="55" customFormat="1" ht="15.75">
      <c r="A167" s="94"/>
      <c r="B167" s="95"/>
      <c r="C167" s="817" t="s">
        <v>360</v>
      </c>
      <c r="D167" s="818"/>
      <c r="E167" s="819"/>
      <c r="F167" s="47" t="s">
        <v>361</v>
      </c>
      <c r="G167" s="40"/>
      <c r="H167" s="42"/>
      <c r="I167" s="42"/>
      <c r="J167" s="42"/>
      <c r="K167" s="42"/>
      <c r="L167" s="42"/>
      <c r="M167" s="48"/>
      <c r="N167" s="98"/>
      <c r="O167" s="96"/>
      <c r="P167" s="96"/>
      <c r="Q167" s="96"/>
      <c r="R167" s="96"/>
      <c r="S167" s="108">
        <f>+E!S167+D!S167+A!S167+B!S167</f>
        <v>0</v>
      </c>
      <c r="T167" s="108">
        <f>+E!T167+D!T167+A!T167+B!T167</f>
        <v>0</v>
      </c>
      <c r="U167" s="84"/>
    </row>
    <row r="168" spans="1:21" s="55" customFormat="1" ht="15.75">
      <c r="A168" s="94"/>
      <c r="B168" s="95"/>
      <c r="C168" s="817" t="s">
        <v>362</v>
      </c>
      <c r="D168" s="818"/>
      <c r="E168" s="819"/>
      <c r="F168" s="47" t="s">
        <v>363</v>
      </c>
      <c r="G168" s="40"/>
      <c r="H168" s="42"/>
      <c r="I168" s="42"/>
      <c r="J168" s="42"/>
      <c r="K168" s="42"/>
      <c r="L168" s="42"/>
      <c r="M168" s="48"/>
      <c r="N168" s="98"/>
      <c r="O168" s="96"/>
      <c r="P168" s="96"/>
      <c r="Q168" s="96"/>
      <c r="R168" s="96"/>
      <c r="S168" s="108">
        <f>+E!S168+D!S168+A!S168+B!S168</f>
        <v>0</v>
      </c>
      <c r="T168" s="108">
        <f>+E!T168+D!T168+A!T168+B!T168</f>
        <v>0</v>
      </c>
      <c r="U168" s="84"/>
    </row>
    <row r="169" spans="1:21" s="55" customFormat="1" ht="15.75">
      <c r="A169" s="94"/>
      <c r="B169" s="94" t="s">
        <v>364</v>
      </c>
      <c r="C169" s="817"/>
      <c r="D169" s="818"/>
      <c r="E169" s="819"/>
      <c r="F169" s="45" t="s">
        <v>365</v>
      </c>
      <c r="G169" s="59"/>
      <c r="H169" s="41"/>
      <c r="I169" s="41"/>
      <c r="J169" s="41"/>
      <c r="K169" s="41"/>
      <c r="L169" s="41"/>
      <c r="M169" s="46"/>
      <c r="N169" s="98"/>
      <c r="O169" s="96"/>
      <c r="P169" s="96"/>
      <c r="Q169" s="96"/>
      <c r="R169" s="96"/>
      <c r="S169" s="140">
        <f>SUM(S170:S170)</f>
        <v>0</v>
      </c>
      <c r="T169" s="140">
        <f>SUM(T170:T170)</f>
        <v>0</v>
      </c>
      <c r="U169" s="84"/>
    </row>
    <row r="170" spans="1:21" s="55" customFormat="1" ht="15.75">
      <c r="A170" s="94"/>
      <c r="B170" s="95"/>
      <c r="C170" s="817" t="s">
        <v>366</v>
      </c>
      <c r="D170" s="818" t="s">
        <v>344</v>
      </c>
      <c r="E170" s="819" t="s">
        <v>344</v>
      </c>
      <c r="F170" s="47" t="s">
        <v>479</v>
      </c>
      <c r="G170" s="40"/>
      <c r="H170" s="42"/>
      <c r="I170" s="42"/>
      <c r="J170" s="42"/>
      <c r="K170" s="42"/>
      <c r="L170" s="42"/>
      <c r="M170" s="48"/>
      <c r="N170" s="98"/>
      <c r="O170" s="96"/>
      <c r="P170" s="96"/>
      <c r="Q170" s="96"/>
      <c r="R170" s="96"/>
      <c r="S170" s="108">
        <f>+E!S170+D!S170+A!S170+B!S170</f>
        <v>0</v>
      </c>
      <c r="T170" s="108">
        <f>+E!T170+D!T170+A!T170+B!T170</f>
        <v>0</v>
      </c>
      <c r="U170" s="84"/>
    </row>
    <row r="171" spans="1:21" s="55" customFormat="1" ht="15.75">
      <c r="A171" s="94"/>
      <c r="B171" s="95" t="s">
        <v>368</v>
      </c>
      <c r="C171" s="817"/>
      <c r="D171" s="818"/>
      <c r="E171" s="819"/>
      <c r="F171" s="45" t="s">
        <v>369</v>
      </c>
      <c r="G171" s="40"/>
      <c r="H171" s="42"/>
      <c r="I171" s="42"/>
      <c r="J171" s="42"/>
      <c r="K171" s="42"/>
      <c r="L171" s="42"/>
      <c r="M171" s="48"/>
      <c r="N171" s="98"/>
      <c r="O171" s="96"/>
      <c r="P171" s="96"/>
      <c r="Q171" s="96"/>
      <c r="R171" s="96"/>
      <c r="S171" s="140">
        <f>SUM(S172:S179)</f>
        <v>0</v>
      </c>
      <c r="T171" s="140">
        <f>SUM(T172:T179)</f>
        <v>0</v>
      </c>
      <c r="U171" s="84"/>
    </row>
    <row r="172" spans="1:21" s="55" customFormat="1" ht="15.75">
      <c r="A172" s="94"/>
      <c r="B172" s="95"/>
      <c r="C172" s="817" t="s">
        <v>486</v>
      </c>
      <c r="D172" s="818" t="s">
        <v>344</v>
      </c>
      <c r="E172" s="819" t="s">
        <v>344</v>
      </c>
      <c r="F172" s="47" t="s">
        <v>485</v>
      </c>
      <c r="G172" s="40"/>
      <c r="H172" s="42"/>
      <c r="I172" s="42"/>
      <c r="J172" s="42"/>
      <c r="K172" s="42"/>
      <c r="L172" s="42"/>
      <c r="M172" s="48"/>
      <c r="N172" s="98"/>
      <c r="O172" s="96"/>
      <c r="P172" s="96"/>
      <c r="Q172" s="96"/>
      <c r="R172" s="96"/>
      <c r="S172" s="108">
        <f>+E!S172+D!S172+A!S172+B!S172</f>
        <v>0</v>
      </c>
      <c r="T172" s="108">
        <f>+E!T172+D!T172+A!T172+B!T172</f>
        <v>0</v>
      </c>
      <c r="U172" s="84"/>
    </row>
    <row r="173" spans="1:21" s="55" customFormat="1" ht="15.75">
      <c r="A173" s="94"/>
      <c r="B173" s="95"/>
      <c r="C173" s="817" t="s">
        <v>487</v>
      </c>
      <c r="D173" s="818" t="s">
        <v>344</v>
      </c>
      <c r="E173" s="819" t="s">
        <v>344</v>
      </c>
      <c r="F173" s="47" t="s">
        <v>490</v>
      </c>
      <c r="G173" s="40"/>
      <c r="H173" s="42"/>
      <c r="I173" s="42"/>
      <c r="J173" s="42"/>
      <c r="K173" s="42"/>
      <c r="L173" s="42"/>
      <c r="M173" s="48"/>
      <c r="N173" s="98"/>
      <c r="O173" s="96"/>
      <c r="P173" s="96"/>
      <c r="Q173" s="96"/>
      <c r="R173" s="96"/>
      <c r="S173" s="108">
        <f>+E!S173+D!S173+A!S173+B!S173</f>
        <v>0</v>
      </c>
      <c r="T173" s="108">
        <f>+E!T173+D!T173+A!T173+B!T173</f>
        <v>0</v>
      </c>
      <c r="U173" s="84"/>
    </row>
    <row r="174" spans="1:21" s="55" customFormat="1" ht="15.75">
      <c r="A174" s="94"/>
      <c r="B174" s="95"/>
      <c r="C174" s="105"/>
      <c r="D174" s="106" t="s">
        <v>488</v>
      </c>
      <c r="E174" s="107"/>
      <c r="F174" s="47" t="s">
        <v>491</v>
      </c>
      <c r="G174" s="40"/>
      <c r="H174" s="42"/>
      <c r="I174" s="42"/>
      <c r="J174" s="42"/>
      <c r="K174" s="42"/>
      <c r="L174" s="42"/>
      <c r="M174" s="48"/>
      <c r="N174" s="98"/>
      <c r="O174" s="96"/>
      <c r="P174" s="96"/>
      <c r="Q174" s="96"/>
      <c r="R174" s="96"/>
      <c r="S174" s="108">
        <f>+E!S174+D!S174+A!S174+B!S174</f>
        <v>0</v>
      </c>
      <c r="T174" s="108">
        <f>+E!T174+D!T174+A!T174+B!T174</f>
        <v>0</v>
      </c>
      <c r="U174" s="84"/>
    </row>
    <row r="175" spans="1:21" s="55" customFormat="1" ht="15.75">
      <c r="A175" s="94"/>
      <c r="B175" s="95"/>
      <c r="C175" s="105"/>
      <c r="D175" s="106" t="s">
        <v>489</v>
      </c>
      <c r="E175" s="107"/>
      <c r="F175" s="47" t="s">
        <v>492</v>
      </c>
      <c r="G175" s="40"/>
      <c r="H175" s="42"/>
      <c r="I175" s="42"/>
      <c r="J175" s="42"/>
      <c r="K175" s="42"/>
      <c r="L175" s="42"/>
      <c r="M175" s="48"/>
      <c r="N175" s="98"/>
      <c r="O175" s="96"/>
      <c r="P175" s="96"/>
      <c r="Q175" s="96"/>
      <c r="R175" s="96"/>
      <c r="S175" s="108">
        <f>+E!S175+D!S175+A!S175+B!S175</f>
        <v>0</v>
      </c>
      <c r="T175" s="108">
        <f>+E!T175+D!T175+A!T175+B!T175</f>
        <v>0</v>
      </c>
      <c r="U175" s="84"/>
    </row>
    <row r="176" spans="1:21" s="55" customFormat="1" ht="15.75">
      <c r="A176" s="94"/>
      <c r="B176" s="95"/>
      <c r="C176" s="817" t="s">
        <v>370</v>
      </c>
      <c r="D176" s="818" t="s">
        <v>344</v>
      </c>
      <c r="E176" s="819" t="s">
        <v>344</v>
      </c>
      <c r="F176" s="47" t="s">
        <v>371</v>
      </c>
      <c r="G176" s="40"/>
      <c r="H176" s="42"/>
      <c r="I176" s="42"/>
      <c r="J176" s="42"/>
      <c r="K176" s="42"/>
      <c r="L176" s="42"/>
      <c r="M176" s="48"/>
      <c r="N176" s="98"/>
      <c r="O176" s="96"/>
      <c r="P176" s="96"/>
      <c r="Q176" s="96"/>
      <c r="R176" s="96"/>
      <c r="S176" s="108">
        <f>+E!S176+D!S176+A!S176+B!S176</f>
        <v>0</v>
      </c>
      <c r="T176" s="108">
        <f>+E!T176+D!T176+A!T176+B!T176</f>
        <v>0</v>
      </c>
      <c r="U176" s="84"/>
    </row>
    <row r="177" spans="1:21" s="55" customFormat="1" ht="15.75">
      <c r="A177" s="94"/>
      <c r="B177" s="95"/>
      <c r="C177" s="817" t="s">
        <v>372</v>
      </c>
      <c r="D177" s="818" t="s">
        <v>344</v>
      </c>
      <c r="E177" s="819" t="s">
        <v>344</v>
      </c>
      <c r="F177" s="47" t="s">
        <v>373</v>
      </c>
      <c r="G177" s="40"/>
      <c r="H177" s="42"/>
      <c r="I177" s="42"/>
      <c r="J177" s="42"/>
      <c r="K177" s="42"/>
      <c r="L177" s="42"/>
      <c r="M177" s="48"/>
      <c r="N177" s="98"/>
      <c r="O177" s="96"/>
      <c r="P177" s="96"/>
      <c r="Q177" s="96"/>
      <c r="R177" s="96"/>
      <c r="S177" s="108">
        <f>+E!S177+D!S177+A!S177+B!S177</f>
        <v>0</v>
      </c>
      <c r="T177" s="108">
        <f>+E!T177+D!T177+A!T177+B!T177</f>
        <v>0</v>
      </c>
      <c r="U177" s="84"/>
    </row>
    <row r="178" spans="1:21" s="55" customFormat="1" ht="15.75">
      <c r="A178" s="94"/>
      <c r="B178" s="95"/>
      <c r="C178" s="105"/>
      <c r="D178" s="106" t="s">
        <v>483</v>
      </c>
      <c r="E178" s="107"/>
      <c r="F178" s="47" t="s">
        <v>484</v>
      </c>
      <c r="G178" s="40"/>
      <c r="H178" s="42"/>
      <c r="I178" s="42"/>
      <c r="J178" s="42"/>
      <c r="K178" s="42"/>
      <c r="L178" s="42"/>
      <c r="M178" s="48"/>
      <c r="N178" s="98"/>
      <c r="O178" s="96"/>
      <c r="P178" s="96"/>
      <c r="Q178" s="96"/>
      <c r="R178" s="96"/>
      <c r="S178" s="108">
        <f>+E!S178+D!S178+A!S178+B!S178</f>
        <v>0</v>
      </c>
      <c r="T178" s="108">
        <f>+E!T178+D!T178+A!T178+B!T178</f>
        <v>0</v>
      </c>
      <c r="U178" s="84"/>
    </row>
    <row r="179" spans="1:21" s="55" customFormat="1" ht="15.75">
      <c r="A179" s="94"/>
      <c r="B179" s="95"/>
      <c r="C179" s="817" t="s">
        <v>374</v>
      </c>
      <c r="D179" s="818" t="s">
        <v>349</v>
      </c>
      <c r="E179" s="819" t="s">
        <v>349</v>
      </c>
      <c r="F179" s="47" t="s">
        <v>375</v>
      </c>
      <c r="G179" s="40"/>
      <c r="H179" s="42"/>
      <c r="I179" s="42"/>
      <c r="J179" s="42"/>
      <c r="K179" s="42"/>
      <c r="L179" s="42"/>
      <c r="M179" s="48"/>
      <c r="N179" s="98"/>
      <c r="O179" s="96"/>
      <c r="P179" s="96"/>
      <c r="Q179" s="96"/>
      <c r="R179" s="96"/>
      <c r="S179" s="108">
        <f>+E!S179+D!S179+A!S179+B!S179</f>
        <v>0</v>
      </c>
      <c r="T179" s="108">
        <f>+E!T179+D!T179+A!T179+B!T179</f>
        <v>0</v>
      </c>
      <c r="U179" s="84"/>
    </row>
    <row r="180" spans="1:21" s="55" customFormat="1" ht="15.75">
      <c r="A180" s="94"/>
      <c r="B180" s="95" t="s">
        <v>376</v>
      </c>
      <c r="C180" s="817"/>
      <c r="D180" s="818"/>
      <c r="E180" s="819"/>
      <c r="F180" s="45" t="s">
        <v>377</v>
      </c>
      <c r="G180" s="40"/>
      <c r="H180" s="42"/>
      <c r="I180" s="42"/>
      <c r="J180" s="42"/>
      <c r="K180" s="42"/>
      <c r="L180" s="42"/>
      <c r="M180" s="48"/>
      <c r="N180" s="98"/>
      <c r="O180" s="96"/>
      <c r="P180" s="96"/>
      <c r="Q180" s="96"/>
      <c r="R180" s="96"/>
      <c r="S180" s="140">
        <f>SUM(S181:S182)</f>
        <v>0</v>
      </c>
      <c r="T180" s="140">
        <f>SUM(T181:T182)</f>
        <v>0</v>
      </c>
      <c r="U180" s="84"/>
    </row>
    <row r="181" spans="1:21" s="55" customFormat="1" ht="15.75">
      <c r="A181" s="94"/>
      <c r="B181" s="95"/>
      <c r="C181" s="817" t="s">
        <v>378</v>
      </c>
      <c r="D181" s="818" t="s">
        <v>344</v>
      </c>
      <c r="E181" s="819" t="s">
        <v>344</v>
      </c>
      <c r="F181" s="47" t="s">
        <v>379</v>
      </c>
      <c r="G181" s="40"/>
      <c r="H181" s="42"/>
      <c r="I181" s="42"/>
      <c r="J181" s="42"/>
      <c r="K181" s="42"/>
      <c r="L181" s="42"/>
      <c r="M181" s="48"/>
      <c r="N181" s="98"/>
      <c r="O181" s="96"/>
      <c r="P181" s="96"/>
      <c r="Q181" s="96"/>
      <c r="R181" s="96"/>
      <c r="S181" s="108">
        <f>+E!S181+D!S181+A!S181+B!S181</f>
        <v>0</v>
      </c>
      <c r="T181" s="108">
        <f>+E!T181+D!T181+A!T181+B!T181</f>
        <v>0</v>
      </c>
      <c r="U181" s="84"/>
    </row>
    <row r="182" spans="1:21" s="55" customFormat="1" ht="15.75">
      <c r="A182" s="94"/>
      <c r="B182" s="95"/>
      <c r="C182" s="817" t="s">
        <v>380</v>
      </c>
      <c r="D182" s="818"/>
      <c r="E182" s="819"/>
      <c r="F182" s="47" t="s">
        <v>381</v>
      </c>
      <c r="G182" s="40"/>
      <c r="H182" s="42"/>
      <c r="I182" s="42"/>
      <c r="J182" s="42"/>
      <c r="K182" s="42"/>
      <c r="L182" s="42"/>
      <c r="M182" s="48"/>
      <c r="N182" s="98"/>
      <c r="O182" s="96"/>
      <c r="P182" s="96"/>
      <c r="Q182" s="96"/>
      <c r="R182" s="96"/>
      <c r="S182" s="108">
        <f>+E!S182+D!S182+A!S182+B!S182</f>
        <v>0</v>
      </c>
      <c r="T182" s="108">
        <f>+E!T182+D!T182+A!T182+B!T182</f>
        <v>0</v>
      </c>
    </row>
    <row r="183" spans="1:21" s="55" customFormat="1" ht="15.75">
      <c r="A183" s="94"/>
      <c r="B183" s="95"/>
      <c r="C183" s="817"/>
      <c r="D183" s="818"/>
      <c r="E183" s="819"/>
      <c r="F183" s="47"/>
      <c r="G183" s="40"/>
      <c r="H183" s="42"/>
      <c r="I183" s="42"/>
      <c r="J183" s="42"/>
      <c r="K183" s="42"/>
      <c r="L183" s="42"/>
      <c r="M183" s="48"/>
      <c r="N183" s="98"/>
      <c r="O183" s="96"/>
      <c r="P183" s="96"/>
      <c r="Q183" s="96"/>
      <c r="R183" s="96"/>
      <c r="S183" s="109"/>
      <c r="T183" s="109"/>
    </row>
    <row r="184" spans="1:21" s="55" customFormat="1" ht="15.75">
      <c r="A184" s="94" t="s">
        <v>382</v>
      </c>
      <c r="B184" s="95"/>
      <c r="C184" s="817"/>
      <c r="D184" s="818"/>
      <c r="E184" s="819"/>
      <c r="F184" s="43" t="s">
        <v>383</v>
      </c>
      <c r="G184" s="40"/>
      <c r="H184" s="39"/>
      <c r="I184" s="39"/>
      <c r="J184" s="39"/>
      <c r="K184" s="39"/>
      <c r="L184" s="39"/>
      <c r="M184" s="44"/>
      <c r="N184" s="98"/>
      <c r="O184" s="96">
        <v>30</v>
      </c>
      <c r="P184" s="96"/>
      <c r="Q184" s="96"/>
      <c r="R184" s="96"/>
      <c r="S184" s="109">
        <f>+S186+S188</f>
        <v>0</v>
      </c>
      <c r="T184" s="109">
        <f>+T186+T188</f>
        <v>0</v>
      </c>
    </row>
    <row r="185" spans="1:21" s="55" customFormat="1" ht="15.75">
      <c r="A185" s="94"/>
      <c r="B185" s="95"/>
      <c r="C185" s="817"/>
      <c r="D185" s="818"/>
      <c r="E185" s="819"/>
      <c r="F185" s="47"/>
      <c r="G185" s="40"/>
      <c r="H185" s="42"/>
      <c r="I185" s="42"/>
      <c r="J185" s="42"/>
      <c r="K185" s="42"/>
      <c r="L185" s="42"/>
      <c r="M185" s="48"/>
      <c r="N185" s="98"/>
      <c r="O185" s="96"/>
      <c r="P185" s="96"/>
      <c r="Q185" s="96"/>
      <c r="R185" s="96"/>
      <c r="S185" s="109"/>
      <c r="T185" s="109"/>
    </row>
    <row r="186" spans="1:21" s="55" customFormat="1" ht="15.75">
      <c r="A186" s="94"/>
      <c r="B186" s="95" t="s">
        <v>384</v>
      </c>
      <c r="C186" s="817"/>
      <c r="D186" s="818"/>
      <c r="E186" s="819"/>
      <c r="F186" s="45" t="s">
        <v>385</v>
      </c>
      <c r="G186" s="40"/>
      <c r="H186" s="41"/>
      <c r="I186" s="41"/>
      <c r="J186" s="41"/>
      <c r="K186" s="41"/>
      <c r="L186" s="41"/>
      <c r="M186" s="46"/>
      <c r="N186" s="98"/>
      <c r="O186" s="96"/>
      <c r="P186" s="96"/>
      <c r="Q186" s="96"/>
      <c r="R186" s="96"/>
      <c r="S186" s="140">
        <f>SUM(S187:S187)</f>
        <v>0</v>
      </c>
      <c r="T186" s="140">
        <f>SUM(T187:T187)</f>
        <v>0</v>
      </c>
    </row>
    <row r="187" spans="1:21" s="55" customFormat="1" ht="15.75">
      <c r="A187" s="94"/>
      <c r="B187" s="95"/>
      <c r="C187" s="817" t="s">
        <v>386</v>
      </c>
      <c r="D187" s="818"/>
      <c r="E187" s="819"/>
      <c r="F187" s="47" t="s">
        <v>387</v>
      </c>
      <c r="G187" s="40"/>
      <c r="H187" s="42"/>
      <c r="I187" s="42"/>
      <c r="J187" s="42"/>
      <c r="K187" s="42"/>
      <c r="L187" s="42"/>
      <c r="M187" s="48"/>
      <c r="N187" s="98"/>
      <c r="O187" s="96"/>
      <c r="P187" s="96"/>
      <c r="Q187" s="96"/>
      <c r="R187" s="96"/>
      <c r="S187" s="108">
        <f>+E!S187+D!S187+A!S187+B!S187</f>
        <v>0</v>
      </c>
      <c r="T187" s="108">
        <f>+E!T187+D!T187+A!T187+B!T187</f>
        <v>0</v>
      </c>
    </row>
    <row r="188" spans="1:21" s="55" customFormat="1" ht="15.75">
      <c r="A188" s="94"/>
      <c r="B188" s="95" t="s">
        <v>388</v>
      </c>
      <c r="C188" s="817"/>
      <c r="D188" s="818"/>
      <c r="E188" s="819"/>
      <c r="F188" s="45" t="s">
        <v>389</v>
      </c>
      <c r="G188" s="40"/>
      <c r="H188" s="41"/>
      <c r="I188" s="41"/>
      <c r="J188" s="41"/>
      <c r="K188" s="41"/>
      <c r="L188" s="41"/>
      <c r="M188" s="46"/>
      <c r="N188" s="98"/>
      <c r="O188" s="96"/>
      <c r="P188" s="96"/>
      <c r="Q188" s="96"/>
      <c r="R188" s="96"/>
      <c r="S188" s="140">
        <f>SUM(S189:S189)</f>
        <v>0</v>
      </c>
      <c r="T188" s="140">
        <f>SUM(T189:T189)</f>
        <v>0</v>
      </c>
    </row>
    <row r="189" spans="1:21" s="55" customFormat="1" ht="15.75">
      <c r="A189" s="94"/>
      <c r="B189" s="95"/>
      <c r="C189" s="817" t="s">
        <v>390</v>
      </c>
      <c r="D189" s="818" t="s">
        <v>391</v>
      </c>
      <c r="E189" s="819" t="s">
        <v>391</v>
      </c>
      <c r="F189" s="47" t="s">
        <v>392</v>
      </c>
      <c r="G189" s="40"/>
      <c r="H189" s="42"/>
      <c r="I189" s="42"/>
      <c r="J189" s="42"/>
      <c r="K189" s="42"/>
      <c r="L189" s="42"/>
      <c r="M189" s="48"/>
      <c r="N189" s="98"/>
      <c r="O189" s="96"/>
      <c r="P189" s="96"/>
      <c r="Q189" s="96"/>
      <c r="R189" s="96"/>
      <c r="S189" s="108">
        <f>+E!S189+D!S189+A!S189+B!S189</f>
        <v>0</v>
      </c>
      <c r="T189" s="108">
        <f>+E!T189+D!T189+A!T189+B!T189</f>
        <v>0</v>
      </c>
    </row>
    <row r="190" spans="1:21" s="55" customFormat="1" ht="15.75">
      <c r="A190" s="94"/>
      <c r="B190" s="95"/>
      <c r="C190" s="817" t="s">
        <v>438</v>
      </c>
      <c r="D190" s="818" t="s">
        <v>391</v>
      </c>
      <c r="E190" s="819" t="s">
        <v>391</v>
      </c>
      <c r="F190" s="47"/>
      <c r="G190" s="40"/>
      <c r="H190" s="42"/>
      <c r="I190" s="42"/>
      <c r="J190" s="42"/>
      <c r="K190" s="42"/>
      <c r="L190" s="42"/>
      <c r="M190" s="48"/>
      <c r="N190" s="98"/>
      <c r="O190" s="96"/>
      <c r="P190" s="96"/>
      <c r="Q190" s="96"/>
      <c r="R190" s="96"/>
      <c r="S190" s="109"/>
      <c r="T190" s="109"/>
    </row>
    <row r="191" spans="1:21" s="55" customFormat="1" ht="15.75">
      <c r="A191" s="94"/>
      <c r="B191" s="95"/>
      <c r="C191" s="105"/>
      <c r="D191" s="106"/>
      <c r="E191" s="107"/>
      <c r="F191" s="47"/>
      <c r="G191" s="40"/>
      <c r="H191" s="42"/>
      <c r="I191" s="42"/>
      <c r="J191" s="42"/>
      <c r="K191" s="42"/>
      <c r="L191" s="42"/>
      <c r="M191" s="48"/>
      <c r="N191" s="98"/>
      <c r="O191" s="96"/>
      <c r="P191" s="96"/>
      <c r="Q191" s="96"/>
      <c r="R191" s="96"/>
      <c r="S191" s="109"/>
      <c r="T191" s="109"/>
    </row>
    <row r="192" spans="1:21" s="55" customFormat="1" ht="15.75">
      <c r="A192" s="94" t="s">
        <v>393</v>
      </c>
      <c r="B192" s="95"/>
      <c r="C192" s="817"/>
      <c r="D192" s="818"/>
      <c r="E192" s="819"/>
      <c r="F192" s="43" t="s">
        <v>394</v>
      </c>
      <c r="G192" s="40"/>
      <c r="H192" s="39"/>
      <c r="I192" s="39"/>
      <c r="J192" s="39"/>
      <c r="K192" s="39"/>
      <c r="L192" s="39"/>
      <c r="M192" s="44"/>
      <c r="N192" s="98"/>
      <c r="O192" s="96"/>
      <c r="P192" s="96"/>
      <c r="Q192" s="96"/>
      <c r="R192" s="96"/>
      <c r="S192" s="109">
        <f>+S194</f>
        <v>0</v>
      </c>
      <c r="T192" s="109">
        <f>+T194</f>
        <v>0</v>
      </c>
    </row>
    <row r="193" spans="1:20" s="55" customFormat="1" ht="15.75">
      <c r="A193" s="94"/>
      <c r="B193" s="95"/>
      <c r="C193" s="105"/>
      <c r="D193" s="106"/>
      <c r="E193" s="107"/>
      <c r="F193" s="43"/>
      <c r="G193" s="40"/>
      <c r="H193" s="39"/>
      <c r="I193" s="39"/>
      <c r="J193" s="39"/>
      <c r="K193" s="39"/>
      <c r="L193" s="39"/>
      <c r="M193" s="44"/>
      <c r="N193" s="98"/>
      <c r="O193" s="96"/>
      <c r="P193" s="96"/>
      <c r="Q193" s="96"/>
      <c r="R193" s="96"/>
      <c r="S193" s="109"/>
      <c r="T193" s="109"/>
    </row>
    <row r="194" spans="1:20" s="55" customFormat="1" ht="15.75">
      <c r="A194" s="94"/>
      <c r="B194" s="95" t="s">
        <v>395</v>
      </c>
      <c r="C194" s="817"/>
      <c r="D194" s="818"/>
      <c r="E194" s="819"/>
      <c r="F194" s="45" t="s">
        <v>396</v>
      </c>
      <c r="G194" s="40"/>
      <c r="H194" s="41"/>
      <c r="I194" s="41"/>
      <c r="J194" s="41"/>
      <c r="K194" s="41"/>
      <c r="L194" s="41"/>
      <c r="M194" s="46"/>
      <c r="N194" s="98"/>
      <c r="O194" s="96"/>
      <c r="P194" s="96"/>
      <c r="Q194" s="96"/>
      <c r="R194" s="96"/>
      <c r="S194" s="140">
        <f>SUM(S195:S195)</f>
        <v>0</v>
      </c>
      <c r="T194" s="140">
        <f>SUM(T195:T195)</f>
        <v>0</v>
      </c>
    </row>
    <row r="195" spans="1:20" s="55" customFormat="1" ht="15.75">
      <c r="A195" s="94"/>
      <c r="B195" s="95"/>
      <c r="C195" s="817" t="s">
        <v>397</v>
      </c>
      <c r="D195" s="818" t="s">
        <v>398</v>
      </c>
      <c r="E195" s="819" t="s">
        <v>398</v>
      </c>
      <c r="F195" s="47" t="s">
        <v>399</v>
      </c>
      <c r="G195" s="40"/>
      <c r="H195" s="42"/>
      <c r="I195" s="42"/>
      <c r="J195" s="42"/>
      <c r="K195" s="42"/>
      <c r="L195" s="42"/>
      <c r="M195" s="48"/>
      <c r="N195" s="98"/>
      <c r="O195" s="96"/>
      <c r="P195" s="96"/>
      <c r="Q195" s="96"/>
      <c r="R195" s="96"/>
      <c r="S195" s="108">
        <f>+E!S195+D!S195+A!S195+B!S195</f>
        <v>0</v>
      </c>
      <c r="T195" s="108">
        <f>+E!T195+D!T195+A!T195+B!T195</f>
        <v>0</v>
      </c>
    </row>
    <row r="196" spans="1:20" s="55" customFormat="1" ht="15.75">
      <c r="A196" s="94"/>
      <c r="B196" s="95"/>
      <c r="C196" s="817"/>
      <c r="D196" s="818"/>
      <c r="E196" s="819"/>
      <c r="F196" s="47"/>
      <c r="G196" s="40"/>
      <c r="H196" s="42"/>
      <c r="I196" s="42"/>
      <c r="J196" s="42"/>
      <c r="K196" s="42"/>
      <c r="L196" s="42"/>
      <c r="M196" s="48"/>
      <c r="N196" s="98"/>
      <c r="O196" s="96"/>
      <c r="P196" s="96"/>
      <c r="Q196" s="96"/>
      <c r="R196" s="96"/>
      <c r="S196" s="109"/>
      <c r="T196" s="109"/>
    </row>
    <row r="197" spans="1:20" s="55" customFormat="1" ht="15.75">
      <c r="A197" s="94"/>
      <c r="B197" s="95"/>
      <c r="C197" s="835"/>
      <c r="D197" s="836"/>
      <c r="E197" s="837"/>
      <c r="F197" s="47"/>
      <c r="G197" s="40"/>
      <c r="H197" s="42"/>
      <c r="I197" s="42"/>
      <c r="J197" s="42"/>
      <c r="K197" s="42"/>
      <c r="L197" s="42"/>
      <c r="M197" s="48"/>
      <c r="N197" s="98"/>
      <c r="O197" s="96"/>
      <c r="P197" s="96"/>
      <c r="Q197" s="96"/>
      <c r="R197" s="96"/>
      <c r="S197" s="109"/>
      <c r="T197" s="109"/>
    </row>
    <row r="198" spans="1:20" s="55" customFormat="1" ht="15.75">
      <c r="A198" s="67"/>
      <c r="B198" s="69"/>
      <c r="C198" s="834"/>
      <c r="D198" s="834"/>
      <c r="E198" s="834"/>
      <c r="F198" s="68"/>
      <c r="G198" s="100"/>
      <c r="H198" s="101" t="s">
        <v>400</v>
      </c>
      <c r="I198" s="101"/>
      <c r="J198" s="101"/>
      <c r="K198" s="101"/>
      <c r="L198" s="101"/>
      <c r="M198" s="102"/>
      <c r="N198" s="103"/>
      <c r="O198" s="104"/>
      <c r="P198" s="104"/>
      <c r="Q198" s="21">
        <f>+Q192+Q184+Q157+Q148+Q101+Q51+Q18</f>
        <v>0</v>
      </c>
      <c r="R198" s="21"/>
      <c r="S198" s="141">
        <f>+S192+S184+S157+S148+S101+S51+S18</f>
        <v>0</v>
      </c>
      <c r="T198" s="141">
        <f>+T192+T184+T157+T148+T101+T51+T18</f>
        <v>0</v>
      </c>
    </row>
    <row r="199" spans="1:20" ht="15.75">
      <c r="A199" s="22"/>
      <c r="S199" s="143"/>
      <c r="T199" s="116"/>
    </row>
    <row r="200" spans="1:20" ht="15.75">
      <c r="A200" s="22"/>
      <c r="B200" s="828" t="s">
        <v>509</v>
      </c>
      <c r="C200" s="828"/>
      <c r="D200" s="828"/>
      <c r="E200" s="828"/>
      <c r="F200" s="828"/>
      <c r="G200" s="828"/>
      <c r="H200" s="828"/>
      <c r="Q200" s="828" t="s">
        <v>511</v>
      </c>
      <c r="R200" s="828"/>
      <c r="S200" s="828"/>
      <c r="T200" s="116"/>
    </row>
    <row r="201" spans="1:20" s="125" customFormat="1" ht="11.25" customHeight="1">
      <c r="A201" s="4"/>
      <c r="B201" s="820" t="s">
        <v>510</v>
      </c>
      <c r="C201" s="820"/>
      <c r="D201" s="820"/>
      <c r="E201" s="820"/>
      <c r="F201" s="820"/>
      <c r="G201" s="820"/>
      <c r="H201" s="820"/>
      <c r="N201" s="126"/>
      <c r="Q201" s="827" t="s">
        <v>512</v>
      </c>
      <c r="R201" s="827"/>
      <c r="S201" s="827"/>
      <c r="T201" s="133"/>
    </row>
    <row r="202" spans="1:20" ht="15.75">
      <c r="A202" s="22"/>
      <c r="B202" s="826" t="s">
        <v>508</v>
      </c>
      <c r="C202" s="826"/>
      <c r="D202" s="826"/>
      <c r="E202" s="826"/>
      <c r="F202" s="826"/>
      <c r="G202" s="826"/>
      <c r="H202" s="826"/>
      <c r="Q202" s="826" t="s">
        <v>508</v>
      </c>
      <c r="R202" s="826"/>
      <c r="S202" s="826"/>
      <c r="T202" s="116"/>
    </row>
    <row r="203" spans="1:20" ht="15.75">
      <c r="A203" s="22"/>
      <c r="S203" s="143"/>
      <c r="T203" s="116"/>
    </row>
    <row r="204" spans="1:20" ht="15.75">
      <c r="A204" s="22"/>
      <c r="S204" s="143"/>
      <c r="T204" s="116"/>
    </row>
    <row r="205" spans="1:20" ht="15.75">
      <c r="A205" s="22"/>
      <c r="S205" s="143"/>
      <c r="T205" s="116"/>
    </row>
    <row r="206" spans="1:20" ht="15.75">
      <c r="A206" s="22"/>
      <c r="S206" s="143"/>
      <c r="T206" s="116"/>
    </row>
    <row r="207" spans="1:20" ht="15.75">
      <c r="A207" s="22"/>
      <c r="S207" s="143"/>
      <c r="T207" s="116"/>
    </row>
    <row r="208" spans="1:20" ht="15.75">
      <c r="A208" s="22"/>
      <c r="S208" s="143"/>
      <c r="T208" s="116"/>
    </row>
    <row r="209" spans="1:20" ht="15.75">
      <c r="A209" s="22"/>
      <c r="S209" s="143"/>
      <c r="T209" s="116"/>
    </row>
    <row r="210" spans="1:20" ht="15.75">
      <c r="A210" s="22"/>
      <c r="S210" s="143"/>
      <c r="T210" s="116"/>
    </row>
    <row r="211" spans="1:20" ht="15.75">
      <c r="A211" s="22"/>
      <c r="S211" s="143"/>
      <c r="T211" s="116"/>
    </row>
    <row r="212" spans="1:20" ht="15.75">
      <c r="A212" s="22"/>
      <c r="S212" s="143"/>
      <c r="T212" s="116"/>
    </row>
    <row r="213" spans="1:20" ht="15.75">
      <c r="A213" s="22"/>
      <c r="S213" s="143"/>
      <c r="T213" s="116"/>
    </row>
    <row r="214" spans="1:20" ht="15.75">
      <c r="A214" s="22"/>
      <c r="S214" s="143"/>
      <c r="T214" s="116"/>
    </row>
    <row r="215" spans="1:20" ht="15.75">
      <c r="A215" s="22"/>
      <c r="S215" s="143"/>
      <c r="T215" s="116"/>
    </row>
    <row r="216" spans="1:20" ht="15.75">
      <c r="A216" s="22"/>
      <c r="S216" s="143"/>
      <c r="T216" s="116"/>
    </row>
    <row r="217" spans="1:20" ht="15.75">
      <c r="A217" s="22"/>
      <c r="S217" s="143"/>
      <c r="T217" s="116"/>
    </row>
    <row r="218" spans="1:20" ht="15.75">
      <c r="A218" s="22"/>
      <c r="S218" s="143"/>
      <c r="T218" s="116"/>
    </row>
    <row r="219" spans="1:20" ht="15.75">
      <c r="A219" s="22"/>
      <c r="S219" s="143"/>
      <c r="T219" s="116"/>
    </row>
    <row r="220" spans="1:20" ht="15.75">
      <c r="A220" s="22"/>
      <c r="S220" s="143"/>
      <c r="T220" s="116"/>
    </row>
    <row r="221" spans="1:20" ht="15.75">
      <c r="A221" s="22"/>
      <c r="S221" s="143"/>
      <c r="T221" s="116"/>
    </row>
    <row r="222" spans="1:20" ht="15.75">
      <c r="A222" s="22"/>
      <c r="S222" s="143"/>
      <c r="T222" s="116"/>
    </row>
    <row r="223" spans="1:20" ht="15.75">
      <c r="A223" s="22"/>
      <c r="S223" s="143"/>
      <c r="T223" s="116"/>
    </row>
    <row r="224" spans="1:20" ht="15.75">
      <c r="A224" s="22"/>
      <c r="S224" s="143"/>
      <c r="T224" s="116"/>
    </row>
    <row r="225" spans="1:20" ht="15.75">
      <c r="A225" s="22"/>
      <c r="S225" s="143"/>
      <c r="T225" s="116"/>
    </row>
    <row r="226" spans="1:20" ht="15.75">
      <c r="A226" s="22"/>
      <c r="S226" s="143"/>
      <c r="T226" s="116"/>
    </row>
    <row r="227" spans="1:20" ht="15.75">
      <c r="A227" s="22"/>
      <c r="S227" s="143"/>
      <c r="T227" s="116"/>
    </row>
    <row r="228" spans="1:20" ht="15.75">
      <c r="A228" s="22"/>
    </row>
    <row r="229" spans="1:20" ht="15.75">
      <c r="A229" s="22"/>
    </row>
    <row r="230" spans="1:20" ht="15.75">
      <c r="A230" s="22"/>
    </row>
    <row r="231" spans="1:20" ht="15.75">
      <c r="A231" s="22"/>
    </row>
    <row r="232" spans="1:20" ht="15.75">
      <c r="A232" s="22"/>
    </row>
    <row r="233" spans="1:20" ht="15.75">
      <c r="A233" s="22"/>
    </row>
    <row r="234" spans="1:20" ht="15.75">
      <c r="A234" s="22"/>
    </row>
    <row r="235" spans="1:20" ht="15.75">
      <c r="A235" s="22"/>
    </row>
    <row r="236" spans="1:20" ht="15.75">
      <c r="A236" s="22"/>
    </row>
    <row r="237" spans="1:20" ht="15.75">
      <c r="A237" s="22"/>
    </row>
    <row r="238" spans="1:20" ht="15.75">
      <c r="A238" s="22"/>
    </row>
    <row r="239" spans="1:20" ht="15.75">
      <c r="A239" s="22"/>
    </row>
    <row r="240" spans="1:20" ht="15.75">
      <c r="A240" s="22"/>
    </row>
    <row r="241" spans="1:1" ht="15.75">
      <c r="A241" s="22"/>
    </row>
    <row r="242" spans="1:1" ht="15.75">
      <c r="A242" s="22"/>
    </row>
    <row r="243" spans="1:1" ht="15.75">
      <c r="A243" s="22"/>
    </row>
    <row r="244" spans="1:1" ht="15.75">
      <c r="A244" s="22"/>
    </row>
    <row r="245" spans="1:1" ht="15.75">
      <c r="A245" s="22"/>
    </row>
    <row r="246" spans="1:1" ht="15.75">
      <c r="A246" s="22"/>
    </row>
    <row r="247" spans="1:1" ht="15.75">
      <c r="A247" s="22"/>
    </row>
    <row r="248" spans="1:1" ht="15.75">
      <c r="A248" s="22"/>
    </row>
    <row r="249" spans="1:1" ht="15.75">
      <c r="A249" s="22"/>
    </row>
    <row r="250" spans="1:1" ht="15.75">
      <c r="A250" s="22"/>
    </row>
    <row r="251" spans="1:1" ht="15.75">
      <c r="A251" s="22"/>
    </row>
    <row r="252" spans="1:1" ht="15.75">
      <c r="A252" s="22"/>
    </row>
    <row r="253" spans="1:1" ht="15.75">
      <c r="A253" s="22"/>
    </row>
    <row r="254" spans="1:1" ht="15.75">
      <c r="A254" s="22"/>
    </row>
    <row r="255" spans="1:1" ht="15.75">
      <c r="A255" s="22"/>
    </row>
    <row r="256" spans="1:1" ht="15.75">
      <c r="A256" s="22"/>
    </row>
    <row r="257" spans="1:1" ht="15.75">
      <c r="A257" s="22"/>
    </row>
    <row r="258" spans="1:1" ht="15.75">
      <c r="A258" s="22"/>
    </row>
    <row r="259" spans="1:1" ht="15.75">
      <c r="A259" s="22"/>
    </row>
    <row r="260" spans="1:1" ht="15.75">
      <c r="A260" s="22"/>
    </row>
    <row r="261" spans="1:1" ht="15.75">
      <c r="A261" s="22"/>
    </row>
    <row r="262" spans="1:1" ht="15.75">
      <c r="A262" s="22"/>
    </row>
    <row r="263" spans="1:1" ht="15.75">
      <c r="A263" s="22"/>
    </row>
    <row r="264" spans="1:1" ht="15.75">
      <c r="A264" s="22"/>
    </row>
    <row r="265" spans="1:1" ht="15.75">
      <c r="A265" s="22"/>
    </row>
    <row r="266" spans="1:1" ht="15.75">
      <c r="A266" s="22"/>
    </row>
    <row r="267" spans="1:1" ht="15.75">
      <c r="A267" s="22"/>
    </row>
    <row r="268" spans="1:1" ht="15.75">
      <c r="A268" s="22"/>
    </row>
    <row r="269" spans="1:1" ht="15.75">
      <c r="A269" s="22"/>
    </row>
    <row r="270" spans="1:1" ht="15.75">
      <c r="A270" s="22"/>
    </row>
    <row r="271" spans="1:1" ht="15.75">
      <c r="A271" s="22"/>
    </row>
    <row r="272" spans="1:1" ht="15.75">
      <c r="A272" s="22"/>
    </row>
    <row r="273" spans="1:1" ht="15.75">
      <c r="A273" s="22"/>
    </row>
    <row r="274" spans="1:1" ht="15.75">
      <c r="A274" s="22"/>
    </row>
  </sheetData>
  <mergeCells count="193">
    <mergeCell ref="F1:R1"/>
    <mergeCell ref="B202:H202"/>
    <mergeCell ref="Q201:S201"/>
    <mergeCell ref="Q200:S200"/>
    <mergeCell ref="Q202:S202"/>
    <mergeCell ref="O15:O16"/>
    <mergeCell ref="R15:R16"/>
    <mergeCell ref="A17:E17"/>
    <mergeCell ref="B200:H200"/>
    <mergeCell ref="C196:E196"/>
    <mergeCell ref="C197:E197"/>
    <mergeCell ref="C198:E198"/>
    <mergeCell ref="C190:E190"/>
    <mergeCell ref="C192:E192"/>
    <mergeCell ref="C194:E194"/>
    <mergeCell ref="C195:E195"/>
    <mergeCell ref="C186:E186"/>
    <mergeCell ref="C187:E187"/>
    <mergeCell ref="C188:E188"/>
    <mergeCell ref="C189:E189"/>
    <mergeCell ref="C182:E182"/>
    <mergeCell ref="C183:E183"/>
    <mergeCell ref="C184:E184"/>
    <mergeCell ref="C185:E185"/>
    <mergeCell ref="C177:E177"/>
    <mergeCell ref="C179:E179"/>
    <mergeCell ref="C180:E180"/>
    <mergeCell ref="C181:E181"/>
    <mergeCell ref="C171:E171"/>
    <mergeCell ref="C176:E176"/>
    <mergeCell ref="C172:E172"/>
    <mergeCell ref="C173:E173"/>
    <mergeCell ref="C167:E167"/>
    <mergeCell ref="C168:E168"/>
    <mergeCell ref="C169:E169"/>
    <mergeCell ref="C170:E170"/>
    <mergeCell ref="C163:E163"/>
    <mergeCell ref="C164:E164"/>
    <mergeCell ref="C165:E165"/>
    <mergeCell ref="C166:E166"/>
    <mergeCell ref="C159:E159"/>
    <mergeCell ref="C160:E160"/>
    <mergeCell ref="C161:E161"/>
    <mergeCell ref="C162:E162"/>
    <mergeCell ref="C155:E155"/>
    <mergeCell ref="C156:E156"/>
    <mergeCell ref="C157:E157"/>
    <mergeCell ref="C158:E158"/>
    <mergeCell ref="C151:E151"/>
    <mergeCell ref="C152:E152"/>
    <mergeCell ref="C153:E153"/>
    <mergeCell ref="C154:E154"/>
    <mergeCell ref="C146:E146"/>
    <mergeCell ref="C148:E148"/>
    <mergeCell ref="C149:E149"/>
    <mergeCell ref="C150:E150"/>
    <mergeCell ref="C142:E142"/>
    <mergeCell ref="C143:E143"/>
    <mergeCell ref="C144:E144"/>
    <mergeCell ref="C145:E145"/>
    <mergeCell ref="C138:E138"/>
    <mergeCell ref="C139:E139"/>
    <mergeCell ref="C140:E140"/>
    <mergeCell ref="C141:E141"/>
    <mergeCell ref="C133:E133"/>
    <mergeCell ref="C134:E134"/>
    <mergeCell ref="C135:E135"/>
    <mergeCell ref="C136:E136"/>
    <mergeCell ref="C128:E128"/>
    <mergeCell ref="C129:E129"/>
    <mergeCell ref="C131:E131"/>
    <mergeCell ref="C132:E132"/>
    <mergeCell ref="C124:E124"/>
    <mergeCell ref="C125:E125"/>
    <mergeCell ref="C126:E126"/>
    <mergeCell ref="C127:E127"/>
    <mergeCell ref="C119:E119"/>
    <mergeCell ref="C120:E120"/>
    <mergeCell ref="C121:E121"/>
    <mergeCell ref="C122:E122"/>
    <mergeCell ref="C115:E115"/>
    <mergeCell ref="C116:E116"/>
    <mergeCell ref="C117:E117"/>
    <mergeCell ref="C118:E118"/>
    <mergeCell ref="C111:E111"/>
    <mergeCell ref="C112:E112"/>
    <mergeCell ref="C113:E113"/>
    <mergeCell ref="C114:E114"/>
    <mergeCell ref="C107:E107"/>
    <mergeCell ref="C108:E108"/>
    <mergeCell ref="C109:E109"/>
    <mergeCell ref="C110:E110"/>
    <mergeCell ref="C103:E103"/>
    <mergeCell ref="C104:E104"/>
    <mergeCell ref="C105:E105"/>
    <mergeCell ref="C106:E106"/>
    <mergeCell ref="C99:E99"/>
    <mergeCell ref="C100:E100"/>
    <mergeCell ref="C101:E101"/>
    <mergeCell ref="C102:E102"/>
    <mergeCell ref="C95:E95"/>
    <mergeCell ref="C96:E96"/>
    <mergeCell ref="C97:E97"/>
    <mergeCell ref="C98:E98"/>
    <mergeCell ref="C91:E91"/>
    <mergeCell ref="C92:E92"/>
    <mergeCell ref="C93:E93"/>
    <mergeCell ref="C94:E94"/>
    <mergeCell ref="C87:E87"/>
    <mergeCell ref="C88:E88"/>
    <mergeCell ref="C89:E89"/>
    <mergeCell ref="C90:E90"/>
    <mergeCell ref="C83:E83"/>
    <mergeCell ref="C84:E84"/>
    <mergeCell ref="C85:E85"/>
    <mergeCell ref="C86:E86"/>
    <mergeCell ref="C79:E79"/>
    <mergeCell ref="C80:E80"/>
    <mergeCell ref="C81:E81"/>
    <mergeCell ref="C82:E82"/>
    <mergeCell ref="C75:E75"/>
    <mergeCell ref="C76:E76"/>
    <mergeCell ref="C77:E77"/>
    <mergeCell ref="C78:E78"/>
    <mergeCell ref="C71:E71"/>
    <mergeCell ref="C72:E72"/>
    <mergeCell ref="C73:E73"/>
    <mergeCell ref="C74:E74"/>
    <mergeCell ref="C67:E67"/>
    <mergeCell ref="C68:E68"/>
    <mergeCell ref="C69:E69"/>
    <mergeCell ref="C70:E70"/>
    <mergeCell ref="C41:E41"/>
    <mergeCell ref="C42:E42"/>
    <mergeCell ref="C51:E51"/>
    <mergeCell ref="C63:E63"/>
    <mergeCell ref="C64:E64"/>
    <mergeCell ref="C65:E65"/>
    <mergeCell ref="C66:E66"/>
    <mergeCell ref="C59:E59"/>
    <mergeCell ref="C60:E60"/>
    <mergeCell ref="C61:E61"/>
    <mergeCell ref="C62:E62"/>
    <mergeCell ref="C55:E55"/>
    <mergeCell ref="C56:E56"/>
    <mergeCell ref="C57:E57"/>
    <mergeCell ref="C58:E58"/>
    <mergeCell ref="B201:H201"/>
    <mergeCell ref="C29:E29"/>
    <mergeCell ref="C30:E30"/>
    <mergeCell ref="C31:E31"/>
    <mergeCell ref="C32:E32"/>
    <mergeCell ref="C33:E33"/>
    <mergeCell ref="C38:E38"/>
    <mergeCell ref="C43:E43"/>
    <mergeCell ref="C44:E44"/>
    <mergeCell ref="C45:E45"/>
    <mergeCell ref="C37:E37"/>
    <mergeCell ref="C34:E34"/>
    <mergeCell ref="C35:E35"/>
    <mergeCell ref="C36:E36"/>
    <mergeCell ref="C52:E52"/>
    <mergeCell ref="C53:E53"/>
    <mergeCell ref="C54:E54"/>
    <mergeCell ref="C47:E47"/>
    <mergeCell ref="C48:E48"/>
    <mergeCell ref="C49:E49"/>
    <mergeCell ref="C50:E50"/>
    <mergeCell ref="C46:E46"/>
    <mergeCell ref="C39:E39"/>
    <mergeCell ref="C40:E40"/>
    <mergeCell ref="N7:R7"/>
    <mergeCell ref="L7:M7"/>
    <mergeCell ref="Q15:Q16"/>
    <mergeCell ref="C16:E16"/>
    <mergeCell ref="N15:N16"/>
    <mergeCell ref="J12:K12"/>
    <mergeCell ref="C28:E28"/>
    <mergeCell ref="F17:M17"/>
    <mergeCell ref="C18:E18"/>
    <mergeCell ref="A15:E15"/>
    <mergeCell ref="F15:M16"/>
    <mergeCell ref="P15:P16"/>
    <mergeCell ref="C19:E19"/>
    <mergeCell ref="N19:N35"/>
    <mergeCell ref="C20:E20"/>
    <mergeCell ref="C21:E21"/>
    <mergeCell ref="C22:E22"/>
    <mergeCell ref="C23:E23"/>
    <mergeCell ref="C24:E24"/>
    <mergeCell ref="C25:E25"/>
    <mergeCell ref="C26:E26"/>
    <mergeCell ref="C27:E27"/>
  </mergeCells>
  <phoneticPr fontId="9" type="noConversion"/>
  <printOptions horizontalCentered="1"/>
  <pageMargins left="0.31496062992125984" right="0.23622047244094491" top="0.43307086614173229" bottom="0.51181102362204722" header="0" footer="0"/>
  <pageSetup scale="65" firstPageNumber="11" orientation="landscape" useFirstPageNumber="1" r:id="rId1"/>
  <headerFooter alignWithMargins="0">
    <oddFooter>Página &amp;P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2"/>
  </sheetPr>
  <dimension ref="A1:U274"/>
  <sheetViews>
    <sheetView showGridLines="0" topLeftCell="W181" workbookViewId="0">
      <selection activeCell="I11" sqref="I11"/>
    </sheetView>
  </sheetViews>
  <sheetFormatPr baseColWidth="10" defaultColWidth="11.42578125" defaultRowHeight="12.75"/>
  <cols>
    <col min="1" max="1" width="6.140625" style="1" hidden="1" customWidth="1"/>
    <col min="2" max="2" width="6.7109375" style="1" hidden="1" customWidth="1"/>
    <col min="3" max="3" width="1.5703125" style="1" hidden="1" customWidth="1"/>
    <col min="4" max="4" width="3.5703125" hidden="1" customWidth="1"/>
    <col min="5" max="5" width="1.5703125" hidden="1" customWidth="1"/>
    <col min="6" max="6" width="6.5703125" hidden="1" customWidth="1"/>
    <col min="7" max="10" width="4.42578125" hidden="1" customWidth="1"/>
    <col min="11" max="11" width="3.85546875" hidden="1" customWidth="1"/>
    <col min="12" max="12" width="16" hidden="1" customWidth="1"/>
    <col min="13" max="13" width="4.5703125" hidden="1" customWidth="1"/>
    <col min="14" max="14" width="8.5703125" style="88" hidden="1" customWidth="1"/>
    <col min="15" max="15" width="7.7109375" hidden="1" customWidth="1"/>
    <col min="16" max="16" width="12" hidden="1" customWidth="1"/>
    <col min="17" max="17" width="12.85546875" hidden="1" customWidth="1"/>
    <col min="18" max="18" width="14.5703125" hidden="1" customWidth="1"/>
    <col min="19" max="19" width="16.85546875" style="117" hidden="1" customWidth="1"/>
    <col min="20" max="20" width="16.85546875" style="127" hidden="1" customWidth="1"/>
    <col min="21" max="21" width="14.42578125" hidden="1" customWidth="1"/>
    <col min="22" max="22" width="0" hidden="1" customWidth="1"/>
  </cols>
  <sheetData>
    <row r="1" spans="1:21" ht="12.75" customHeight="1">
      <c r="F1" s="825" t="s">
        <v>528</v>
      </c>
      <c r="G1" s="825"/>
      <c r="H1" s="825"/>
      <c r="I1" s="825"/>
      <c r="J1" s="825"/>
      <c r="K1" s="825"/>
      <c r="L1" s="825"/>
      <c r="M1" s="825"/>
      <c r="N1" s="825"/>
      <c r="O1" s="825"/>
      <c r="P1" s="825"/>
      <c r="Q1" s="825"/>
      <c r="R1" s="825"/>
      <c r="T1" s="156" t="s">
        <v>526</v>
      </c>
    </row>
    <row r="2" spans="1:21" s="82" customFormat="1" ht="20.25">
      <c r="A2" s="2"/>
      <c r="B2" s="80"/>
      <c r="C2" s="80"/>
      <c r="D2" s="80"/>
      <c r="E2" s="80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5" t="s">
        <v>506</v>
      </c>
      <c r="T2" s="145"/>
    </row>
    <row r="3" spans="1:21" ht="15.75">
      <c r="A3" s="148" t="s">
        <v>498</v>
      </c>
      <c r="F3" s="152" t="s">
        <v>521</v>
      </c>
      <c r="G3" s="25">
        <v>6</v>
      </c>
      <c r="H3" s="25">
        <v>1</v>
      </c>
      <c r="I3" s="25">
        <v>1</v>
      </c>
      <c r="J3" s="25">
        <v>1</v>
      </c>
      <c r="K3" s="26"/>
      <c r="L3" s="22" t="s">
        <v>522</v>
      </c>
      <c r="N3" s="22" t="s">
        <v>434</v>
      </c>
      <c r="S3" s="135" t="s">
        <v>527</v>
      </c>
    </row>
    <row r="4" spans="1:21" s="23" customFormat="1" ht="15.75">
      <c r="A4" s="149"/>
      <c r="C4" s="1"/>
      <c r="N4" s="24"/>
      <c r="S4" s="135"/>
      <c r="T4" s="130"/>
    </row>
    <row r="5" spans="1:21" ht="15.75">
      <c r="A5" s="148" t="s">
        <v>499</v>
      </c>
      <c r="F5" s="152" t="s">
        <v>521</v>
      </c>
      <c r="G5" s="25">
        <v>0</v>
      </c>
      <c r="H5" s="25">
        <v>0</v>
      </c>
      <c r="I5" s="153"/>
      <c r="J5" s="128"/>
      <c r="L5" s="22" t="s">
        <v>522</v>
      </c>
    </row>
    <row r="6" spans="1:21" s="23" customFormat="1" ht="15.75">
      <c r="A6" s="149"/>
      <c r="C6" s="1"/>
      <c r="N6" s="24"/>
      <c r="T6" s="130"/>
    </row>
    <row r="7" spans="1:21" ht="24" customHeight="1">
      <c r="A7" s="150" t="s">
        <v>517</v>
      </c>
      <c r="F7" s="152" t="s">
        <v>521</v>
      </c>
      <c r="G7" s="25">
        <v>1</v>
      </c>
      <c r="H7" s="25">
        <v>1</v>
      </c>
      <c r="I7" s="153"/>
      <c r="L7" s="160" t="s">
        <v>522</v>
      </c>
      <c r="N7" s="810" t="s">
        <v>441</v>
      </c>
      <c r="O7" s="810"/>
      <c r="P7" s="810"/>
      <c r="Q7" s="810"/>
      <c r="R7" s="810"/>
      <c r="S7" s="158" t="s">
        <v>525</v>
      </c>
    </row>
    <row r="8" spans="1:21" s="23" customFormat="1" ht="10.5" customHeight="1">
      <c r="A8" s="149"/>
      <c r="C8" s="1"/>
      <c r="L8" s="110"/>
      <c r="N8" s="24"/>
      <c r="S8" s="158"/>
      <c r="T8" s="130"/>
    </row>
    <row r="9" spans="1:21" ht="15.75">
      <c r="A9" s="148" t="s">
        <v>518</v>
      </c>
      <c r="F9" s="152" t="s">
        <v>521</v>
      </c>
      <c r="G9" s="25">
        <v>0</v>
      </c>
      <c r="H9" s="25">
        <v>0</v>
      </c>
      <c r="I9" s="153"/>
      <c r="J9" s="128"/>
      <c r="L9" s="22" t="s">
        <v>522</v>
      </c>
      <c r="S9" s="158"/>
    </row>
    <row r="10" spans="1:21" s="23" customFormat="1" ht="10.5" customHeight="1">
      <c r="A10" s="149"/>
      <c r="C10" s="1"/>
      <c r="L10" s="110"/>
      <c r="N10" s="24"/>
      <c r="S10" s="158"/>
      <c r="T10" s="130"/>
    </row>
    <row r="11" spans="1:21" ht="15.75">
      <c r="A11" s="148" t="s">
        <v>519</v>
      </c>
      <c r="F11" s="152" t="s">
        <v>521</v>
      </c>
      <c r="G11" s="25">
        <v>0</v>
      </c>
      <c r="H11" s="25">
        <v>0</v>
      </c>
      <c r="I11" s="153"/>
      <c r="J11" s="128"/>
      <c r="K11" s="114"/>
      <c r="L11" s="22" t="s">
        <v>522</v>
      </c>
      <c r="S11" s="158" t="s">
        <v>525</v>
      </c>
      <c r="T11" s="157"/>
    </row>
    <row r="12" spans="1:21" s="23" customFormat="1" ht="15.75">
      <c r="A12" s="149"/>
      <c r="C12" s="1"/>
      <c r="G12" s="38"/>
      <c r="H12" s="38"/>
      <c r="I12" s="38"/>
      <c r="J12" s="801"/>
      <c r="K12" s="801"/>
      <c r="N12" s="24"/>
      <c r="S12" s="159"/>
      <c r="T12" s="157"/>
    </row>
    <row r="13" spans="1:21" ht="24" customHeight="1" thickBot="1">
      <c r="A13" s="151" t="s">
        <v>520</v>
      </c>
      <c r="C13" s="5"/>
      <c r="D13" s="5"/>
      <c r="E13" s="5"/>
      <c r="F13" s="5"/>
      <c r="G13" s="111" t="s">
        <v>440</v>
      </c>
      <c r="H13" s="111" t="s">
        <v>461</v>
      </c>
      <c r="I13" s="111" t="s">
        <v>440</v>
      </c>
      <c r="J13" s="111">
        <v>0</v>
      </c>
      <c r="K13" s="128"/>
      <c r="L13" s="22" t="s">
        <v>522</v>
      </c>
      <c r="M13" s="5"/>
      <c r="N13" s="810" t="s">
        <v>481</v>
      </c>
      <c r="O13" s="810"/>
      <c r="P13" s="810"/>
      <c r="Q13" s="810"/>
      <c r="R13" s="810"/>
      <c r="S13" s="158" t="s">
        <v>525</v>
      </c>
      <c r="T13" s="147"/>
    </row>
    <row r="14" spans="1:21" ht="15.75">
      <c r="A14" s="148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T14" s="147"/>
    </row>
    <row r="15" spans="1:21" ht="12.75" customHeight="1">
      <c r="A15" s="802" t="s">
        <v>523</v>
      </c>
      <c r="B15" s="803"/>
      <c r="C15" s="803"/>
      <c r="D15" s="803"/>
      <c r="E15" s="803"/>
      <c r="F15" s="804" t="s">
        <v>513</v>
      </c>
      <c r="G15" s="805"/>
      <c r="H15" s="805"/>
      <c r="I15" s="805"/>
      <c r="J15" s="805"/>
      <c r="K15" s="805"/>
      <c r="L15" s="805"/>
      <c r="M15" s="806"/>
      <c r="N15" s="799" t="s">
        <v>475</v>
      </c>
      <c r="O15" s="829" t="s">
        <v>495</v>
      </c>
      <c r="P15" s="794" t="s">
        <v>416</v>
      </c>
      <c r="Q15" s="794" t="s">
        <v>515</v>
      </c>
      <c r="R15" s="794" t="s">
        <v>417</v>
      </c>
      <c r="S15" s="136" t="s">
        <v>516</v>
      </c>
      <c r="T15" s="146" t="s">
        <v>524</v>
      </c>
    </row>
    <row r="16" spans="1:21">
      <c r="A16" s="73" t="s">
        <v>411</v>
      </c>
      <c r="B16" s="73" t="s">
        <v>445</v>
      </c>
      <c r="C16" s="796" t="s">
        <v>514</v>
      </c>
      <c r="D16" s="797" t="s">
        <v>3</v>
      </c>
      <c r="E16" s="798" t="s">
        <v>3</v>
      </c>
      <c r="F16" s="807"/>
      <c r="G16" s="808"/>
      <c r="H16" s="808"/>
      <c r="I16" s="808"/>
      <c r="J16" s="808"/>
      <c r="K16" s="808"/>
      <c r="L16" s="808"/>
      <c r="M16" s="809"/>
      <c r="N16" s="800"/>
      <c r="O16" s="830"/>
      <c r="P16" s="795"/>
      <c r="Q16" s="795"/>
      <c r="R16" s="795"/>
      <c r="S16" s="137" t="s">
        <v>482</v>
      </c>
      <c r="T16" s="123">
        <v>2009</v>
      </c>
      <c r="U16" s="124"/>
    </row>
    <row r="17" spans="1:21" s="79" customFormat="1" ht="12.75" customHeight="1">
      <c r="A17" s="831" t="s">
        <v>409</v>
      </c>
      <c r="B17" s="832"/>
      <c r="C17" s="832"/>
      <c r="D17" s="832"/>
      <c r="E17" s="833"/>
      <c r="F17" s="811" t="s">
        <v>412</v>
      </c>
      <c r="G17" s="812"/>
      <c r="H17" s="812"/>
      <c r="I17" s="812"/>
      <c r="J17" s="812"/>
      <c r="K17" s="812"/>
      <c r="L17" s="812"/>
      <c r="M17" s="813"/>
      <c r="N17" s="78">
        <v>3</v>
      </c>
      <c r="O17" s="78" t="s">
        <v>321</v>
      </c>
      <c r="P17" s="78" t="s">
        <v>424</v>
      </c>
      <c r="Q17" s="78" t="s">
        <v>339</v>
      </c>
      <c r="R17" s="78" t="s">
        <v>425</v>
      </c>
      <c r="S17" s="138" t="s">
        <v>382</v>
      </c>
      <c r="T17" s="138" t="s">
        <v>393</v>
      </c>
    </row>
    <row r="18" spans="1:21" s="55" customFormat="1" ht="15.75">
      <c r="A18" s="90">
        <v>1</v>
      </c>
      <c r="B18" s="91"/>
      <c r="C18" s="814"/>
      <c r="D18" s="815"/>
      <c r="E18" s="816"/>
      <c r="F18" s="50" t="s">
        <v>4</v>
      </c>
      <c r="G18" s="51"/>
      <c r="H18" s="52"/>
      <c r="I18" s="52"/>
      <c r="J18" s="52"/>
      <c r="K18" s="52"/>
      <c r="L18" s="52"/>
      <c r="M18" s="53"/>
      <c r="N18" s="92">
        <v>331</v>
      </c>
      <c r="O18" s="93">
        <v>40</v>
      </c>
      <c r="P18" s="93"/>
      <c r="Q18" s="93"/>
      <c r="R18" s="93"/>
      <c r="S18" s="142">
        <f>+S20+S28+S34+S37+S39+S42+S47+S23</f>
        <v>0</v>
      </c>
      <c r="T18" s="142">
        <f>+T20+T28+T34+T37+T39+T42+T47+T23</f>
        <v>0</v>
      </c>
      <c r="U18" s="129"/>
    </row>
    <row r="19" spans="1:21" s="55" customFormat="1" ht="15.75">
      <c r="A19" s="94"/>
      <c r="B19" s="95"/>
      <c r="C19" s="817"/>
      <c r="D19" s="818"/>
      <c r="E19" s="819"/>
      <c r="F19" s="47"/>
      <c r="G19" s="40"/>
      <c r="H19" s="42"/>
      <c r="I19" s="42"/>
      <c r="J19" s="42"/>
      <c r="K19" s="42"/>
      <c r="L19" s="42"/>
      <c r="M19" s="48"/>
      <c r="N19" s="824" t="s">
        <v>476</v>
      </c>
      <c r="O19" s="96"/>
      <c r="P19" s="96"/>
      <c r="Q19" s="96"/>
      <c r="R19" s="96"/>
      <c r="S19" s="108"/>
      <c r="T19" s="108"/>
      <c r="U19" s="113"/>
    </row>
    <row r="20" spans="1:21" s="55" customFormat="1" ht="15.75">
      <c r="A20" s="94"/>
      <c r="B20" s="95" t="s">
        <v>5</v>
      </c>
      <c r="C20" s="817"/>
      <c r="D20" s="818"/>
      <c r="E20" s="819"/>
      <c r="F20" s="45" t="s">
        <v>6</v>
      </c>
      <c r="G20" s="40"/>
      <c r="H20" s="41"/>
      <c r="I20" s="41"/>
      <c r="J20" s="41"/>
      <c r="K20" s="41"/>
      <c r="L20" s="41"/>
      <c r="M20" s="46"/>
      <c r="N20" s="824"/>
      <c r="O20" s="96"/>
      <c r="P20" s="96"/>
      <c r="Q20" s="96"/>
      <c r="R20" s="96"/>
      <c r="S20" s="140">
        <f>SUM(S21:S22)</f>
        <v>0</v>
      </c>
      <c r="T20" s="140">
        <f>SUM(T21:T22)</f>
        <v>0</v>
      </c>
      <c r="U20" s="134"/>
    </row>
    <row r="21" spans="1:21" s="55" customFormat="1" ht="15.75">
      <c r="A21" s="94"/>
      <c r="B21" s="95"/>
      <c r="C21" s="817" t="s">
        <v>7</v>
      </c>
      <c r="D21" s="818" t="s">
        <v>8</v>
      </c>
      <c r="E21" s="819" t="s">
        <v>8</v>
      </c>
      <c r="F21" s="47" t="s">
        <v>9</v>
      </c>
      <c r="G21" s="40"/>
      <c r="H21" s="42"/>
      <c r="I21" s="42"/>
      <c r="J21" s="42"/>
      <c r="K21" s="42"/>
      <c r="L21" s="42"/>
      <c r="M21" s="48"/>
      <c r="N21" s="824"/>
      <c r="O21" s="96"/>
      <c r="P21" s="96"/>
      <c r="Q21" s="96"/>
      <c r="R21" s="96"/>
      <c r="S21" s="108">
        <v>0</v>
      </c>
      <c r="T21" s="108">
        <v>0</v>
      </c>
      <c r="U21" s="113"/>
    </row>
    <row r="22" spans="1:21" s="55" customFormat="1" ht="15.75">
      <c r="A22" s="94"/>
      <c r="B22" s="95"/>
      <c r="C22" s="817" t="s">
        <v>10</v>
      </c>
      <c r="D22" s="818" t="s">
        <v>8</v>
      </c>
      <c r="E22" s="819" t="s">
        <v>8</v>
      </c>
      <c r="F22" s="47" t="s">
        <v>11</v>
      </c>
      <c r="G22" s="40"/>
      <c r="H22" s="42"/>
      <c r="I22" s="42"/>
      <c r="J22" s="42"/>
      <c r="K22" s="42"/>
      <c r="L22" s="42"/>
      <c r="M22" s="48"/>
      <c r="N22" s="824"/>
      <c r="O22" s="96"/>
      <c r="P22" s="96"/>
      <c r="Q22" s="96"/>
      <c r="R22" s="96"/>
      <c r="S22" s="108">
        <v>0</v>
      </c>
      <c r="T22" s="108">
        <v>0</v>
      </c>
      <c r="U22" s="113"/>
    </row>
    <row r="23" spans="1:21" s="55" customFormat="1" ht="15.75">
      <c r="A23" s="94"/>
      <c r="B23" s="95" t="s">
        <v>12</v>
      </c>
      <c r="C23" s="817"/>
      <c r="D23" s="818"/>
      <c r="E23" s="819"/>
      <c r="F23" s="45" t="s">
        <v>13</v>
      </c>
      <c r="G23" s="40"/>
      <c r="H23" s="41"/>
      <c r="I23" s="41"/>
      <c r="J23" s="41"/>
      <c r="K23" s="41"/>
      <c r="L23" s="41"/>
      <c r="M23" s="46"/>
      <c r="N23" s="824"/>
      <c r="O23" s="96"/>
      <c r="P23" s="96"/>
      <c r="Q23" s="96"/>
      <c r="R23" s="96"/>
      <c r="S23" s="140">
        <f>SUM(S24:S27)</f>
        <v>0</v>
      </c>
      <c r="T23" s="140">
        <f>SUM(T24:T27)</f>
        <v>0</v>
      </c>
      <c r="U23" s="84"/>
    </row>
    <row r="24" spans="1:21" s="55" customFormat="1" ht="15.75">
      <c r="A24" s="94"/>
      <c r="B24" s="95"/>
      <c r="C24" s="817" t="s">
        <v>14</v>
      </c>
      <c r="D24" s="818" t="s">
        <v>15</v>
      </c>
      <c r="E24" s="819" t="s">
        <v>15</v>
      </c>
      <c r="F24" s="47" t="s">
        <v>16</v>
      </c>
      <c r="G24" s="40"/>
      <c r="H24" s="42"/>
      <c r="I24" s="42"/>
      <c r="J24" s="42"/>
      <c r="K24" s="42"/>
      <c r="L24" s="42"/>
      <c r="M24" s="48"/>
      <c r="N24" s="824"/>
      <c r="O24" s="96"/>
      <c r="P24" s="96"/>
      <c r="Q24" s="96"/>
      <c r="R24" s="96"/>
      <c r="S24" s="108">
        <v>0</v>
      </c>
      <c r="T24" s="108">
        <v>0</v>
      </c>
      <c r="U24" s="132"/>
    </row>
    <row r="25" spans="1:21" s="55" customFormat="1" ht="15.75">
      <c r="A25" s="94"/>
      <c r="B25" s="95"/>
      <c r="C25" s="817" t="s">
        <v>17</v>
      </c>
      <c r="D25" s="818" t="s">
        <v>18</v>
      </c>
      <c r="E25" s="819" t="s">
        <v>18</v>
      </c>
      <c r="F25" s="47" t="s">
        <v>19</v>
      </c>
      <c r="G25" s="40"/>
      <c r="H25" s="42"/>
      <c r="I25" s="42"/>
      <c r="J25" s="42"/>
      <c r="K25" s="42"/>
      <c r="L25" s="42"/>
      <c r="M25" s="48"/>
      <c r="N25" s="824"/>
      <c r="O25" s="96"/>
      <c r="P25" s="96"/>
      <c r="Q25" s="96"/>
      <c r="R25" s="96"/>
      <c r="S25" s="108"/>
      <c r="T25" s="108"/>
      <c r="U25" s="84"/>
    </row>
    <row r="26" spans="1:21" s="55" customFormat="1" ht="15.75">
      <c r="A26" s="94"/>
      <c r="B26" s="95"/>
      <c r="C26" s="817" t="s">
        <v>20</v>
      </c>
      <c r="D26" s="818" t="s">
        <v>21</v>
      </c>
      <c r="E26" s="819" t="s">
        <v>21</v>
      </c>
      <c r="F26" s="47" t="s">
        <v>22</v>
      </c>
      <c r="G26" s="40"/>
      <c r="H26" s="42"/>
      <c r="I26" s="42"/>
      <c r="J26" s="42"/>
      <c r="K26" s="42"/>
      <c r="L26" s="42"/>
      <c r="M26" s="48"/>
      <c r="N26" s="824"/>
      <c r="O26" s="96"/>
      <c r="P26" s="96"/>
      <c r="Q26" s="96"/>
      <c r="R26" s="96"/>
      <c r="S26" s="108"/>
      <c r="T26" s="108"/>
      <c r="U26" s="84"/>
    </row>
    <row r="27" spans="1:21" s="55" customFormat="1" ht="15.75">
      <c r="A27" s="94"/>
      <c r="B27" s="95"/>
      <c r="C27" s="817" t="s">
        <v>23</v>
      </c>
      <c r="D27" s="818" t="s">
        <v>21</v>
      </c>
      <c r="E27" s="819" t="s">
        <v>21</v>
      </c>
      <c r="F27" s="47" t="s">
        <v>24</v>
      </c>
      <c r="G27" s="40"/>
      <c r="H27" s="42"/>
      <c r="I27" s="42"/>
      <c r="J27" s="42"/>
      <c r="K27" s="42"/>
      <c r="L27" s="42"/>
      <c r="M27" s="48"/>
      <c r="N27" s="824"/>
      <c r="O27" s="96"/>
      <c r="P27" s="96"/>
      <c r="Q27" s="96"/>
      <c r="R27" s="96"/>
      <c r="S27" s="108">
        <v>0</v>
      </c>
      <c r="T27" s="108">
        <v>0</v>
      </c>
      <c r="U27" s="84"/>
    </row>
    <row r="28" spans="1:21" s="55" customFormat="1" ht="15.75">
      <c r="A28" s="94"/>
      <c r="B28" s="95" t="s">
        <v>25</v>
      </c>
      <c r="C28" s="817"/>
      <c r="D28" s="818"/>
      <c r="E28" s="819"/>
      <c r="F28" s="45" t="s">
        <v>26</v>
      </c>
      <c r="G28" s="40"/>
      <c r="H28" s="41"/>
      <c r="I28" s="41"/>
      <c r="J28" s="41"/>
      <c r="K28" s="41"/>
      <c r="L28" s="41"/>
      <c r="M28" s="46"/>
      <c r="N28" s="824"/>
      <c r="O28" s="96"/>
      <c r="P28" s="96"/>
      <c r="Q28" s="96"/>
      <c r="R28" s="96"/>
      <c r="S28" s="140">
        <f>SUM(S29:S33)</f>
        <v>0</v>
      </c>
      <c r="T28" s="140">
        <f>SUM(T29:T33)</f>
        <v>0</v>
      </c>
      <c r="U28" s="84"/>
    </row>
    <row r="29" spans="1:21" s="55" customFormat="1" ht="15.75">
      <c r="A29" s="94"/>
      <c r="B29" s="95"/>
      <c r="C29" s="817" t="s">
        <v>27</v>
      </c>
      <c r="D29" s="818" t="s">
        <v>28</v>
      </c>
      <c r="E29" s="819" t="s">
        <v>28</v>
      </c>
      <c r="F29" s="47" t="s">
        <v>29</v>
      </c>
      <c r="G29" s="40"/>
      <c r="H29" s="42"/>
      <c r="I29" s="42"/>
      <c r="J29" s="42"/>
      <c r="K29" s="42"/>
      <c r="L29" s="42"/>
      <c r="M29" s="48"/>
      <c r="N29" s="824"/>
      <c r="O29" s="96"/>
      <c r="P29" s="96"/>
      <c r="Q29" s="96"/>
      <c r="R29" s="96"/>
      <c r="S29" s="108"/>
      <c r="T29" s="108"/>
      <c r="U29" s="84"/>
    </row>
    <row r="30" spans="1:21" s="55" customFormat="1" ht="15.75">
      <c r="A30" s="94"/>
      <c r="B30" s="95"/>
      <c r="C30" s="817" t="s">
        <v>30</v>
      </c>
      <c r="D30" s="818" t="s">
        <v>31</v>
      </c>
      <c r="E30" s="819" t="s">
        <v>31</v>
      </c>
      <c r="F30" s="47" t="s">
        <v>32</v>
      </c>
      <c r="G30" s="40"/>
      <c r="H30" s="42"/>
      <c r="I30" s="42"/>
      <c r="J30" s="42"/>
      <c r="K30" s="42"/>
      <c r="L30" s="42"/>
      <c r="M30" s="48"/>
      <c r="N30" s="824"/>
      <c r="O30" s="96"/>
      <c r="P30" s="96"/>
      <c r="Q30" s="96"/>
      <c r="R30" s="96"/>
      <c r="S30" s="108">
        <v>0</v>
      </c>
      <c r="T30" s="108">
        <v>0</v>
      </c>
      <c r="U30" s="84"/>
    </row>
    <row r="31" spans="1:21" s="55" customFormat="1" ht="15.75">
      <c r="A31" s="94"/>
      <c r="B31" s="95"/>
      <c r="C31" s="817" t="s">
        <v>33</v>
      </c>
      <c r="D31" s="818" t="s">
        <v>34</v>
      </c>
      <c r="E31" s="819" t="s">
        <v>34</v>
      </c>
      <c r="F31" s="47" t="s">
        <v>35</v>
      </c>
      <c r="G31" s="40"/>
      <c r="H31" s="42"/>
      <c r="I31" s="42"/>
      <c r="J31" s="42"/>
      <c r="K31" s="42"/>
      <c r="L31" s="42"/>
      <c r="M31" s="48"/>
      <c r="N31" s="824"/>
      <c r="O31" s="96"/>
      <c r="P31" s="96"/>
      <c r="Q31" s="96"/>
      <c r="R31" s="96"/>
      <c r="S31" s="108">
        <v>0</v>
      </c>
      <c r="T31" s="108">
        <v>0</v>
      </c>
      <c r="U31" s="84"/>
    </row>
    <row r="32" spans="1:21" s="55" customFormat="1" ht="15.75">
      <c r="A32" s="94"/>
      <c r="B32" s="95"/>
      <c r="C32" s="817" t="s">
        <v>36</v>
      </c>
      <c r="D32" s="818" t="s">
        <v>37</v>
      </c>
      <c r="E32" s="819" t="s">
        <v>37</v>
      </c>
      <c r="F32" s="47" t="s">
        <v>38</v>
      </c>
      <c r="G32" s="40"/>
      <c r="H32" s="42"/>
      <c r="I32" s="42"/>
      <c r="J32" s="42"/>
      <c r="K32" s="42"/>
      <c r="L32" s="42"/>
      <c r="M32" s="48"/>
      <c r="N32" s="824"/>
      <c r="O32" s="96"/>
      <c r="P32" s="96"/>
      <c r="Q32" s="96"/>
      <c r="R32" s="96"/>
      <c r="S32" s="108"/>
      <c r="T32" s="108"/>
      <c r="U32" s="84"/>
    </row>
    <row r="33" spans="1:21" s="55" customFormat="1" ht="15.75">
      <c r="A33" s="94"/>
      <c r="B33" s="95"/>
      <c r="C33" s="817" t="s">
        <v>39</v>
      </c>
      <c r="D33" s="818" t="s">
        <v>40</v>
      </c>
      <c r="E33" s="819" t="s">
        <v>40</v>
      </c>
      <c r="F33" s="47" t="s">
        <v>41</v>
      </c>
      <c r="G33" s="40"/>
      <c r="H33" s="42"/>
      <c r="I33" s="42"/>
      <c r="J33" s="42"/>
      <c r="K33" s="42"/>
      <c r="L33" s="42"/>
      <c r="M33" s="48"/>
      <c r="N33" s="824"/>
      <c r="O33" s="96"/>
      <c r="P33" s="96"/>
      <c r="Q33" s="96"/>
      <c r="R33" s="96"/>
      <c r="S33" s="108">
        <v>0</v>
      </c>
      <c r="T33" s="108">
        <v>0</v>
      </c>
      <c r="U33" s="84"/>
    </row>
    <row r="34" spans="1:21" s="55" customFormat="1" ht="15.75">
      <c r="A34" s="94"/>
      <c r="B34" s="95" t="s">
        <v>42</v>
      </c>
      <c r="C34" s="817"/>
      <c r="D34" s="818"/>
      <c r="E34" s="819"/>
      <c r="F34" s="45" t="s">
        <v>43</v>
      </c>
      <c r="G34" s="40"/>
      <c r="H34" s="41"/>
      <c r="I34" s="41"/>
      <c r="J34" s="41"/>
      <c r="K34" s="41"/>
      <c r="L34" s="41"/>
      <c r="M34" s="46"/>
      <c r="N34" s="824"/>
      <c r="O34" s="96"/>
      <c r="P34" s="96"/>
      <c r="Q34" s="96"/>
      <c r="R34" s="96"/>
      <c r="S34" s="140">
        <f>SUM(S35:S36)</f>
        <v>0</v>
      </c>
      <c r="T34" s="140">
        <f>SUM(T35:T36)</f>
        <v>0</v>
      </c>
      <c r="U34" s="84"/>
    </row>
    <row r="35" spans="1:21" s="55" customFormat="1" ht="15.75">
      <c r="A35" s="94"/>
      <c r="B35" s="95"/>
      <c r="C35" s="817" t="s">
        <v>44</v>
      </c>
      <c r="D35" s="818" t="s">
        <v>45</v>
      </c>
      <c r="E35" s="819" t="s">
        <v>45</v>
      </c>
      <c r="F35" s="47" t="s">
        <v>46</v>
      </c>
      <c r="G35" s="40"/>
      <c r="H35" s="42"/>
      <c r="I35" s="42"/>
      <c r="J35" s="42"/>
      <c r="K35" s="42"/>
      <c r="L35" s="42"/>
      <c r="M35" s="48"/>
      <c r="N35" s="824"/>
      <c r="O35" s="96"/>
      <c r="P35" s="96"/>
      <c r="Q35" s="96"/>
      <c r="R35" s="96"/>
      <c r="S35" s="108">
        <v>0</v>
      </c>
      <c r="T35" s="108">
        <v>0</v>
      </c>
      <c r="U35" s="84"/>
    </row>
    <row r="36" spans="1:21" s="55" customFormat="1" ht="15.75">
      <c r="A36" s="94"/>
      <c r="B36" s="95"/>
      <c r="C36" s="817" t="s">
        <v>47</v>
      </c>
      <c r="D36" s="818" t="s">
        <v>48</v>
      </c>
      <c r="E36" s="819" t="s">
        <v>48</v>
      </c>
      <c r="F36" s="47" t="s">
        <v>49</v>
      </c>
      <c r="G36" s="40"/>
      <c r="H36" s="42"/>
      <c r="I36" s="42"/>
      <c r="J36" s="42"/>
      <c r="K36" s="42"/>
      <c r="L36" s="42"/>
      <c r="M36" s="48"/>
      <c r="N36" s="98"/>
      <c r="O36" s="96"/>
      <c r="P36" s="96"/>
      <c r="Q36" s="96"/>
      <c r="R36" s="96"/>
      <c r="S36" s="108">
        <v>0</v>
      </c>
      <c r="T36" s="108">
        <v>0</v>
      </c>
      <c r="U36" s="84"/>
    </row>
    <row r="37" spans="1:21" s="55" customFormat="1" ht="15.75">
      <c r="A37" s="94"/>
      <c r="B37" s="95" t="s">
        <v>50</v>
      </c>
      <c r="C37" s="817"/>
      <c r="D37" s="818"/>
      <c r="E37" s="819"/>
      <c r="F37" s="45" t="s">
        <v>51</v>
      </c>
      <c r="G37" s="40"/>
      <c r="H37" s="41"/>
      <c r="I37" s="41"/>
      <c r="J37" s="41"/>
      <c r="K37" s="41"/>
      <c r="L37" s="41"/>
      <c r="M37" s="46"/>
      <c r="N37" s="98"/>
      <c r="O37" s="96"/>
      <c r="P37" s="96"/>
      <c r="Q37" s="96"/>
      <c r="R37" s="96"/>
      <c r="S37" s="140">
        <f>SUM(S38:S38)</f>
        <v>0</v>
      </c>
      <c r="T37" s="140">
        <f>SUM(T38:T38)</f>
        <v>0</v>
      </c>
      <c r="U37" s="84"/>
    </row>
    <row r="38" spans="1:21" s="55" customFormat="1" ht="15.75">
      <c r="A38" s="94"/>
      <c r="B38" s="95"/>
      <c r="C38" s="817" t="s">
        <v>52</v>
      </c>
      <c r="D38" s="818" t="s">
        <v>53</v>
      </c>
      <c r="E38" s="819" t="s">
        <v>53</v>
      </c>
      <c r="F38" s="47" t="s">
        <v>54</v>
      </c>
      <c r="G38" s="40"/>
      <c r="H38" s="42"/>
      <c r="I38" s="42"/>
      <c r="J38" s="42"/>
      <c r="K38" s="42"/>
      <c r="L38" s="42"/>
      <c r="M38" s="48"/>
      <c r="N38" s="98"/>
      <c r="O38" s="96"/>
      <c r="P38" s="96"/>
      <c r="Q38" s="96"/>
      <c r="R38" s="96"/>
      <c r="S38" s="108">
        <v>0</v>
      </c>
      <c r="T38" s="108">
        <v>0</v>
      </c>
      <c r="U38" s="84"/>
    </row>
    <row r="39" spans="1:21" s="55" customFormat="1" ht="15.75">
      <c r="A39" s="94"/>
      <c r="B39" s="95" t="s">
        <v>55</v>
      </c>
      <c r="C39" s="817"/>
      <c r="D39" s="818"/>
      <c r="E39" s="819"/>
      <c r="F39" s="45" t="s">
        <v>56</v>
      </c>
      <c r="G39" s="40"/>
      <c r="H39" s="41"/>
      <c r="I39" s="41"/>
      <c r="J39" s="41"/>
      <c r="K39" s="41"/>
      <c r="L39" s="41"/>
      <c r="M39" s="46"/>
      <c r="N39" s="98"/>
      <c r="O39" s="96"/>
      <c r="P39" s="96"/>
      <c r="Q39" s="96"/>
      <c r="R39" s="96"/>
      <c r="S39" s="140">
        <f>SUM(S40:S41)</f>
        <v>0</v>
      </c>
      <c r="T39" s="140">
        <f>SUM(T40:T41)</f>
        <v>0</v>
      </c>
      <c r="U39" s="84"/>
    </row>
    <row r="40" spans="1:21" s="55" customFormat="1" ht="15.75">
      <c r="A40" s="94"/>
      <c r="B40" s="95"/>
      <c r="C40" s="817" t="s">
        <v>57</v>
      </c>
      <c r="D40" s="818" t="s">
        <v>58</v>
      </c>
      <c r="E40" s="819" t="s">
        <v>58</v>
      </c>
      <c r="F40" s="47" t="s">
        <v>59</v>
      </c>
      <c r="G40" s="40"/>
      <c r="H40" s="42"/>
      <c r="I40" s="42"/>
      <c r="J40" s="42"/>
      <c r="K40" s="42"/>
      <c r="L40" s="42"/>
      <c r="M40" s="48"/>
      <c r="N40" s="98"/>
      <c r="O40" s="96"/>
      <c r="P40" s="96"/>
      <c r="Q40" s="96"/>
      <c r="R40" s="96"/>
      <c r="S40" s="108">
        <v>0</v>
      </c>
      <c r="T40" s="108">
        <v>0</v>
      </c>
      <c r="U40" s="84"/>
    </row>
    <row r="41" spans="1:21" s="55" customFormat="1" ht="15.75">
      <c r="A41" s="94"/>
      <c r="B41" s="95"/>
      <c r="C41" s="817" t="s">
        <v>60</v>
      </c>
      <c r="D41" s="818" t="s">
        <v>61</v>
      </c>
      <c r="E41" s="819" t="s">
        <v>61</v>
      </c>
      <c r="F41" s="47" t="s">
        <v>62</v>
      </c>
      <c r="G41" s="40"/>
      <c r="H41" s="42"/>
      <c r="I41" s="42"/>
      <c r="J41" s="42"/>
      <c r="K41" s="42"/>
      <c r="L41" s="42"/>
      <c r="M41" s="48"/>
      <c r="N41" s="98"/>
      <c r="O41" s="96"/>
      <c r="P41" s="96"/>
      <c r="Q41" s="96"/>
      <c r="R41" s="96"/>
      <c r="S41" s="108">
        <v>0</v>
      </c>
      <c r="T41" s="108">
        <v>0</v>
      </c>
      <c r="U41" s="84"/>
    </row>
    <row r="42" spans="1:21" s="55" customFormat="1" ht="15.75">
      <c r="A42" s="94"/>
      <c r="B42" s="95" t="s">
        <v>63</v>
      </c>
      <c r="C42" s="817"/>
      <c r="D42" s="818"/>
      <c r="E42" s="819"/>
      <c r="F42" s="45" t="s">
        <v>64</v>
      </c>
      <c r="G42" s="40"/>
      <c r="H42" s="41"/>
      <c r="I42" s="41"/>
      <c r="J42" s="41"/>
      <c r="K42" s="41"/>
      <c r="L42" s="41"/>
      <c r="M42" s="46"/>
      <c r="N42" s="98"/>
      <c r="O42" s="96"/>
      <c r="P42" s="96"/>
      <c r="Q42" s="96"/>
      <c r="R42" s="96"/>
      <c r="S42" s="140">
        <f>SUM(S43:S46)</f>
        <v>0</v>
      </c>
      <c r="T42" s="140">
        <f>SUM(T43:T46)</f>
        <v>0</v>
      </c>
      <c r="U42" s="132"/>
    </row>
    <row r="43" spans="1:21" s="55" customFormat="1" ht="15.75">
      <c r="A43" s="94"/>
      <c r="B43" s="95"/>
      <c r="C43" s="817" t="s">
        <v>65</v>
      </c>
      <c r="D43" s="818" t="s">
        <v>66</v>
      </c>
      <c r="E43" s="819" t="s">
        <v>66</v>
      </c>
      <c r="F43" s="47" t="s">
        <v>67</v>
      </c>
      <c r="G43" s="40"/>
      <c r="H43" s="42"/>
      <c r="I43" s="42"/>
      <c r="J43" s="42"/>
      <c r="K43" s="42"/>
      <c r="L43" s="42"/>
      <c r="M43" s="48"/>
      <c r="N43" s="98"/>
      <c r="O43" s="96"/>
      <c r="P43" s="96"/>
      <c r="Q43" s="96"/>
      <c r="R43" s="96"/>
      <c r="S43" s="109">
        <v>0</v>
      </c>
      <c r="T43" s="109">
        <v>0</v>
      </c>
      <c r="U43" s="84"/>
    </row>
    <row r="44" spans="1:21" s="55" customFormat="1" ht="15.75">
      <c r="A44" s="94"/>
      <c r="B44" s="95"/>
      <c r="C44" s="817" t="s">
        <v>68</v>
      </c>
      <c r="D44" s="818" t="s">
        <v>69</v>
      </c>
      <c r="E44" s="819" t="s">
        <v>69</v>
      </c>
      <c r="F44" s="47" t="s">
        <v>70</v>
      </c>
      <c r="G44" s="40"/>
      <c r="H44" s="42"/>
      <c r="I44" s="42"/>
      <c r="J44" s="42"/>
      <c r="K44" s="42"/>
      <c r="L44" s="42"/>
      <c r="M44" s="48"/>
      <c r="N44" s="98"/>
      <c r="O44" s="96"/>
      <c r="P44" s="96"/>
      <c r="Q44" s="96"/>
      <c r="R44" s="96"/>
      <c r="S44" s="109">
        <v>0</v>
      </c>
      <c r="T44" s="109">
        <v>0</v>
      </c>
      <c r="U44" s="84"/>
    </row>
    <row r="45" spans="1:21" s="55" customFormat="1" ht="15.75">
      <c r="A45" s="94"/>
      <c r="B45" s="95"/>
      <c r="C45" s="817" t="s">
        <v>71</v>
      </c>
      <c r="D45" s="818" t="s">
        <v>72</v>
      </c>
      <c r="E45" s="819" t="s">
        <v>72</v>
      </c>
      <c r="F45" s="47" t="s">
        <v>73</v>
      </c>
      <c r="G45" s="40"/>
      <c r="H45" s="42"/>
      <c r="I45" s="42"/>
      <c r="J45" s="42"/>
      <c r="K45" s="42"/>
      <c r="L45" s="42"/>
      <c r="M45" s="48"/>
      <c r="N45" s="98"/>
      <c r="O45" s="96"/>
      <c r="P45" s="96"/>
      <c r="Q45" s="96"/>
      <c r="R45" s="96"/>
      <c r="S45" s="109">
        <v>0</v>
      </c>
      <c r="T45" s="109">
        <v>0</v>
      </c>
      <c r="U45" s="84"/>
    </row>
    <row r="46" spans="1:21" s="55" customFormat="1" ht="15.75">
      <c r="A46" s="94"/>
      <c r="B46" s="95"/>
      <c r="C46" s="817" t="s">
        <v>74</v>
      </c>
      <c r="D46" s="818" t="s">
        <v>75</v>
      </c>
      <c r="E46" s="819" t="s">
        <v>75</v>
      </c>
      <c r="F46" s="47" t="s">
        <v>76</v>
      </c>
      <c r="G46" s="40"/>
      <c r="H46" s="42"/>
      <c r="I46" s="42"/>
      <c r="J46" s="42"/>
      <c r="K46" s="42"/>
      <c r="L46" s="42"/>
      <c r="M46" s="48"/>
      <c r="N46" s="98"/>
      <c r="O46" s="96"/>
      <c r="P46" s="96"/>
      <c r="Q46" s="96"/>
      <c r="R46" s="96"/>
      <c r="S46" s="109">
        <v>0</v>
      </c>
      <c r="T46" s="109">
        <v>0</v>
      </c>
      <c r="U46" s="84"/>
    </row>
    <row r="47" spans="1:21" s="55" customFormat="1" ht="15.75">
      <c r="A47" s="94"/>
      <c r="B47" s="95" t="s">
        <v>77</v>
      </c>
      <c r="C47" s="817"/>
      <c r="D47" s="818"/>
      <c r="E47" s="819"/>
      <c r="F47" s="45" t="s">
        <v>78</v>
      </c>
      <c r="G47" s="40"/>
      <c r="H47" s="41"/>
      <c r="I47" s="41"/>
      <c r="J47" s="41"/>
      <c r="K47" s="41"/>
      <c r="L47" s="41"/>
      <c r="M47" s="46"/>
      <c r="N47" s="98"/>
      <c r="O47" s="96"/>
      <c r="P47" s="96"/>
      <c r="Q47" s="96"/>
      <c r="R47" s="96"/>
      <c r="S47" s="140">
        <f>SUM(S48:S49)</f>
        <v>0</v>
      </c>
      <c r="T47" s="140">
        <f>SUM(T48:T49)</f>
        <v>0</v>
      </c>
      <c r="U47" s="84"/>
    </row>
    <row r="48" spans="1:21" s="55" customFormat="1" ht="15.75">
      <c r="A48" s="94"/>
      <c r="B48" s="95"/>
      <c r="C48" s="817" t="s">
        <v>79</v>
      </c>
      <c r="D48" s="818" t="s">
        <v>80</v>
      </c>
      <c r="E48" s="819" t="s">
        <v>80</v>
      </c>
      <c r="F48" s="47" t="s">
        <v>81</v>
      </c>
      <c r="G48" s="40"/>
      <c r="H48" s="42"/>
      <c r="I48" s="42"/>
      <c r="J48" s="42"/>
      <c r="K48" s="42"/>
      <c r="L48" s="42"/>
      <c r="M48" s="48"/>
      <c r="N48" s="98"/>
      <c r="O48" s="96"/>
      <c r="P48" s="96"/>
      <c r="Q48" s="96"/>
      <c r="R48" s="96"/>
      <c r="S48" s="109"/>
      <c r="T48" s="109"/>
      <c r="U48" s="84"/>
    </row>
    <row r="49" spans="1:21" s="55" customFormat="1" ht="15.75">
      <c r="A49" s="94"/>
      <c r="B49" s="95"/>
      <c r="C49" s="817" t="s">
        <v>82</v>
      </c>
      <c r="D49" s="818" t="s">
        <v>83</v>
      </c>
      <c r="E49" s="819" t="s">
        <v>83</v>
      </c>
      <c r="F49" s="47" t="s">
        <v>84</v>
      </c>
      <c r="G49" s="40"/>
      <c r="H49" s="42"/>
      <c r="I49" s="42"/>
      <c r="J49" s="42"/>
      <c r="K49" s="42"/>
      <c r="L49" s="42"/>
      <c r="M49" s="48"/>
      <c r="N49" s="98"/>
      <c r="O49" s="96"/>
      <c r="P49" s="96"/>
      <c r="Q49" s="96"/>
      <c r="R49" s="96"/>
      <c r="S49" s="109"/>
      <c r="T49" s="109"/>
      <c r="U49" s="84"/>
    </row>
    <row r="50" spans="1:21" s="55" customFormat="1" ht="15.75">
      <c r="A50" s="94"/>
      <c r="B50" s="95"/>
      <c r="C50" s="817"/>
      <c r="D50" s="818"/>
      <c r="E50" s="819"/>
      <c r="F50" s="56"/>
      <c r="G50" s="40"/>
      <c r="H50" s="57"/>
      <c r="I50" s="57"/>
      <c r="J50" s="57"/>
      <c r="K50" s="57"/>
      <c r="L50" s="57"/>
      <c r="M50" s="58"/>
      <c r="N50" s="98"/>
      <c r="O50" s="96"/>
      <c r="P50" s="96"/>
      <c r="Q50" s="96"/>
      <c r="R50" s="96"/>
      <c r="S50" s="109"/>
      <c r="T50" s="109"/>
      <c r="U50" s="84"/>
    </row>
    <row r="51" spans="1:21" s="55" customFormat="1" ht="15.75">
      <c r="A51" s="94">
        <v>2</v>
      </c>
      <c r="B51" s="94"/>
      <c r="C51" s="821"/>
      <c r="D51" s="822"/>
      <c r="E51" s="823"/>
      <c r="F51" s="43" t="s">
        <v>85</v>
      </c>
      <c r="G51" s="59"/>
      <c r="H51" s="39"/>
      <c r="I51" s="39"/>
      <c r="J51" s="39"/>
      <c r="K51" s="39"/>
      <c r="L51" s="39"/>
      <c r="M51" s="44"/>
      <c r="N51" s="98"/>
      <c r="O51" s="96">
        <v>40</v>
      </c>
      <c r="P51" s="96"/>
      <c r="Q51" s="96"/>
      <c r="R51" s="96"/>
      <c r="S51" s="139">
        <f>+S53+S59+S64+S67+S70+S75+S82+S86+S90</f>
        <v>0</v>
      </c>
      <c r="T51" s="139">
        <f>+T53+T59+T64+T67+T70+T75+T82+T86+T90</f>
        <v>0</v>
      </c>
      <c r="U51" s="84"/>
    </row>
    <row r="52" spans="1:21" s="55" customFormat="1" ht="15.75">
      <c r="A52" s="94"/>
      <c r="B52" s="95"/>
      <c r="C52" s="817"/>
      <c r="D52" s="818"/>
      <c r="E52" s="819"/>
      <c r="F52" s="56"/>
      <c r="G52" s="40"/>
      <c r="H52" s="57"/>
      <c r="I52" s="57"/>
      <c r="J52" s="57"/>
      <c r="K52" s="57"/>
      <c r="L52" s="57"/>
      <c r="M52" s="58"/>
      <c r="N52" s="98"/>
      <c r="O52" s="96"/>
      <c r="P52" s="96"/>
      <c r="Q52" s="96"/>
      <c r="R52" s="96"/>
      <c r="S52" s="109"/>
      <c r="T52" s="109"/>
      <c r="U52" s="84"/>
    </row>
    <row r="53" spans="1:21" s="55" customFormat="1" ht="15.75">
      <c r="A53" s="94"/>
      <c r="B53" s="95" t="s">
        <v>86</v>
      </c>
      <c r="C53" s="817"/>
      <c r="D53" s="818"/>
      <c r="E53" s="819"/>
      <c r="F53" s="45" t="s">
        <v>87</v>
      </c>
      <c r="G53" s="40"/>
      <c r="H53" s="41"/>
      <c r="I53" s="41"/>
      <c r="J53" s="41"/>
      <c r="K53" s="41"/>
      <c r="L53" s="41"/>
      <c r="M53" s="46"/>
      <c r="N53" s="98"/>
      <c r="O53" s="96"/>
      <c r="P53" s="96"/>
      <c r="Q53" s="96"/>
      <c r="R53" s="96"/>
      <c r="S53" s="140">
        <f>SUM(S54:S58)</f>
        <v>0</v>
      </c>
      <c r="T53" s="140">
        <f>SUM(T54:T58)</f>
        <v>0</v>
      </c>
      <c r="U53" s="84"/>
    </row>
    <row r="54" spans="1:21" s="55" customFormat="1" ht="15.75">
      <c r="A54" s="94"/>
      <c r="B54" s="95"/>
      <c r="C54" s="817" t="s">
        <v>88</v>
      </c>
      <c r="D54" s="818" t="s">
        <v>89</v>
      </c>
      <c r="E54" s="819" t="s">
        <v>89</v>
      </c>
      <c r="F54" s="47" t="s">
        <v>90</v>
      </c>
      <c r="G54" s="40"/>
      <c r="H54" s="42"/>
      <c r="I54" s="42"/>
      <c r="J54" s="42"/>
      <c r="K54" s="42"/>
      <c r="L54" s="42"/>
      <c r="M54" s="48"/>
      <c r="N54" s="98"/>
      <c r="O54" s="96"/>
      <c r="P54" s="96"/>
      <c r="Q54" s="96"/>
      <c r="R54" s="96"/>
      <c r="S54" s="109"/>
      <c r="T54" s="109"/>
      <c r="U54" s="84"/>
    </row>
    <row r="55" spans="1:21" s="55" customFormat="1" ht="15.75">
      <c r="A55" s="94"/>
      <c r="B55" s="95"/>
      <c r="C55" s="817" t="s">
        <v>91</v>
      </c>
      <c r="D55" s="818" t="s">
        <v>92</v>
      </c>
      <c r="E55" s="819" t="s">
        <v>92</v>
      </c>
      <c r="F55" s="47" t="s">
        <v>93</v>
      </c>
      <c r="G55" s="40"/>
      <c r="H55" s="42"/>
      <c r="I55" s="42"/>
      <c r="J55" s="42"/>
      <c r="K55" s="42"/>
      <c r="L55" s="42"/>
      <c r="M55" s="48"/>
      <c r="N55" s="98"/>
      <c r="O55" s="96"/>
      <c r="P55" s="96"/>
      <c r="Q55" s="96"/>
      <c r="R55" s="96"/>
      <c r="S55" s="109"/>
      <c r="T55" s="109"/>
      <c r="U55" s="84"/>
    </row>
    <row r="56" spans="1:21" s="55" customFormat="1" ht="15.75">
      <c r="A56" s="94"/>
      <c r="B56" s="95"/>
      <c r="C56" s="817" t="s">
        <v>94</v>
      </c>
      <c r="D56" s="818" t="s">
        <v>95</v>
      </c>
      <c r="E56" s="819" t="s">
        <v>95</v>
      </c>
      <c r="F56" s="47" t="s">
        <v>96</v>
      </c>
      <c r="G56" s="40"/>
      <c r="H56" s="42"/>
      <c r="I56" s="42"/>
      <c r="J56" s="42"/>
      <c r="K56" s="42"/>
      <c r="L56" s="42"/>
      <c r="M56" s="48"/>
      <c r="N56" s="98"/>
      <c r="O56" s="96"/>
      <c r="P56" s="96"/>
      <c r="Q56" s="96"/>
      <c r="R56" s="96"/>
      <c r="S56" s="109">
        <v>0</v>
      </c>
      <c r="T56" s="109">
        <v>0</v>
      </c>
      <c r="U56" s="84"/>
    </row>
    <row r="57" spans="1:21" s="55" customFormat="1" ht="15.75">
      <c r="A57" s="94"/>
      <c r="B57" s="95"/>
      <c r="C57" s="817" t="s">
        <v>97</v>
      </c>
      <c r="D57" s="818" t="s">
        <v>98</v>
      </c>
      <c r="E57" s="819" t="s">
        <v>98</v>
      </c>
      <c r="F57" s="47" t="s">
        <v>99</v>
      </c>
      <c r="G57" s="40"/>
      <c r="H57" s="42"/>
      <c r="I57" s="42"/>
      <c r="J57" s="42"/>
      <c r="K57" s="42"/>
      <c r="L57" s="42"/>
      <c r="M57" s="48"/>
      <c r="N57" s="98"/>
      <c r="O57" s="96"/>
      <c r="P57" s="96"/>
      <c r="Q57" s="96"/>
      <c r="R57" s="96"/>
      <c r="S57" s="109">
        <v>0</v>
      </c>
      <c r="T57" s="109">
        <v>0</v>
      </c>
      <c r="U57" s="84"/>
    </row>
    <row r="58" spans="1:21" s="55" customFormat="1" ht="15.75">
      <c r="A58" s="94"/>
      <c r="B58" s="95"/>
      <c r="C58" s="817" t="s">
        <v>100</v>
      </c>
      <c r="D58" s="818" t="s">
        <v>101</v>
      </c>
      <c r="E58" s="819" t="s">
        <v>101</v>
      </c>
      <c r="F58" s="47" t="s">
        <v>102</v>
      </c>
      <c r="G58" s="40"/>
      <c r="H58" s="42"/>
      <c r="I58" s="42"/>
      <c r="J58" s="42"/>
      <c r="K58" s="42"/>
      <c r="L58" s="42"/>
      <c r="M58" s="48"/>
      <c r="N58" s="98"/>
      <c r="O58" s="96"/>
      <c r="P58" s="96"/>
      <c r="Q58" s="96"/>
      <c r="R58" s="96"/>
      <c r="S58" s="109"/>
      <c r="T58" s="109"/>
      <c r="U58" s="84"/>
    </row>
    <row r="59" spans="1:21" s="55" customFormat="1" ht="15.75">
      <c r="A59" s="94"/>
      <c r="B59" s="95" t="s">
        <v>103</v>
      </c>
      <c r="C59" s="817"/>
      <c r="D59" s="818"/>
      <c r="E59" s="819"/>
      <c r="F59" s="45" t="s">
        <v>104</v>
      </c>
      <c r="G59" s="40"/>
      <c r="H59" s="41"/>
      <c r="I59" s="41"/>
      <c r="J59" s="41"/>
      <c r="K59" s="41"/>
      <c r="L59" s="41"/>
      <c r="M59" s="46"/>
      <c r="N59" s="98"/>
      <c r="O59" s="96"/>
      <c r="P59" s="96"/>
      <c r="Q59" s="96"/>
      <c r="R59" s="96"/>
      <c r="S59" s="140">
        <f>SUM(S60:S63)</f>
        <v>0</v>
      </c>
      <c r="T59" s="140">
        <f>SUM(T60:T63)</f>
        <v>0</v>
      </c>
      <c r="U59" s="84"/>
    </row>
    <row r="60" spans="1:21" s="55" customFormat="1" ht="15.75">
      <c r="A60" s="94"/>
      <c r="B60" s="95"/>
      <c r="C60" s="817" t="s">
        <v>105</v>
      </c>
      <c r="D60" s="818" t="s">
        <v>106</v>
      </c>
      <c r="E60" s="819" t="s">
        <v>106</v>
      </c>
      <c r="F60" s="47" t="s">
        <v>107</v>
      </c>
      <c r="G60" s="40"/>
      <c r="H60" s="42"/>
      <c r="I60" s="42"/>
      <c r="J60" s="42"/>
      <c r="K60" s="42"/>
      <c r="L60" s="42"/>
      <c r="M60" s="48"/>
      <c r="N60" s="98"/>
      <c r="O60" s="96"/>
      <c r="P60" s="96"/>
      <c r="Q60" s="96"/>
      <c r="R60" s="96"/>
      <c r="S60" s="109">
        <v>0</v>
      </c>
      <c r="T60" s="109">
        <v>0</v>
      </c>
      <c r="U60" s="84"/>
    </row>
    <row r="61" spans="1:21" s="55" customFormat="1" ht="15.75">
      <c r="A61" s="94"/>
      <c r="B61" s="95"/>
      <c r="C61" s="817" t="s">
        <v>108</v>
      </c>
      <c r="D61" s="818" t="s">
        <v>109</v>
      </c>
      <c r="E61" s="819" t="s">
        <v>109</v>
      </c>
      <c r="F61" s="47" t="s">
        <v>110</v>
      </c>
      <c r="G61" s="40"/>
      <c r="H61" s="42"/>
      <c r="I61" s="42"/>
      <c r="J61" s="42"/>
      <c r="K61" s="42"/>
      <c r="L61" s="42"/>
      <c r="M61" s="48"/>
      <c r="N61" s="98"/>
      <c r="O61" s="96"/>
      <c r="P61" s="96"/>
      <c r="Q61" s="96"/>
      <c r="R61" s="96"/>
      <c r="S61" s="109"/>
      <c r="T61" s="109"/>
      <c r="U61" s="84"/>
    </row>
    <row r="62" spans="1:21" s="55" customFormat="1" ht="15.75">
      <c r="A62" s="94"/>
      <c r="B62" s="95"/>
      <c r="C62" s="817" t="s">
        <v>111</v>
      </c>
      <c r="D62" s="818" t="s">
        <v>112</v>
      </c>
      <c r="E62" s="819" t="s">
        <v>112</v>
      </c>
      <c r="F62" s="47" t="s">
        <v>113</v>
      </c>
      <c r="G62" s="40"/>
      <c r="H62" s="42"/>
      <c r="I62" s="42"/>
      <c r="J62" s="42"/>
      <c r="K62" s="42"/>
      <c r="L62" s="42"/>
      <c r="M62" s="48"/>
      <c r="N62" s="98"/>
      <c r="O62" s="96"/>
      <c r="P62" s="96"/>
      <c r="Q62" s="96"/>
      <c r="R62" s="96"/>
      <c r="S62" s="109"/>
      <c r="T62" s="109"/>
      <c r="U62" s="84"/>
    </row>
    <row r="63" spans="1:21" s="55" customFormat="1" ht="15.75">
      <c r="A63" s="94"/>
      <c r="B63" s="95"/>
      <c r="C63" s="817" t="s">
        <v>114</v>
      </c>
      <c r="D63" s="818" t="s">
        <v>115</v>
      </c>
      <c r="E63" s="819" t="s">
        <v>115</v>
      </c>
      <c r="F63" s="47" t="s">
        <v>116</v>
      </c>
      <c r="G63" s="40"/>
      <c r="H63" s="42"/>
      <c r="I63" s="42"/>
      <c r="J63" s="42"/>
      <c r="K63" s="42"/>
      <c r="L63" s="42"/>
      <c r="M63" s="48"/>
      <c r="N63" s="98"/>
      <c r="O63" s="96"/>
      <c r="P63" s="96"/>
      <c r="Q63" s="96"/>
      <c r="R63" s="96"/>
      <c r="S63" s="109"/>
      <c r="T63" s="109"/>
      <c r="U63" s="84"/>
    </row>
    <row r="64" spans="1:21" s="55" customFormat="1" ht="15.75">
      <c r="A64" s="94"/>
      <c r="B64" s="95" t="s">
        <v>117</v>
      </c>
      <c r="C64" s="817"/>
      <c r="D64" s="818"/>
      <c r="E64" s="819"/>
      <c r="F64" s="45" t="s">
        <v>118</v>
      </c>
      <c r="G64" s="40"/>
      <c r="H64" s="41"/>
      <c r="I64" s="41"/>
      <c r="J64" s="41"/>
      <c r="K64" s="41"/>
      <c r="L64" s="41"/>
      <c r="M64" s="46"/>
      <c r="N64" s="98"/>
      <c r="O64" s="96"/>
      <c r="P64" s="96"/>
      <c r="Q64" s="96"/>
      <c r="R64" s="96"/>
      <c r="S64" s="140">
        <f>SUM(S65:S66)</f>
        <v>0</v>
      </c>
      <c r="T64" s="140">
        <f>SUM(T65:T66)</f>
        <v>0</v>
      </c>
      <c r="U64" s="84"/>
    </row>
    <row r="65" spans="1:21" s="55" customFormat="1" ht="15.75">
      <c r="A65" s="94"/>
      <c r="B65" s="95"/>
      <c r="C65" s="817" t="s">
        <v>119</v>
      </c>
      <c r="D65" s="818" t="s">
        <v>120</v>
      </c>
      <c r="E65" s="819" t="s">
        <v>120</v>
      </c>
      <c r="F65" s="47" t="s">
        <v>121</v>
      </c>
      <c r="G65" s="40"/>
      <c r="H65" s="42"/>
      <c r="I65" s="42"/>
      <c r="J65" s="42"/>
      <c r="K65" s="42"/>
      <c r="L65" s="42"/>
      <c r="M65" s="48"/>
      <c r="N65" s="98"/>
      <c r="O65" s="96"/>
      <c r="P65" s="96"/>
      <c r="Q65" s="96"/>
      <c r="R65" s="96"/>
      <c r="S65" s="109">
        <v>0</v>
      </c>
      <c r="T65" s="109">
        <v>0</v>
      </c>
      <c r="U65" s="84"/>
    </row>
    <row r="66" spans="1:21" s="55" customFormat="1" ht="15.75">
      <c r="A66" s="94"/>
      <c r="B66" s="95"/>
      <c r="C66" s="817" t="s">
        <v>122</v>
      </c>
      <c r="D66" s="818" t="s">
        <v>123</v>
      </c>
      <c r="E66" s="819" t="s">
        <v>123</v>
      </c>
      <c r="F66" s="47" t="s">
        <v>124</v>
      </c>
      <c r="G66" s="40"/>
      <c r="H66" s="42"/>
      <c r="I66" s="42"/>
      <c r="J66" s="42"/>
      <c r="K66" s="42"/>
      <c r="L66" s="42"/>
      <c r="M66" s="48"/>
      <c r="N66" s="98"/>
      <c r="O66" s="96"/>
      <c r="P66" s="96"/>
      <c r="Q66" s="96"/>
      <c r="R66" s="96"/>
      <c r="S66" s="109">
        <v>0</v>
      </c>
      <c r="T66" s="109">
        <v>0</v>
      </c>
      <c r="U66" s="84"/>
    </row>
    <row r="67" spans="1:21" s="55" customFormat="1" ht="15.75">
      <c r="A67" s="94"/>
      <c r="B67" s="95" t="s">
        <v>125</v>
      </c>
      <c r="C67" s="817"/>
      <c r="D67" s="818"/>
      <c r="E67" s="819"/>
      <c r="F67" s="45" t="s">
        <v>126</v>
      </c>
      <c r="G67" s="40"/>
      <c r="H67" s="41"/>
      <c r="I67" s="41"/>
      <c r="J67" s="41"/>
      <c r="K67" s="41"/>
      <c r="L67" s="41"/>
      <c r="M67" s="46"/>
      <c r="N67" s="98"/>
      <c r="O67" s="96"/>
      <c r="P67" s="96"/>
      <c r="Q67" s="96"/>
      <c r="R67" s="96"/>
      <c r="S67" s="140">
        <f>SUM(S68:S69)</f>
        <v>0</v>
      </c>
      <c r="T67" s="140">
        <f>SUM(T68:T69)</f>
        <v>0</v>
      </c>
      <c r="U67" s="84"/>
    </row>
    <row r="68" spans="1:21" s="55" customFormat="1" ht="15.75">
      <c r="A68" s="94"/>
      <c r="B68" s="95"/>
      <c r="C68" s="817" t="s">
        <v>127</v>
      </c>
      <c r="D68" s="818" t="s">
        <v>128</v>
      </c>
      <c r="E68" s="819" t="s">
        <v>128</v>
      </c>
      <c r="F68" s="47" t="s">
        <v>129</v>
      </c>
      <c r="G68" s="40"/>
      <c r="H68" s="42"/>
      <c r="I68" s="42"/>
      <c r="J68" s="42"/>
      <c r="K68" s="42"/>
      <c r="L68" s="42"/>
      <c r="M68" s="48"/>
      <c r="N68" s="98"/>
      <c r="O68" s="96"/>
      <c r="P68" s="96"/>
      <c r="Q68" s="96"/>
      <c r="R68" s="96"/>
      <c r="S68" s="109">
        <v>0</v>
      </c>
      <c r="T68" s="109">
        <v>0</v>
      </c>
      <c r="U68" s="84"/>
    </row>
    <row r="69" spans="1:21" s="55" customFormat="1" ht="15.75">
      <c r="A69" s="94"/>
      <c r="B69" s="95"/>
      <c r="C69" s="817" t="s">
        <v>130</v>
      </c>
      <c r="D69" s="818" t="s">
        <v>131</v>
      </c>
      <c r="E69" s="819" t="s">
        <v>131</v>
      </c>
      <c r="F69" s="47" t="s">
        <v>132</v>
      </c>
      <c r="G69" s="40"/>
      <c r="H69" s="42"/>
      <c r="I69" s="42"/>
      <c r="J69" s="42"/>
      <c r="K69" s="42"/>
      <c r="L69" s="42"/>
      <c r="M69" s="48"/>
      <c r="N69" s="98"/>
      <c r="O69" s="96"/>
      <c r="P69" s="96"/>
      <c r="Q69" s="96"/>
      <c r="R69" s="96"/>
      <c r="S69" s="109">
        <v>0</v>
      </c>
      <c r="T69" s="109">
        <v>0</v>
      </c>
      <c r="U69" s="84"/>
    </row>
    <row r="70" spans="1:21" s="55" customFormat="1" ht="15.75">
      <c r="A70" s="94"/>
      <c r="B70" s="95" t="s">
        <v>133</v>
      </c>
      <c r="C70" s="817"/>
      <c r="D70" s="818"/>
      <c r="E70" s="819"/>
      <c r="F70" s="45" t="s">
        <v>134</v>
      </c>
      <c r="G70" s="40"/>
      <c r="H70" s="41"/>
      <c r="I70" s="41"/>
      <c r="J70" s="41"/>
      <c r="K70" s="41"/>
      <c r="L70" s="41"/>
      <c r="M70" s="46"/>
      <c r="N70" s="98"/>
      <c r="O70" s="96"/>
      <c r="P70" s="96"/>
      <c r="Q70" s="96"/>
      <c r="R70" s="96"/>
      <c r="S70" s="140">
        <f>SUM(S71:S74)</f>
        <v>0</v>
      </c>
      <c r="T70" s="140">
        <f>SUM(T71:T74)</f>
        <v>0</v>
      </c>
      <c r="U70" s="84"/>
    </row>
    <row r="71" spans="1:21" s="55" customFormat="1" ht="15.75">
      <c r="A71" s="94"/>
      <c r="B71" s="95"/>
      <c r="C71" s="817" t="s">
        <v>135</v>
      </c>
      <c r="D71" s="818" t="s">
        <v>136</v>
      </c>
      <c r="E71" s="819" t="s">
        <v>136</v>
      </c>
      <c r="F71" s="47" t="s">
        <v>137</v>
      </c>
      <c r="G71" s="40"/>
      <c r="H71" s="42"/>
      <c r="I71" s="42"/>
      <c r="J71" s="42"/>
      <c r="K71" s="42"/>
      <c r="L71" s="42"/>
      <c r="M71" s="48"/>
      <c r="N71" s="98"/>
      <c r="O71" s="96"/>
      <c r="P71" s="96"/>
      <c r="Q71" s="96"/>
      <c r="R71" s="96"/>
      <c r="S71" s="109">
        <v>0</v>
      </c>
      <c r="T71" s="109">
        <v>0</v>
      </c>
      <c r="U71" s="84"/>
    </row>
    <row r="72" spans="1:21" s="55" customFormat="1" ht="15.75">
      <c r="A72" s="94"/>
      <c r="B72" s="95"/>
      <c r="C72" s="817" t="s">
        <v>138</v>
      </c>
      <c r="D72" s="818" t="s">
        <v>139</v>
      </c>
      <c r="E72" s="819" t="s">
        <v>139</v>
      </c>
      <c r="F72" s="47" t="s">
        <v>140</v>
      </c>
      <c r="G72" s="40"/>
      <c r="H72" s="42"/>
      <c r="I72" s="42"/>
      <c r="J72" s="42"/>
      <c r="K72" s="42"/>
      <c r="L72" s="42"/>
      <c r="M72" s="48"/>
      <c r="N72" s="98"/>
      <c r="O72" s="96"/>
      <c r="P72" s="96"/>
      <c r="Q72" s="96"/>
      <c r="R72" s="96"/>
      <c r="S72" s="109">
        <v>0</v>
      </c>
      <c r="T72" s="109">
        <v>0</v>
      </c>
      <c r="U72" s="84"/>
    </row>
    <row r="73" spans="1:21" s="55" customFormat="1" ht="15.75">
      <c r="A73" s="94"/>
      <c r="B73" s="95"/>
      <c r="C73" s="817" t="s">
        <v>141</v>
      </c>
      <c r="D73" s="818" t="s">
        <v>142</v>
      </c>
      <c r="E73" s="819" t="s">
        <v>142</v>
      </c>
      <c r="F73" s="47" t="s">
        <v>143</v>
      </c>
      <c r="G73" s="40"/>
      <c r="H73" s="42"/>
      <c r="I73" s="42"/>
      <c r="J73" s="42"/>
      <c r="K73" s="42"/>
      <c r="L73" s="42"/>
      <c r="M73" s="48"/>
      <c r="N73" s="98"/>
      <c r="O73" s="96"/>
      <c r="P73" s="96"/>
      <c r="Q73" s="96"/>
      <c r="R73" s="96"/>
      <c r="S73" s="109"/>
      <c r="T73" s="109"/>
      <c r="U73" s="84"/>
    </row>
    <row r="74" spans="1:21" s="55" customFormat="1" ht="15.75">
      <c r="A74" s="94"/>
      <c r="B74" s="95"/>
      <c r="C74" s="817" t="s">
        <v>144</v>
      </c>
      <c r="D74" s="818" t="s">
        <v>145</v>
      </c>
      <c r="E74" s="819" t="s">
        <v>145</v>
      </c>
      <c r="F74" s="47" t="s">
        <v>146</v>
      </c>
      <c r="G74" s="40"/>
      <c r="H74" s="42"/>
      <c r="I74" s="42"/>
      <c r="J74" s="42"/>
      <c r="K74" s="42"/>
      <c r="L74" s="42"/>
      <c r="M74" s="48"/>
      <c r="N74" s="98"/>
      <c r="O74" s="96"/>
      <c r="P74" s="96"/>
      <c r="Q74" s="96"/>
      <c r="R74" s="96"/>
      <c r="S74" s="109">
        <v>0</v>
      </c>
      <c r="T74" s="109">
        <v>0</v>
      </c>
      <c r="U74" s="84"/>
    </row>
    <row r="75" spans="1:21" s="55" customFormat="1" ht="15.75">
      <c r="A75" s="94"/>
      <c r="B75" s="95" t="s">
        <v>147</v>
      </c>
      <c r="C75" s="817"/>
      <c r="D75" s="818"/>
      <c r="E75" s="819"/>
      <c r="F75" s="45" t="s">
        <v>148</v>
      </c>
      <c r="G75" s="40"/>
      <c r="H75" s="41"/>
      <c r="I75" s="41"/>
      <c r="J75" s="41"/>
      <c r="K75" s="41"/>
      <c r="L75" s="41"/>
      <c r="M75" s="46"/>
      <c r="N75" s="98"/>
      <c r="O75" s="96"/>
      <c r="P75" s="96"/>
      <c r="Q75" s="96"/>
      <c r="R75" s="96"/>
      <c r="S75" s="140">
        <f>SUM(S76:S81)</f>
        <v>0</v>
      </c>
      <c r="T75" s="140">
        <f>SUM(T76:T81)</f>
        <v>0</v>
      </c>
      <c r="U75" s="84"/>
    </row>
    <row r="76" spans="1:21" s="55" customFormat="1" ht="15.75">
      <c r="A76" s="94"/>
      <c r="B76" s="95"/>
      <c r="C76" s="817" t="s">
        <v>149</v>
      </c>
      <c r="D76" s="818" t="s">
        <v>150</v>
      </c>
      <c r="E76" s="819" t="s">
        <v>150</v>
      </c>
      <c r="F76" s="47" t="s">
        <v>151</v>
      </c>
      <c r="G76" s="40"/>
      <c r="H76" s="42"/>
      <c r="I76" s="42"/>
      <c r="J76" s="42"/>
      <c r="K76" s="42"/>
      <c r="L76" s="42"/>
      <c r="M76" s="48"/>
      <c r="N76" s="98"/>
      <c r="O76" s="96"/>
      <c r="P76" s="96"/>
      <c r="Q76" s="96"/>
      <c r="R76" s="96"/>
      <c r="S76" s="109">
        <v>0</v>
      </c>
      <c r="T76" s="109">
        <v>0</v>
      </c>
      <c r="U76" s="84"/>
    </row>
    <row r="77" spans="1:21" s="55" customFormat="1" ht="15.75">
      <c r="A77" s="94"/>
      <c r="B77" s="95"/>
      <c r="C77" s="817" t="s">
        <v>152</v>
      </c>
      <c r="D77" s="818" t="s">
        <v>153</v>
      </c>
      <c r="E77" s="819" t="s">
        <v>153</v>
      </c>
      <c r="F77" s="47" t="s">
        <v>154</v>
      </c>
      <c r="G77" s="40"/>
      <c r="H77" s="42"/>
      <c r="I77" s="42"/>
      <c r="J77" s="42"/>
      <c r="K77" s="42"/>
      <c r="L77" s="42"/>
      <c r="M77" s="48"/>
      <c r="N77" s="98"/>
      <c r="O77" s="96"/>
      <c r="P77" s="96"/>
      <c r="Q77" s="96"/>
      <c r="R77" s="96"/>
      <c r="S77" s="109"/>
      <c r="T77" s="109"/>
      <c r="U77" s="84"/>
    </row>
    <row r="78" spans="1:21" s="55" customFormat="1" ht="15.75">
      <c r="A78" s="94"/>
      <c r="B78" s="95"/>
      <c r="C78" s="817" t="s">
        <v>155</v>
      </c>
      <c r="D78" s="818" t="s">
        <v>156</v>
      </c>
      <c r="E78" s="819" t="s">
        <v>156</v>
      </c>
      <c r="F78" s="47" t="s">
        <v>157</v>
      </c>
      <c r="G78" s="40"/>
      <c r="H78" s="42"/>
      <c r="I78" s="42"/>
      <c r="J78" s="42"/>
      <c r="K78" s="42"/>
      <c r="L78" s="42"/>
      <c r="M78" s="48"/>
      <c r="N78" s="98"/>
      <c r="O78" s="96"/>
      <c r="P78" s="96"/>
      <c r="Q78" s="96"/>
      <c r="R78" s="96"/>
      <c r="S78" s="109"/>
      <c r="T78" s="109"/>
      <c r="U78" s="84"/>
    </row>
    <row r="79" spans="1:21" s="55" customFormat="1" ht="15.75">
      <c r="A79" s="94"/>
      <c r="B79" s="95"/>
      <c r="C79" s="817" t="s">
        <v>158</v>
      </c>
      <c r="D79" s="818" t="s">
        <v>159</v>
      </c>
      <c r="E79" s="819" t="s">
        <v>159</v>
      </c>
      <c r="F79" s="47" t="s">
        <v>160</v>
      </c>
      <c r="G79" s="40"/>
      <c r="H79" s="42"/>
      <c r="I79" s="42"/>
      <c r="J79" s="42"/>
      <c r="K79" s="42"/>
      <c r="L79" s="42"/>
      <c r="M79" s="48"/>
      <c r="N79" s="98"/>
      <c r="O79" s="96"/>
      <c r="P79" s="96"/>
      <c r="Q79" s="96"/>
      <c r="R79" s="96"/>
      <c r="S79" s="109">
        <v>0</v>
      </c>
      <c r="T79" s="109">
        <v>0</v>
      </c>
      <c r="U79" s="84"/>
    </row>
    <row r="80" spans="1:21" s="55" customFormat="1" ht="15.75">
      <c r="A80" s="94"/>
      <c r="B80" s="95"/>
      <c r="C80" s="817" t="s">
        <v>161</v>
      </c>
      <c r="D80" s="818" t="s">
        <v>162</v>
      </c>
      <c r="E80" s="819" t="s">
        <v>162</v>
      </c>
      <c r="F80" s="47" t="s">
        <v>163</v>
      </c>
      <c r="G80" s="40"/>
      <c r="H80" s="42"/>
      <c r="I80" s="42"/>
      <c r="J80" s="42"/>
      <c r="K80" s="42"/>
      <c r="L80" s="42"/>
      <c r="M80" s="48"/>
      <c r="N80" s="98"/>
      <c r="O80" s="96"/>
      <c r="P80" s="96"/>
      <c r="Q80" s="96"/>
      <c r="R80" s="96"/>
      <c r="S80" s="109"/>
      <c r="T80" s="109"/>
      <c r="U80" s="84"/>
    </row>
    <row r="81" spans="1:21" s="55" customFormat="1" ht="15.75">
      <c r="A81" s="94"/>
      <c r="B81" s="95"/>
      <c r="C81" s="817" t="s">
        <v>164</v>
      </c>
      <c r="D81" s="818" t="s">
        <v>165</v>
      </c>
      <c r="E81" s="819" t="s">
        <v>165</v>
      </c>
      <c r="F81" s="47" t="s">
        <v>166</v>
      </c>
      <c r="G81" s="40"/>
      <c r="H81" s="42"/>
      <c r="I81" s="42"/>
      <c r="J81" s="42"/>
      <c r="K81" s="42"/>
      <c r="L81" s="42"/>
      <c r="M81" s="48"/>
      <c r="N81" s="98"/>
      <c r="O81" s="96"/>
      <c r="P81" s="96"/>
      <c r="Q81" s="96"/>
      <c r="R81" s="96"/>
      <c r="S81" s="109">
        <v>0</v>
      </c>
      <c r="T81" s="109">
        <v>0</v>
      </c>
      <c r="U81" s="84"/>
    </row>
    <row r="82" spans="1:21" s="55" customFormat="1" ht="15.75">
      <c r="A82" s="94"/>
      <c r="B82" s="95" t="s">
        <v>167</v>
      </c>
      <c r="C82" s="817"/>
      <c r="D82" s="818"/>
      <c r="E82" s="819"/>
      <c r="F82" s="45" t="s">
        <v>168</v>
      </c>
      <c r="G82" s="40"/>
      <c r="H82" s="41"/>
      <c r="I82" s="41"/>
      <c r="J82" s="41"/>
      <c r="K82" s="41"/>
      <c r="L82" s="41"/>
      <c r="M82" s="46"/>
      <c r="N82" s="98"/>
      <c r="O82" s="96"/>
      <c r="P82" s="96"/>
      <c r="Q82" s="96"/>
      <c r="R82" s="96"/>
      <c r="S82" s="140">
        <f>SUM(S83:S85)</f>
        <v>0</v>
      </c>
      <c r="T82" s="140">
        <f>SUM(T83:T85)</f>
        <v>0</v>
      </c>
      <c r="U82" s="84"/>
    </row>
    <row r="83" spans="1:21" s="55" customFormat="1" ht="15.75">
      <c r="A83" s="94"/>
      <c r="B83" s="95"/>
      <c r="C83" s="817" t="s">
        <v>169</v>
      </c>
      <c r="D83" s="818" t="s">
        <v>170</v>
      </c>
      <c r="E83" s="819" t="s">
        <v>170</v>
      </c>
      <c r="F83" s="47" t="s">
        <v>171</v>
      </c>
      <c r="G83" s="40"/>
      <c r="H83" s="42"/>
      <c r="I83" s="42"/>
      <c r="J83" s="42"/>
      <c r="K83" s="42"/>
      <c r="L83" s="42"/>
      <c r="M83" s="48"/>
      <c r="N83" s="98"/>
      <c r="O83" s="96"/>
      <c r="P83" s="96"/>
      <c r="Q83" s="96"/>
      <c r="R83" s="96"/>
      <c r="S83" s="109">
        <v>0</v>
      </c>
      <c r="T83" s="109">
        <v>0</v>
      </c>
      <c r="U83" s="84"/>
    </row>
    <row r="84" spans="1:21" s="55" customFormat="1" ht="15.75">
      <c r="A84" s="94"/>
      <c r="B84" s="95"/>
      <c r="C84" s="817" t="s">
        <v>172</v>
      </c>
      <c r="D84" s="818" t="s">
        <v>173</v>
      </c>
      <c r="E84" s="819" t="s">
        <v>173</v>
      </c>
      <c r="F84" s="47" t="s">
        <v>174</v>
      </c>
      <c r="G84" s="40"/>
      <c r="H84" s="42"/>
      <c r="I84" s="42"/>
      <c r="J84" s="42"/>
      <c r="K84" s="42"/>
      <c r="L84" s="42"/>
      <c r="M84" s="48"/>
      <c r="N84" s="98"/>
      <c r="O84" s="96"/>
      <c r="P84" s="96"/>
      <c r="Q84" s="96"/>
      <c r="R84" s="96"/>
      <c r="S84" s="109"/>
      <c r="T84" s="109"/>
      <c r="U84" s="84"/>
    </row>
    <row r="85" spans="1:21" s="55" customFormat="1" ht="15.75">
      <c r="A85" s="94"/>
      <c r="B85" s="95"/>
      <c r="C85" s="817" t="s">
        <v>175</v>
      </c>
      <c r="D85" s="818" t="s">
        <v>176</v>
      </c>
      <c r="E85" s="819" t="s">
        <v>176</v>
      </c>
      <c r="F85" s="47" t="s">
        <v>177</v>
      </c>
      <c r="G85" s="40"/>
      <c r="H85" s="42"/>
      <c r="I85" s="42"/>
      <c r="J85" s="42"/>
      <c r="K85" s="42"/>
      <c r="L85" s="42"/>
      <c r="M85" s="48"/>
      <c r="N85" s="98"/>
      <c r="O85" s="96"/>
      <c r="P85" s="96"/>
      <c r="Q85" s="96"/>
      <c r="R85" s="96"/>
      <c r="S85" s="109">
        <v>0</v>
      </c>
      <c r="T85" s="109">
        <v>0</v>
      </c>
      <c r="U85" s="84"/>
    </row>
    <row r="86" spans="1:21" s="55" customFormat="1" ht="15.75">
      <c r="A86" s="94"/>
      <c r="B86" s="95" t="s">
        <v>178</v>
      </c>
      <c r="C86" s="817"/>
      <c r="D86" s="818"/>
      <c r="E86" s="819"/>
      <c r="F86" s="45" t="s">
        <v>179</v>
      </c>
      <c r="G86" s="40"/>
      <c r="H86" s="41"/>
      <c r="I86" s="41"/>
      <c r="J86" s="41"/>
      <c r="K86" s="41"/>
      <c r="L86" s="41"/>
      <c r="M86" s="46"/>
      <c r="N86" s="98"/>
      <c r="O86" s="96"/>
      <c r="P86" s="96"/>
      <c r="Q86" s="96"/>
      <c r="R86" s="96"/>
      <c r="S86" s="140">
        <f>SUM(S87:S89)</f>
        <v>0</v>
      </c>
      <c r="T86" s="140">
        <f>SUM(T87:T89)</f>
        <v>0</v>
      </c>
      <c r="U86" s="84"/>
    </row>
    <row r="87" spans="1:21" s="55" customFormat="1" ht="15.75">
      <c r="A87" s="94"/>
      <c r="B87" s="95"/>
      <c r="C87" s="817" t="s">
        <v>180</v>
      </c>
      <c r="D87" s="818" t="s">
        <v>181</v>
      </c>
      <c r="E87" s="819" t="s">
        <v>181</v>
      </c>
      <c r="F87" s="47" t="s">
        <v>182</v>
      </c>
      <c r="G87" s="40"/>
      <c r="H87" s="42"/>
      <c r="I87" s="42"/>
      <c r="J87" s="42"/>
      <c r="K87" s="42"/>
      <c r="L87" s="42"/>
      <c r="M87" s="48"/>
      <c r="N87" s="98"/>
      <c r="O87" s="96"/>
      <c r="P87" s="96"/>
      <c r="Q87" s="96"/>
      <c r="R87" s="96"/>
      <c r="S87" s="109">
        <v>0</v>
      </c>
      <c r="T87" s="109">
        <v>0</v>
      </c>
      <c r="U87" s="84"/>
    </row>
    <row r="88" spans="1:21" s="55" customFormat="1" ht="15.75">
      <c r="A88" s="94"/>
      <c r="B88" s="95"/>
      <c r="C88" s="817" t="s">
        <v>183</v>
      </c>
      <c r="D88" s="818" t="s">
        <v>184</v>
      </c>
      <c r="E88" s="819" t="s">
        <v>184</v>
      </c>
      <c r="F88" s="47" t="s">
        <v>185</v>
      </c>
      <c r="G88" s="40"/>
      <c r="H88" s="42"/>
      <c r="I88" s="42"/>
      <c r="J88" s="42"/>
      <c r="K88" s="42"/>
      <c r="L88" s="42"/>
      <c r="M88" s="48"/>
      <c r="N88" s="98"/>
      <c r="O88" s="96"/>
      <c r="P88" s="96"/>
      <c r="Q88" s="96"/>
      <c r="R88" s="96"/>
      <c r="S88" s="109">
        <v>0</v>
      </c>
      <c r="T88" s="109">
        <v>0</v>
      </c>
      <c r="U88" s="84"/>
    </row>
    <row r="89" spans="1:21" s="55" customFormat="1" ht="15.75">
      <c r="A89" s="94"/>
      <c r="B89" s="95"/>
      <c r="C89" s="817" t="s">
        <v>186</v>
      </c>
      <c r="D89" s="818" t="s">
        <v>187</v>
      </c>
      <c r="E89" s="819" t="s">
        <v>187</v>
      </c>
      <c r="F89" s="47" t="s">
        <v>188</v>
      </c>
      <c r="G89" s="40"/>
      <c r="H89" s="42"/>
      <c r="I89" s="42"/>
      <c r="J89" s="42"/>
      <c r="K89" s="42"/>
      <c r="L89" s="42"/>
      <c r="M89" s="48"/>
      <c r="N89" s="98"/>
      <c r="O89" s="96"/>
      <c r="P89" s="96"/>
      <c r="Q89" s="96"/>
      <c r="R89" s="96"/>
      <c r="S89" s="109"/>
      <c r="T89" s="109"/>
      <c r="U89" s="84"/>
    </row>
    <row r="90" spans="1:21" s="55" customFormat="1" ht="15.75">
      <c r="A90" s="94"/>
      <c r="B90" s="95" t="s">
        <v>189</v>
      </c>
      <c r="C90" s="817"/>
      <c r="D90" s="818"/>
      <c r="E90" s="819"/>
      <c r="F90" s="45" t="s">
        <v>190</v>
      </c>
      <c r="G90" s="40"/>
      <c r="H90" s="41"/>
      <c r="I90" s="41"/>
      <c r="J90" s="41"/>
      <c r="K90" s="41"/>
      <c r="L90" s="41"/>
      <c r="M90" s="46"/>
      <c r="N90" s="98"/>
      <c r="O90" s="96"/>
      <c r="P90" s="96"/>
      <c r="Q90" s="96"/>
      <c r="R90" s="96"/>
      <c r="S90" s="140">
        <f>SUM(S91:S99)</f>
        <v>0</v>
      </c>
      <c r="T90" s="140">
        <f>SUM(T91:T99)</f>
        <v>0</v>
      </c>
      <c r="U90" s="84"/>
    </row>
    <row r="91" spans="1:21" s="55" customFormat="1" ht="15.75">
      <c r="A91" s="94"/>
      <c r="B91" s="95"/>
      <c r="C91" s="817" t="s">
        <v>191</v>
      </c>
      <c r="D91" s="818" t="s">
        <v>192</v>
      </c>
      <c r="E91" s="819" t="s">
        <v>192</v>
      </c>
      <c r="F91" s="47" t="s">
        <v>193</v>
      </c>
      <c r="G91" s="40"/>
      <c r="H91" s="42"/>
      <c r="I91" s="42"/>
      <c r="J91" s="42"/>
      <c r="K91" s="42"/>
      <c r="L91" s="42"/>
      <c r="M91" s="48"/>
      <c r="N91" s="98"/>
      <c r="O91" s="96"/>
      <c r="P91" s="96"/>
      <c r="Q91" s="96"/>
      <c r="R91" s="96"/>
      <c r="S91" s="109">
        <v>0</v>
      </c>
      <c r="T91" s="109">
        <v>0</v>
      </c>
      <c r="U91" s="84"/>
    </row>
    <row r="92" spans="1:21" s="55" customFormat="1" ht="15.75">
      <c r="A92" s="94"/>
      <c r="B92" s="95"/>
      <c r="C92" s="817" t="s">
        <v>194</v>
      </c>
      <c r="D92" s="818" t="s">
        <v>195</v>
      </c>
      <c r="E92" s="819" t="s">
        <v>195</v>
      </c>
      <c r="F92" s="47" t="s">
        <v>196</v>
      </c>
      <c r="G92" s="40"/>
      <c r="H92" s="42"/>
      <c r="I92" s="42"/>
      <c r="J92" s="42"/>
      <c r="K92" s="42"/>
      <c r="L92" s="42"/>
      <c r="M92" s="48"/>
      <c r="N92" s="98"/>
      <c r="O92" s="96"/>
      <c r="P92" s="96"/>
      <c r="Q92" s="96"/>
      <c r="R92" s="96"/>
      <c r="S92" s="109">
        <v>0</v>
      </c>
      <c r="T92" s="109">
        <v>0</v>
      </c>
      <c r="U92" s="84"/>
    </row>
    <row r="93" spans="1:21" s="55" customFormat="1" ht="15.75">
      <c r="A93" s="94"/>
      <c r="B93" s="95"/>
      <c r="C93" s="817" t="s">
        <v>197</v>
      </c>
      <c r="D93" s="818" t="s">
        <v>198</v>
      </c>
      <c r="E93" s="819" t="s">
        <v>198</v>
      </c>
      <c r="F93" s="47" t="s">
        <v>199</v>
      </c>
      <c r="G93" s="40"/>
      <c r="H93" s="42"/>
      <c r="I93" s="42"/>
      <c r="J93" s="42"/>
      <c r="K93" s="42"/>
      <c r="L93" s="42"/>
      <c r="M93" s="48"/>
      <c r="N93" s="98"/>
      <c r="O93" s="96"/>
      <c r="P93" s="96"/>
      <c r="Q93" s="96"/>
      <c r="R93" s="96"/>
      <c r="S93" s="109"/>
      <c r="T93" s="109"/>
      <c r="U93" s="84"/>
    </row>
    <row r="94" spans="1:21" s="55" customFormat="1" ht="15.75">
      <c r="A94" s="94"/>
      <c r="B94" s="95"/>
      <c r="C94" s="817" t="s">
        <v>200</v>
      </c>
      <c r="D94" s="818" t="s">
        <v>201</v>
      </c>
      <c r="E94" s="819" t="s">
        <v>201</v>
      </c>
      <c r="F94" s="47" t="s">
        <v>202</v>
      </c>
      <c r="G94" s="40"/>
      <c r="H94" s="42"/>
      <c r="I94" s="42"/>
      <c r="J94" s="42"/>
      <c r="K94" s="42"/>
      <c r="L94" s="42"/>
      <c r="M94" s="48"/>
      <c r="N94" s="98"/>
      <c r="O94" s="96"/>
      <c r="P94" s="96"/>
      <c r="Q94" s="96"/>
      <c r="R94" s="96"/>
      <c r="S94" s="109">
        <v>0</v>
      </c>
      <c r="T94" s="109">
        <v>0</v>
      </c>
      <c r="U94" s="84"/>
    </row>
    <row r="95" spans="1:21" s="55" customFormat="1" ht="15.75">
      <c r="A95" s="94"/>
      <c r="B95" s="95"/>
      <c r="C95" s="817" t="s">
        <v>203</v>
      </c>
      <c r="D95" s="818" t="s">
        <v>204</v>
      </c>
      <c r="E95" s="819" t="s">
        <v>204</v>
      </c>
      <c r="F95" s="47" t="s">
        <v>205</v>
      </c>
      <c r="G95" s="40"/>
      <c r="H95" s="42"/>
      <c r="I95" s="42"/>
      <c r="J95" s="42"/>
      <c r="K95" s="42"/>
      <c r="L95" s="42"/>
      <c r="M95" s="48"/>
      <c r="N95" s="98"/>
      <c r="O95" s="96"/>
      <c r="P95" s="96"/>
      <c r="Q95" s="96"/>
      <c r="R95" s="96"/>
      <c r="S95" s="109">
        <v>0</v>
      </c>
      <c r="T95" s="109">
        <v>0</v>
      </c>
      <c r="U95" s="84"/>
    </row>
    <row r="96" spans="1:21" s="55" customFormat="1" ht="15.75">
      <c r="A96" s="94"/>
      <c r="B96" s="95"/>
      <c r="C96" s="817" t="s">
        <v>206</v>
      </c>
      <c r="D96" s="818" t="s">
        <v>207</v>
      </c>
      <c r="E96" s="819" t="s">
        <v>207</v>
      </c>
      <c r="F96" s="47" t="s">
        <v>208</v>
      </c>
      <c r="G96" s="40"/>
      <c r="H96" s="42"/>
      <c r="I96" s="42"/>
      <c r="J96" s="42"/>
      <c r="K96" s="42"/>
      <c r="L96" s="42"/>
      <c r="M96" s="48"/>
      <c r="N96" s="98"/>
      <c r="O96" s="96"/>
      <c r="P96" s="96"/>
      <c r="Q96" s="96"/>
      <c r="R96" s="96"/>
      <c r="S96" s="109">
        <v>0</v>
      </c>
      <c r="T96" s="109">
        <v>0</v>
      </c>
      <c r="U96" s="84"/>
    </row>
    <row r="97" spans="1:21" s="55" customFormat="1" ht="15.75">
      <c r="A97" s="94"/>
      <c r="B97" s="95"/>
      <c r="C97" s="817" t="s">
        <v>209</v>
      </c>
      <c r="D97" s="818" t="s">
        <v>210</v>
      </c>
      <c r="E97" s="819" t="s">
        <v>210</v>
      </c>
      <c r="F97" s="47" t="s">
        <v>211</v>
      </c>
      <c r="G97" s="40"/>
      <c r="H97" s="42"/>
      <c r="I97" s="42"/>
      <c r="J97" s="42"/>
      <c r="K97" s="42"/>
      <c r="L97" s="42"/>
      <c r="M97" s="48"/>
      <c r="N97" s="98"/>
      <c r="O97" s="96"/>
      <c r="P97" s="96"/>
      <c r="Q97" s="96"/>
      <c r="R97" s="96"/>
      <c r="S97" s="109">
        <v>0</v>
      </c>
      <c r="T97" s="109">
        <v>0</v>
      </c>
      <c r="U97" s="84"/>
    </row>
    <row r="98" spans="1:21" s="55" customFormat="1" ht="15.75">
      <c r="A98" s="94"/>
      <c r="B98" s="95"/>
      <c r="C98" s="817" t="s">
        <v>212</v>
      </c>
      <c r="D98" s="818" t="s">
        <v>213</v>
      </c>
      <c r="E98" s="819" t="s">
        <v>213</v>
      </c>
      <c r="F98" s="47" t="s">
        <v>214</v>
      </c>
      <c r="G98" s="40"/>
      <c r="H98" s="42"/>
      <c r="I98" s="42"/>
      <c r="J98" s="42"/>
      <c r="K98" s="42"/>
      <c r="L98" s="42"/>
      <c r="M98" s="48"/>
      <c r="N98" s="98"/>
      <c r="O98" s="96"/>
      <c r="P98" s="96"/>
      <c r="Q98" s="96"/>
      <c r="R98" s="96"/>
      <c r="S98" s="109"/>
      <c r="T98" s="109"/>
      <c r="U98" s="84"/>
    </row>
    <row r="99" spans="1:21" s="55" customFormat="1" ht="15.75">
      <c r="A99" s="94"/>
      <c r="B99" s="95"/>
      <c r="C99" s="817" t="s">
        <v>215</v>
      </c>
      <c r="D99" s="818" t="s">
        <v>213</v>
      </c>
      <c r="E99" s="819" t="s">
        <v>213</v>
      </c>
      <c r="F99" s="47" t="s">
        <v>216</v>
      </c>
      <c r="G99" s="40"/>
      <c r="H99" s="42"/>
      <c r="I99" s="42"/>
      <c r="J99" s="42"/>
      <c r="K99" s="42"/>
      <c r="L99" s="42"/>
      <c r="M99" s="48"/>
      <c r="N99" s="98"/>
      <c r="O99" s="96"/>
      <c r="P99" s="96"/>
      <c r="Q99" s="96"/>
      <c r="R99" s="96"/>
      <c r="S99" s="109">
        <v>0</v>
      </c>
      <c r="T99" s="109">
        <v>0</v>
      </c>
      <c r="U99" s="84"/>
    </row>
    <row r="100" spans="1:21" s="55" customFormat="1" ht="15.75">
      <c r="A100" s="94"/>
      <c r="B100" s="95"/>
      <c r="C100" s="817"/>
      <c r="D100" s="818"/>
      <c r="E100" s="819"/>
      <c r="F100" s="56"/>
      <c r="G100" s="40"/>
      <c r="H100" s="57"/>
      <c r="I100" s="57"/>
      <c r="J100" s="57"/>
      <c r="K100" s="57"/>
      <c r="L100" s="57"/>
      <c r="M100" s="58"/>
      <c r="N100" s="98"/>
      <c r="O100" s="96"/>
      <c r="P100" s="96"/>
      <c r="Q100" s="96"/>
      <c r="R100" s="96"/>
      <c r="S100" s="109"/>
      <c r="T100" s="109"/>
      <c r="U100" s="84"/>
    </row>
    <row r="101" spans="1:21" s="55" customFormat="1" ht="15.75">
      <c r="A101" s="94" t="s">
        <v>217</v>
      </c>
      <c r="B101" s="94"/>
      <c r="C101" s="821"/>
      <c r="D101" s="822"/>
      <c r="E101" s="823"/>
      <c r="F101" s="43" t="s">
        <v>218</v>
      </c>
      <c r="G101" s="59"/>
      <c r="H101" s="39"/>
      <c r="I101" s="39"/>
      <c r="J101" s="39"/>
      <c r="K101" s="39"/>
      <c r="L101" s="39"/>
      <c r="M101" s="44"/>
      <c r="N101" s="98"/>
      <c r="O101" s="96">
        <v>40</v>
      </c>
      <c r="P101" s="96"/>
      <c r="Q101" s="96"/>
      <c r="R101" s="96"/>
      <c r="S101" s="139">
        <f>+S103+S107+S112+S119+S138+S130+S124</f>
        <v>0</v>
      </c>
      <c r="T101" s="139">
        <f>+T103+T107+T112+T119+T138+T130+T124</f>
        <v>0</v>
      </c>
      <c r="U101" s="84"/>
    </row>
    <row r="102" spans="1:21" s="55" customFormat="1" ht="15.75">
      <c r="A102" s="94"/>
      <c r="B102" s="95"/>
      <c r="C102" s="817"/>
      <c r="D102" s="818"/>
      <c r="E102" s="819"/>
      <c r="F102" s="47"/>
      <c r="G102" s="40"/>
      <c r="H102" s="42"/>
      <c r="I102" s="42"/>
      <c r="J102" s="42"/>
      <c r="K102" s="42"/>
      <c r="L102" s="42"/>
      <c r="M102" s="48"/>
      <c r="N102" s="98"/>
      <c r="O102" s="96"/>
      <c r="P102" s="96"/>
      <c r="Q102" s="96"/>
      <c r="R102" s="96"/>
      <c r="S102" s="109"/>
      <c r="T102" s="109"/>
      <c r="U102" s="84"/>
    </row>
    <row r="103" spans="1:21" s="55" customFormat="1" ht="15.75">
      <c r="A103" s="94"/>
      <c r="B103" s="95" t="s">
        <v>219</v>
      </c>
      <c r="C103" s="817"/>
      <c r="D103" s="818"/>
      <c r="E103" s="819"/>
      <c r="F103" s="45" t="s">
        <v>220</v>
      </c>
      <c r="G103" s="40"/>
      <c r="H103" s="41"/>
      <c r="I103" s="41"/>
      <c r="J103" s="41"/>
      <c r="K103" s="41"/>
      <c r="L103" s="41"/>
      <c r="M103" s="46"/>
      <c r="N103" s="98"/>
      <c r="O103" s="96"/>
      <c r="P103" s="96"/>
      <c r="Q103" s="96"/>
      <c r="R103" s="96"/>
      <c r="S103" s="140">
        <f>SUM(S104:S106)</f>
        <v>0</v>
      </c>
      <c r="T103" s="140">
        <f>SUM(T104:T106)</f>
        <v>0</v>
      </c>
      <c r="U103" s="84"/>
    </row>
    <row r="104" spans="1:21" s="55" customFormat="1" ht="15.75">
      <c r="A104" s="94"/>
      <c r="B104" s="95"/>
      <c r="C104" s="817" t="s">
        <v>221</v>
      </c>
      <c r="D104" s="818" t="s">
        <v>222</v>
      </c>
      <c r="E104" s="819" t="s">
        <v>222</v>
      </c>
      <c r="F104" s="47" t="s">
        <v>223</v>
      </c>
      <c r="G104" s="40"/>
      <c r="H104" s="42"/>
      <c r="I104" s="42"/>
      <c r="J104" s="42"/>
      <c r="K104" s="42"/>
      <c r="L104" s="42"/>
      <c r="M104" s="48"/>
      <c r="N104" s="98"/>
      <c r="O104" s="96"/>
      <c r="P104" s="96"/>
      <c r="Q104" s="96"/>
      <c r="R104" s="96"/>
      <c r="S104" s="109">
        <v>0</v>
      </c>
      <c r="T104" s="109">
        <v>0</v>
      </c>
      <c r="U104" s="84"/>
    </row>
    <row r="105" spans="1:21" s="55" customFormat="1" ht="15.75">
      <c r="A105" s="94"/>
      <c r="B105" s="95"/>
      <c r="C105" s="817" t="s">
        <v>224</v>
      </c>
      <c r="D105" s="818" t="s">
        <v>225</v>
      </c>
      <c r="E105" s="819" t="s">
        <v>225</v>
      </c>
      <c r="F105" s="47" t="s">
        <v>226</v>
      </c>
      <c r="G105" s="40"/>
      <c r="H105" s="42"/>
      <c r="I105" s="42"/>
      <c r="J105" s="42"/>
      <c r="K105" s="42"/>
      <c r="L105" s="42"/>
      <c r="M105" s="48"/>
      <c r="N105" s="98"/>
      <c r="O105" s="96"/>
      <c r="P105" s="96"/>
      <c r="Q105" s="96"/>
      <c r="R105" s="96"/>
      <c r="S105" s="109"/>
      <c r="T105" s="109"/>
      <c r="U105" s="84"/>
    </row>
    <row r="106" spans="1:21" s="55" customFormat="1" ht="15.75">
      <c r="A106" s="94"/>
      <c r="B106" s="95"/>
      <c r="C106" s="817" t="s">
        <v>227</v>
      </c>
      <c r="D106" s="818" t="s">
        <v>228</v>
      </c>
      <c r="E106" s="819" t="s">
        <v>228</v>
      </c>
      <c r="F106" s="47" t="s">
        <v>229</v>
      </c>
      <c r="G106" s="40"/>
      <c r="H106" s="42"/>
      <c r="I106" s="42"/>
      <c r="J106" s="42"/>
      <c r="K106" s="42"/>
      <c r="L106" s="42"/>
      <c r="M106" s="48"/>
      <c r="N106" s="98"/>
      <c r="O106" s="96"/>
      <c r="P106" s="96"/>
      <c r="Q106" s="96"/>
      <c r="R106" s="96"/>
      <c r="S106" s="109">
        <v>0</v>
      </c>
      <c r="T106" s="109">
        <v>0</v>
      </c>
      <c r="U106" s="84"/>
    </row>
    <row r="107" spans="1:21" s="55" customFormat="1" ht="15.75">
      <c r="A107" s="94"/>
      <c r="B107" s="95" t="s">
        <v>230</v>
      </c>
      <c r="C107" s="817"/>
      <c r="D107" s="818"/>
      <c r="E107" s="819"/>
      <c r="F107" s="45" t="s">
        <v>231</v>
      </c>
      <c r="G107" s="40"/>
      <c r="H107" s="41"/>
      <c r="I107" s="41"/>
      <c r="J107" s="41"/>
      <c r="K107" s="41"/>
      <c r="L107" s="41"/>
      <c r="M107" s="46"/>
      <c r="N107" s="98"/>
      <c r="O107" s="96"/>
      <c r="P107" s="96"/>
      <c r="Q107" s="96"/>
      <c r="R107" s="96"/>
      <c r="S107" s="140">
        <f>SUM(S108:S111)</f>
        <v>0</v>
      </c>
      <c r="T107" s="140">
        <f>SUM(T108:T111)</f>
        <v>0</v>
      </c>
      <c r="U107" s="84"/>
    </row>
    <row r="108" spans="1:21" s="55" customFormat="1" ht="15.75">
      <c r="A108" s="94"/>
      <c r="B108" s="95"/>
      <c r="C108" s="817" t="s">
        <v>232</v>
      </c>
      <c r="D108" s="818" t="s">
        <v>233</v>
      </c>
      <c r="E108" s="819" t="s">
        <v>233</v>
      </c>
      <c r="F108" s="47" t="s">
        <v>234</v>
      </c>
      <c r="G108" s="40"/>
      <c r="H108" s="42"/>
      <c r="I108" s="42"/>
      <c r="J108" s="42"/>
      <c r="K108" s="42"/>
      <c r="L108" s="42"/>
      <c r="M108" s="48"/>
      <c r="N108" s="98"/>
      <c r="O108" s="96"/>
      <c r="P108" s="96"/>
      <c r="Q108" s="96"/>
      <c r="R108" s="96"/>
      <c r="S108" s="109"/>
      <c r="T108" s="109"/>
      <c r="U108" s="84"/>
    </row>
    <row r="109" spans="1:21" s="55" customFormat="1" ht="15.75">
      <c r="A109" s="94"/>
      <c r="B109" s="95"/>
      <c r="C109" s="817" t="s">
        <v>235</v>
      </c>
      <c r="D109" s="818" t="s">
        <v>233</v>
      </c>
      <c r="E109" s="819" t="s">
        <v>233</v>
      </c>
      <c r="F109" s="47" t="s">
        <v>236</v>
      </c>
      <c r="G109" s="40"/>
      <c r="H109" s="42"/>
      <c r="I109" s="42"/>
      <c r="J109" s="42"/>
      <c r="K109" s="42"/>
      <c r="L109" s="42"/>
      <c r="M109" s="48"/>
      <c r="N109" s="98"/>
      <c r="O109" s="96"/>
      <c r="P109" s="96"/>
      <c r="Q109" s="96"/>
      <c r="R109" s="96"/>
      <c r="S109" s="109"/>
      <c r="T109" s="109"/>
      <c r="U109" s="84"/>
    </row>
    <row r="110" spans="1:21" s="55" customFormat="1" ht="15.75">
      <c r="A110" s="94"/>
      <c r="B110" s="95"/>
      <c r="C110" s="817" t="s">
        <v>237</v>
      </c>
      <c r="D110" s="818" t="s">
        <v>233</v>
      </c>
      <c r="E110" s="819" t="s">
        <v>233</v>
      </c>
      <c r="F110" s="47" t="s">
        <v>238</v>
      </c>
      <c r="G110" s="40"/>
      <c r="H110" s="42"/>
      <c r="I110" s="42"/>
      <c r="J110" s="42"/>
      <c r="K110" s="42"/>
      <c r="L110" s="42"/>
      <c r="M110" s="48"/>
      <c r="N110" s="98"/>
      <c r="O110" s="96"/>
      <c r="P110" s="96"/>
      <c r="Q110" s="96"/>
      <c r="R110" s="96"/>
      <c r="S110" s="109">
        <v>0</v>
      </c>
      <c r="T110" s="109">
        <v>0</v>
      </c>
      <c r="U110" s="84"/>
    </row>
    <row r="111" spans="1:21" s="55" customFormat="1" ht="15.75">
      <c r="A111" s="94"/>
      <c r="B111" s="95"/>
      <c r="C111" s="817" t="s">
        <v>239</v>
      </c>
      <c r="D111" s="818" t="s">
        <v>233</v>
      </c>
      <c r="E111" s="819" t="s">
        <v>233</v>
      </c>
      <c r="F111" s="47" t="s">
        <v>240</v>
      </c>
      <c r="G111" s="40"/>
      <c r="H111" s="42"/>
      <c r="I111" s="42"/>
      <c r="J111" s="42"/>
      <c r="K111" s="42"/>
      <c r="L111" s="42"/>
      <c r="M111" s="48"/>
      <c r="N111" s="98"/>
      <c r="O111" s="96"/>
      <c r="P111" s="96"/>
      <c r="Q111" s="96"/>
      <c r="R111" s="96"/>
      <c r="S111" s="109"/>
      <c r="T111" s="109"/>
      <c r="U111" s="84"/>
    </row>
    <row r="112" spans="1:21" s="55" customFormat="1" ht="15.75">
      <c r="A112" s="94"/>
      <c r="B112" s="95">
        <v>33</v>
      </c>
      <c r="C112" s="817"/>
      <c r="D112" s="818"/>
      <c r="E112" s="819"/>
      <c r="F112" s="45" t="s">
        <v>241</v>
      </c>
      <c r="G112" s="40"/>
      <c r="H112" s="41"/>
      <c r="I112" s="41"/>
      <c r="J112" s="41"/>
      <c r="K112" s="41"/>
      <c r="L112" s="41"/>
      <c r="M112" s="46"/>
      <c r="N112" s="98"/>
      <c r="O112" s="96"/>
      <c r="P112" s="96"/>
      <c r="Q112" s="96"/>
      <c r="R112" s="96"/>
      <c r="S112" s="140">
        <f>SUM(S113:S118)</f>
        <v>0</v>
      </c>
      <c r="T112" s="140">
        <f>SUM(T113:T118)</f>
        <v>0</v>
      </c>
      <c r="U112" s="84"/>
    </row>
    <row r="113" spans="1:21" s="55" customFormat="1" ht="15.75">
      <c r="A113" s="94"/>
      <c r="B113" s="95"/>
      <c r="C113" s="817" t="s">
        <v>242</v>
      </c>
      <c r="D113" s="818" t="s">
        <v>243</v>
      </c>
      <c r="E113" s="819" t="s">
        <v>243</v>
      </c>
      <c r="F113" s="47" t="s">
        <v>244</v>
      </c>
      <c r="G113" s="40"/>
      <c r="H113" s="42"/>
      <c r="I113" s="42"/>
      <c r="J113" s="42"/>
      <c r="K113" s="42"/>
      <c r="L113" s="42"/>
      <c r="M113" s="48"/>
      <c r="N113" s="98"/>
      <c r="O113" s="96"/>
      <c r="P113" s="96"/>
      <c r="Q113" s="96"/>
      <c r="R113" s="96"/>
      <c r="S113" s="109">
        <v>0</v>
      </c>
      <c r="T113" s="109">
        <v>0</v>
      </c>
      <c r="U113" s="84"/>
    </row>
    <row r="114" spans="1:21" s="55" customFormat="1" ht="15.75">
      <c r="A114" s="94"/>
      <c r="B114" s="95"/>
      <c r="C114" s="817" t="s">
        <v>245</v>
      </c>
      <c r="D114" s="818" t="s">
        <v>246</v>
      </c>
      <c r="E114" s="819" t="s">
        <v>246</v>
      </c>
      <c r="F114" s="47" t="s">
        <v>247</v>
      </c>
      <c r="G114" s="40"/>
      <c r="H114" s="42"/>
      <c r="I114" s="42"/>
      <c r="J114" s="42"/>
      <c r="K114" s="42"/>
      <c r="L114" s="42"/>
      <c r="M114" s="48"/>
      <c r="N114" s="98"/>
      <c r="O114" s="96"/>
      <c r="P114" s="96"/>
      <c r="Q114" s="96"/>
      <c r="R114" s="96"/>
      <c r="S114" s="109">
        <v>0</v>
      </c>
      <c r="T114" s="109">
        <v>0</v>
      </c>
      <c r="U114" s="84"/>
    </row>
    <row r="115" spans="1:21" s="55" customFormat="1" ht="15.75">
      <c r="A115" s="94"/>
      <c r="B115" s="95"/>
      <c r="C115" s="817" t="s">
        <v>248</v>
      </c>
      <c r="D115" s="818" t="s">
        <v>249</v>
      </c>
      <c r="E115" s="819" t="s">
        <v>249</v>
      </c>
      <c r="F115" s="47" t="s">
        <v>250</v>
      </c>
      <c r="G115" s="40"/>
      <c r="H115" s="42"/>
      <c r="I115" s="42"/>
      <c r="J115" s="42"/>
      <c r="K115" s="42"/>
      <c r="L115" s="42"/>
      <c r="M115" s="48"/>
      <c r="N115" s="98"/>
      <c r="O115" s="96"/>
      <c r="P115" s="96"/>
      <c r="Q115" s="96"/>
      <c r="R115" s="96"/>
      <c r="S115" s="109">
        <v>0</v>
      </c>
      <c r="T115" s="109">
        <v>0</v>
      </c>
      <c r="U115" s="84"/>
    </row>
    <row r="116" spans="1:21" s="55" customFormat="1" ht="15.75">
      <c r="A116" s="94"/>
      <c r="B116" s="95"/>
      <c r="C116" s="817" t="s">
        <v>251</v>
      </c>
      <c r="D116" s="818" t="s">
        <v>252</v>
      </c>
      <c r="E116" s="819" t="s">
        <v>252</v>
      </c>
      <c r="F116" s="47" t="s">
        <v>253</v>
      </c>
      <c r="G116" s="40"/>
      <c r="H116" s="42"/>
      <c r="I116" s="42"/>
      <c r="J116" s="42"/>
      <c r="K116" s="42"/>
      <c r="L116" s="42"/>
      <c r="M116" s="48"/>
      <c r="N116" s="98"/>
      <c r="O116" s="96"/>
      <c r="P116" s="96"/>
      <c r="Q116" s="96"/>
      <c r="R116" s="96"/>
      <c r="S116" s="109">
        <v>0</v>
      </c>
      <c r="T116" s="109">
        <v>0</v>
      </c>
      <c r="U116" s="84"/>
    </row>
    <row r="117" spans="1:21" s="55" customFormat="1" ht="15.75">
      <c r="A117" s="94"/>
      <c r="B117" s="95"/>
      <c r="C117" s="817">
        <v>335</v>
      </c>
      <c r="D117" s="818" t="s">
        <v>254</v>
      </c>
      <c r="E117" s="819" t="s">
        <v>254</v>
      </c>
      <c r="F117" s="47" t="s">
        <v>255</v>
      </c>
      <c r="G117" s="40"/>
      <c r="H117" s="42"/>
      <c r="I117" s="42"/>
      <c r="J117" s="42"/>
      <c r="K117" s="42"/>
      <c r="L117" s="42"/>
      <c r="M117" s="48"/>
      <c r="N117" s="98"/>
      <c r="O117" s="96"/>
      <c r="P117" s="96"/>
      <c r="Q117" s="96"/>
      <c r="R117" s="96"/>
      <c r="S117" s="109">
        <v>0</v>
      </c>
      <c r="T117" s="109">
        <v>0</v>
      </c>
      <c r="U117" s="84"/>
    </row>
    <row r="118" spans="1:21" s="55" customFormat="1" ht="15.75">
      <c r="A118" s="94"/>
      <c r="B118" s="95"/>
      <c r="C118" s="817">
        <v>336</v>
      </c>
      <c r="D118" s="818" t="s">
        <v>256</v>
      </c>
      <c r="E118" s="819" t="s">
        <v>256</v>
      </c>
      <c r="F118" s="47" t="s">
        <v>257</v>
      </c>
      <c r="G118" s="40"/>
      <c r="H118" s="42"/>
      <c r="I118" s="42"/>
      <c r="J118" s="42"/>
      <c r="K118" s="42"/>
      <c r="L118" s="42"/>
      <c r="M118" s="48"/>
      <c r="N118" s="98"/>
      <c r="O118" s="96"/>
      <c r="P118" s="96"/>
      <c r="Q118" s="96"/>
      <c r="R118" s="96"/>
      <c r="S118" s="109"/>
      <c r="T118" s="109"/>
      <c r="U118" s="84"/>
    </row>
    <row r="119" spans="1:21" s="55" customFormat="1" ht="15.75">
      <c r="A119" s="94"/>
      <c r="B119" s="95" t="s">
        <v>258</v>
      </c>
      <c r="C119" s="817"/>
      <c r="D119" s="818"/>
      <c r="E119" s="819"/>
      <c r="F119" s="45" t="s">
        <v>259</v>
      </c>
      <c r="G119" s="40"/>
      <c r="H119" s="41"/>
      <c r="I119" s="41"/>
      <c r="J119" s="41"/>
      <c r="K119" s="41"/>
      <c r="L119" s="41"/>
      <c r="M119" s="46"/>
      <c r="N119" s="98"/>
      <c r="O119" s="96"/>
      <c r="P119" s="96"/>
      <c r="Q119" s="96"/>
      <c r="R119" s="96"/>
      <c r="S119" s="140">
        <f>SUM(S120:S123)</f>
        <v>0</v>
      </c>
      <c r="T119" s="140">
        <f>SUM(T120:T123)</f>
        <v>0</v>
      </c>
      <c r="U119" s="84"/>
    </row>
    <row r="120" spans="1:21" s="55" customFormat="1" ht="15.75">
      <c r="A120" s="94"/>
      <c r="B120" s="95"/>
      <c r="C120" s="817" t="s">
        <v>260</v>
      </c>
      <c r="D120" s="818" t="s">
        <v>261</v>
      </c>
      <c r="E120" s="819" t="s">
        <v>261</v>
      </c>
      <c r="F120" s="47" t="s">
        <v>262</v>
      </c>
      <c r="G120" s="40"/>
      <c r="H120" s="42"/>
      <c r="I120" s="42"/>
      <c r="J120" s="42"/>
      <c r="K120" s="42"/>
      <c r="L120" s="42"/>
      <c r="M120" s="48"/>
      <c r="N120" s="98"/>
      <c r="O120" s="96"/>
      <c r="P120" s="96"/>
      <c r="Q120" s="96"/>
      <c r="R120" s="96"/>
      <c r="S120" s="109">
        <v>0</v>
      </c>
      <c r="T120" s="109">
        <v>0</v>
      </c>
      <c r="U120" s="84"/>
    </row>
    <row r="121" spans="1:21" s="55" customFormat="1" ht="15.75">
      <c r="A121" s="94"/>
      <c r="B121" s="95"/>
      <c r="C121" s="817" t="s">
        <v>263</v>
      </c>
      <c r="D121" s="818" t="s">
        <v>264</v>
      </c>
      <c r="E121" s="819" t="s">
        <v>264</v>
      </c>
      <c r="F121" s="47" t="s">
        <v>265</v>
      </c>
      <c r="G121" s="40"/>
      <c r="H121" s="42"/>
      <c r="I121" s="42"/>
      <c r="J121" s="42"/>
      <c r="K121" s="42"/>
      <c r="L121" s="42"/>
      <c r="M121" s="48"/>
      <c r="N121" s="98"/>
      <c r="O121" s="96"/>
      <c r="P121" s="96"/>
      <c r="Q121" s="96"/>
      <c r="R121" s="96"/>
      <c r="S121" s="109">
        <v>0</v>
      </c>
      <c r="T121" s="109">
        <v>0</v>
      </c>
      <c r="U121" s="84"/>
    </row>
    <row r="122" spans="1:21" s="55" customFormat="1" ht="15.75">
      <c r="A122" s="94"/>
      <c r="B122" s="95"/>
      <c r="C122" s="817" t="s">
        <v>266</v>
      </c>
      <c r="D122" s="818" t="s">
        <v>264</v>
      </c>
      <c r="E122" s="819" t="s">
        <v>264</v>
      </c>
      <c r="F122" s="47" t="s">
        <v>267</v>
      </c>
      <c r="G122" s="40"/>
      <c r="H122" s="42"/>
      <c r="I122" s="42"/>
      <c r="J122" s="42"/>
      <c r="K122" s="42"/>
      <c r="L122" s="42"/>
      <c r="M122" s="48"/>
      <c r="N122" s="98"/>
      <c r="O122" s="96"/>
      <c r="P122" s="96"/>
      <c r="Q122" s="96"/>
      <c r="R122" s="96"/>
      <c r="S122" s="109">
        <v>0</v>
      </c>
      <c r="T122" s="109">
        <v>0</v>
      </c>
      <c r="U122" s="84"/>
    </row>
    <row r="123" spans="1:21" s="55" customFormat="1" ht="15.75">
      <c r="A123" s="94"/>
      <c r="B123" s="95"/>
      <c r="C123" s="105"/>
      <c r="D123" s="106"/>
      <c r="E123" s="107"/>
      <c r="F123" s="47"/>
      <c r="G123" s="40"/>
      <c r="H123" s="42"/>
      <c r="I123" s="42"/>
      <c r="J123" s="42"/>
      <c r="K123" s="42"/>
      <c r="L123" s="42"/>
      <c r="M123" s="48"/>
      <c r="N123" s="98"/>
      <c r="O123" s="96"/>
      <c r="P123" s="96"/>
      <c r="Q123" s="96"/>
      <c r="R123" s="96"/>
      <c r="S123" s="109"/>
      <c r="T123" s="109"/>
      <c r="U123" s="84"/>
    </row>
    <row r="124" spans="1:21" s="55" customFormat="1" ht="15.75">
      <c r="A124" s="94"/>
      <c r="B124" s="95" t="s">
        <v>268</v>
      </c>
      <c r="C124" s="817"/>
      <c r="D124" s="818"/>
      <c r="E124" s="819"/>
      <c r="F124" s="45" t="s">
        <v>477</v>
      </c>
      <c r="G124" s="40"/>
      <c r="H124" s="41"/>
      <c r="I124" s="41"/>
      <c r="J124" s="41"/>
      <c r="K124" s="41"/>
      <c r="L124" s="41"/>
      <c r="M124" s="46"/>
      <c r="N124" s="98"/>
      <c r="O124" s="96"/>
      <c r="P124" s="96"/>
      <c r="Q124" s="96"/>
      <c r="R124" s="96"/>
      <c r="S124" s="139">
        <f>SUM(S125:S129)</f>
        <v>0</v>
      </c>
      <c r="T124" s="139">
        <f>SUM(T125:T129)</f>
        <v>0</v>
      </c>
      <c r="U124" s="84"/>
    </row>
    <row r="125" spans="1:21" s="55" customFormat="1" ht="15.75">
      <c r="A125" s="94"/>
      <c r="B125" s="95"/>
      <c r="C125" s="817" t="s">
        <v>270</v>
      </c>
      <c r="D125" s="818" t="s">
        <v>271</v>
      </c>
      <c r="E125" s="819" t="s">
        <v>271</v>
      </c>
      <c r="F125" s="47" t="s">
        <v>272</v>
      </c>
      <c r="G125" s="40"/>
      <c r="H125" s="42"/>
      <c r="I125" s="42"/>
      <c r="J125" s="42"/>
      <c r="K125" s="42"/>
      <c r="L125" s="42"/>
      <c r="M125" s="48"/>
      <c r="N125" s="98"/>
      <c r="O125" s="96"/>
      <c r="P125" s="96"/>
      <c r="Q125" s="96"/>
      <c r="R125" s="96"/>
      <c r="S125" s="109"/>
      <c r="T125" s="109"/>
      <c r="U125" s="84"/>
    </row>
    <row r="126" spans="1:21" s="55" customFormat="1" ht="15.75">
      <c r="A126" s="94"/>
      <c r="B126" s="95"/>
      <c r="C126" s="817" t="s">
        <v>273</v>
      </c>
      <c r="D126" s="818" t="s">
        <v>271</v>
      </c>
      <c r="E126" s="819" t="s">
        <v>271</v>
      </c>
      <c r="F126" s="47" t="s">
        <v>274</v>
      </c>
      <c r="G126" s="40"/>
      <c r="H126" s="42"/>
      <c r="I126" s="42"/>
      <c r="J126" s="42"/>
      <c r="K126" s="42"/>
      <c r="L126" s="42"/>
      <c r="M126" s="48"/>
      <c r="N126" s="98"/>
      <c r="O126" s="96"/>
      <c r="P126" s="96"/>
      <c r="Q126" s="96"/>
      <c r="R126" s="96"/>
      <c r="S126" s="109"/>
      <c r="T126" s="109"/>
      <c r="U126" s="84"/>
    </row>
    <row r="127" spans="1:21" s="55" customFormat="1" ht="15.75">
      <c r="A127" s="94"/>
      <c r="B127" s="95"/>
      <c r="C127" s="817" t="s">
        <v>275</v>
      </c>
      <c r="D127" s="818" t="s">
        <v>276</v>
      </c>
      <c r="E127" s="819" t="s">
        <v>276</v>
      </c>
      <c r="F127" s="47" t="s">
        <v>277</v>
      </c>
      <c r="G127" s="40"/>
      <c r="H127" s="42"/>
      <c r="I127" s="42"/>
      <c r="J127" s="42"/>
      <c r="K127" s="42"/>
      <c r="L127" s="42"/>
      <c r="M127" s="48"/>
      <c r="N127" s="98"/>
      <c r="O127" s="96"/>
      <c r="P127" s="96"/>
      <c r="Q127" s="96"/>
      <c r="R127" s="96"/>
      <c r="S127" s="109">
        <v>0</v>
      </c>
      <c r="T127" s="109">
        <v>0</v>
      </c>
      <c r="U127" s="84"/>
    </row>
    <row r="128" spans="1:21" s="55" customFormat="1" ht="15.75">
      <c r="A128" s="94"/>
      <c r="B128" s="95"/>
      <c r="C128" s="817" t="s">
        <v>278</v>
      </c>
      <c r="D128" s="818" t="s">
        <v>279</v>
      </c>
      <c r="E128" s="819" t="s">
        <v>279</v>
      </c>
      <c r="F128" s="47" t="s">
        <v>280</v>
      </c>
      <c r="G128" s="40"/>
      <c r="H128" s="42"/>
      <c r="I128" s="42"/>
      <c r="J128" s="42"/>
      <c r="K128" s="42"/>
      <c r="L128" s="42"/>
      <c r="M128" s="48"/>
      <c r="N128" s="98"/>
      <c r="O128" s="96"/>
      <c r="P128" s="96"/>
      <c r="Q128" s="96"/>
      <c r="R128" s="96"/>
      <c r="S128" s="109"/>
      <c r="T128" s="109"/>
      <c r="U128" s="84"/>
    </row>
    <row r="129" spans="1:21" s="55" customFormat="1" ht="15.75">
      <c r="A129" s="94"/>
      <c r="B129" s="95"/>
      <c r="C129" s="817" t="s">
        <v>281</v>
      </c>
      <c r="D129" s="818" t="s">
        <v>282</v>
      </c>
      <c r="E129" s="819" t="s">
        <v>282</v>
      </c>
      <c r="F129" s="47" t="s">
        <v>283</v>
      </c>
      <c r="G129" s="40"/>
      <c r="H129" s="42"/>
      <c r="I129" s="42"/>
      <c r="J129" s="42"/>
      <c r="K129" s="42"/>
      <c r="L129" s="42"/>
      <c r="M129" s="48"/>
      <c r="N129" s="98"/>
      <c r="O129" s="96"/>
      <c r="P129" s="96"/>
      <c r="Q129" s="96"/>
      <c r="R129" s="96"/>
      <c r="S129" s="109">
        <v>0</v>
      </c>
      <c r="T129" s="109">
        <v>0</v>
      </c>
      <c r="U129" s="84"/>
    </row>
    <row r="130" spans="1:21" s="55" customFormat="1" ht="15.75">
      <c r="A130" s="94"/>
      <c r="B130" s="95" t="s">
        <v>284</v>
      </c>
      <c r="C130" s="105"/>
      <c r="D130" s="106"/>
      <c r="E130" s="107"/>
      <c r="F130" s="45" t="s">
        <v>478</v>
      </c>
      <c r="G130" s="40"/>
      <c r="H130" s="42"/>
      <c r="I130" s="42"/>
      <c r="J130" s="42"/>
      <c r="K130" s="42"/>
      <c r="L130" s="42"/>
      <c r="M130" s="48"/>
      <c r="N130" s="98"/>
      <c r="O130" s="96"/>
      <c r="P130" s="96"/>
      <c r="Q130" s="96"/>
      <c r="R130" s="96"/>
      <c r="S130" s="139">
        <f>SUM(S131:S137)</f>
        <v>0</v>
      </c>
      <c r="T130" s="139">
        <f>SUM(T131:T137)</f>
        <v>0</v>
      </c>
      <c r="U130" s="84"/>
    </row>
    <row r="131" spans="1:21" s="55" customFormat="1" ht="15.75">
      <c r="A131" s="94"/>
      <c r="B131" s="95"/>
      <c r="C131" s="817" t="s">
        <v>286</v>
      </c>
      <c r="D131" s="818" t="s">
        <v>271</v>
      </c>
      <c r="E131" s="819" t="s">
        <v>271</v>
      </c>
      <c r="F131" s="47" t="s">
        <v>287</v>
      </c>
      <c r="G131" s="40"/>
      <c r="H131" s="42"/>
      <c r="I131" s="42"/>
      <c r="J131" s="42"/>
      <c r="K131" s="42"/>
      <c r="L131" s="42"/>
      <c r="M131" s="48"/>
      <c r="N131" s="98"/>
      <c r="O131" s="96"/>
      <c r="P131" s="96"/>
      <c r="Q131" s="96"/>
      <c r="R131" s="96"/>
      <c r="S131" s="109"/>
      <c r="T131" s="109"/>
      <c r="U131" s="84"/>
    </row>
    <row r="132" spans="1:21" s="55" customFormat="1" ht="15.75">
      <c r="A132" s="94"/>
      <c r="B132" s="95"/>
      <c r="C132" s="817" t="s">
        <v>288</v>
      </c>
      <c r="D132" s="818" t="s">
        <v>271</v>
      </c>
      <c r="E132" s="819" t="s">
        <v>271</v>
      </c>
      <c r="F132" s="47" t="s">
        <v>289</v>
      </c>
      <c r="G132" s="40"/>
      <c r="H132" s="42"/>
      <c r="I132" s="42"/>
      <c r="J132" s="42"/>
      <c r="K132" s="42"/>
      <c r="L132" s="42"/>
      <c r="M132" s="48"/>
      <c r="N132" s="98"/>
      <c r="O132" s="96"/>
      <c r="P132" s="96"/>
      <c r="Q132" s="96"/>
      <c r="R132" s="96"/>
      <c r="S132" s="109"/>
      <c r="T132" s="109"/>
      <c r="U132" s="84"/>
    </row>
    <row r="133" spans="1:21" s="55" customFormat="1" ht="15.75">
      <c r="A133" s="94"/>
      <c r="B133" s="95"/>
      <c r="C133" s="817" t="s">
        <v>290</v>
      </c>
      <c r="D133" s="818" t="s">
        <v>276</v>
      </c>
      <c r="E133" s="819" t="s">
        <v>276</v>
      </c>
      <c r="F133" s="47" t="s">
        <v>291</v>
      </c>
      <c r="G133" s="40"/>
      <c r="H133" s="42"/>
      <c r="I133" s="42"/>
      <c r="J133" s="42"/>
      <c r="K133" s="42"/>
      <c r="L133" s="42"/>
      <c r="M133" s="48"/>
      <c r="N133" s="98"/>
      <c r="O133" s="96"/>
      <c r="P133" s="96"/>
      <c r="Q133" s="96"/>
      <c r="R133" s="96"/>
      <c r="S133" s="109"/>
      <c r="T133" s="109"/>
      <c r="U133" s="84"/>
    </row>
    <row r="134" spans="1:21" s="55" customFormat="1" ht="15.75">
      <c r="A134" s="94"/>
      <c r="B134" s="95"/>
      <c r="C134" s="817" t="s">
        <v>292</v>
      </c>
      <c r="D134" s="818" t="s">
        <v>279</v>
      </c>
      <c r="E134" s="819" t="s">
        <v>279</v>
      </c>
      <c r="F134" s="47" t="s">
        <v>293</v>
      </c>
      <c r="G134" s="40"/>
      <c r="H134" s="42"/>
      <c r="I134" s="42"/>
      <c r="J134" s="42"/>
      <c r="K134" s="42"/>
      <c r="L134" s="42"/>
      <c r="M134" s="48"/>
      <c r="N134" s="98"/>
      <c r="O134" s="96"/>
      <c r="P134" s="96"/>
      <c r="Q134" s="96"/>
      <c r="R134" s="96"/>
      <c r="S134" s="109"/>
      <c r="T134" s="109"/>
      <c r="U134" s="84"/>
    </row>
    <row r="135" spans="1:21" s="55" customFormat="1" ht="15.75">
      <c r="A135" s="94"/>
      <c r="B135" s="95"/>
      <c r="C135" s="817" t="s">
        <v>294</v>
      </c>
      <c r="D135" s="818" t="s">
        <v>282</v>
      </c>
      <c r="E135" s="819" t="s">
        <v>282</v>
      </c>
      <c r="F135" s="47" t="s">
        <v>295</v>
      </c>
      <c r="G135" s="40"/>
      <c r="H135" s="42"/>
      <c r="I135" s="42"/>
      <c r="J135" s="42"/>
      <c r="K135" s="42"/>
      <c r="L135" s="42"/>
      <c r="M135" s="48"/>
      <c r="N135" s="98"/>
      <c r="O135" s="96"/>
      <c r="P135" s="96"/>
      <c r="Q135" s="96"/>
      <c r="R135" s="96"/>
      <c r="S135" s="109">
        <v>0</v>
      </c>
      <c r="T135" s="109">
        <v>0</v>
      </c>
      <c r="U135" s="84"/>
    </row>
    <row r="136" spans="1:21" s="55" customFormat="1" ht="15.75">
      <c r="A136" s="94"/>
      <c r="B136" s="95"/>
      <c r="C136" s="817" t="s">
        <v>296</v>
      </c>
      <c r="D136" s="818" t="s">
        <v>282</v>
      </c>
      <c r="E136" s="819" t="s">
        <v>282</v>
      </c>
      <c r="F136" s="47" t="s">
        <v>297</v>
      </c>
      <c r="G136" s="40"/>
      <c r="H136" s="42"/>
      <c r="I136" s="42"/>
      <c r="J136" s="42"/>
      <c r="K136" s="42"/>
      <c r="L136" s="42"/>
      <c r="M136" s="48"/>
      <c r="N136" s="98"/>
      <c r="O136" s="96"/>
      <c r="P136" s="96"/>
      <c r="Q136" s="96"/>
      <c r="R136" s="96"/>
      <c r="S136" s="109"/>
      <c r="T136" s="109"/>
      <c r="U136" s="84"/>
    </row>
    <row r="137" spans="1:21" s="55" customFormat="1" ht="15.75">
      <c r="A137" s="94"/>
      <c r="B137" s="95"/>
      <c r="C137" s="105"/>
      <c r="D137" s="106"/>
      <c r="E137" s="107"/>
      <c r="F137" s="47"/>
      <c r="G137" s="40"/>
      <c r="H137" s="42"/>
      <c r="I137" s="42"/>
      <c r="J137" s="42"/>
      <c r="K137" s="42"/>
      <c r="L137" s="42"/>
      <c r="M137" s="48"/>
      <c r="N137" s="98"/>
      <c r="O137" s="96"/>
      <c r="P137" s="96"/>
      <c r="Q137" s="96"/>
      <c r="R137" s="96"/>
      <c r="S137" s="109"/>
      <c r="T137" s="109"/>
      <c r="U137" s="84"/>
    </row>
    <row r="138" spans="1:21" s="55" customFormat="1" ht="15.75">
      <c r="A138" s="94"/>
      <c r="B138" s="95" t="s">
        <v>298</v>
      </c>
      <c r="C138" s="817"/>
      <c r="D138" s="818"/>
      <c r="E138" s="819"/>
      <c r="F138" s="45" t="s">
        <v>299</v>
      </c>
      <c r="G138" s="40"/>
      <c r="H138" s="41"/>
      <c r="I138" s="41"/>
      <c r="J138" s="41"/>
      <c r="K138" s="41"/>
      <c r="L138" s="41"/>
      <c r="M138" s="46"/>
      <c r="N138" s="98"/>
      <c r="O138" s="96"/>
      <c r="P138" s="96"/>
      <c r="Q138" s="96"/>
      <c r="R138" s="96"/>
      <c r="S138" s="140">
        <f>SUM(S139:S146)</f>
        <v>0</v>
      </c>
      <c r="T138" s="140">
        <f>SUM(T139:T146)</f>
        <v>0</v>
      </c>
      <c r="U138" s="84"/>
    </row>
    <row r="139" spans="1:21" s="55" customFormat="1" ht="15.75">
      <c r="A139" s="94"/>
      <c r="B139" s="95"/>
      <c r="C139" s="817" t="s">
        <v>300</v>
      </c>
      <c r="D139" s="818" t="s">
        <v>301</v>
      </c>
      <c r="E139" s="819" t="s">
        <v>301</v>
      </c>
      <c r="F139" s="47" t="s">
        <v>302</v>
      </c>
      <c r="G139" s="40"/>
      <c r="H139" s="42"/>
      <c r="I139" s="42"/>
      <c r="J139" s="42"/>
      <c r="K139" s="42"/>
      <c r="L139" s="42"/>
      <c r="M139" s="48"/>
      <c r="N139" s="98"/>
      <c r="O139" s="96"/>
      <c r="P139" s="96"/>
      <c r="Q139" s="96"/>
      <c r="R139" s="96"/>
      <c r="S139" s="109">
        <v>0</v>
      </c>
      <c r="T139" s="109">
        <v>0</v>
      </c>
      <c r="U139" s="84"/>
    </row>
    <row r="140" spans="1:21" s="55" customFormat="1" ht="15.75">
      <c r="A140" s="94"/>
      <c r="B140" s="95"/>
      <c r="C140" s="817" t="s">
        <v>303</v>
      </c>
      <c r="D140" s="818" t="s">
        <v>304</v>
      </c>
      <c r="E140" s="819" t="s">
        <v>304</v>
      </c>
      <c r="F140" s="47" t="s">
        <v>305</v>
      </c>
      <c r="G140" s="40"/>
      <c r="H140" s="42"/>
      <c r="I140" s="42"/>
      <c r="J140" s="42"/>
      <c r="K140" s="42"/>
      <c r="L140" s="42"/>
      <c r="M140" s="48"/>
      <c r="N140" s="98"/>
      <c r="O140" s="96"/>
      <c r="P140" s="96"/>
      <c r="Q140" s="96"/>
      <c r="R140" s="96"/>
      <c r="S140" s="109">
        <v>0</v>
      </c>
      <c r="T140" s="109">
        <v>0</v>
      </c>
      <c r="U140" s="84"/>
    </row>
    <row r="141" spans="1:21" s="55" customFormat="1" ht="15.75">
      <c r="A141" s="94"/>
      <c r="B141" s="95"/>
      <c r="C141" s="817" t="s">
        <v>306</v>
      </c>
      <c r="D141" s="818" t="s">
        <v>304</v>
      </c>
      <c r="E141" s="819" t="s">
        <v>304</v>
      </c>
      <c r="F141" s="47" t="s">
        <v>307</v>
      </c>
      <c r="G141" s="40"/>
      <c r="H141" s="42"/>
      <c r="I141" s="42"/>
      <c r="J141" s="42"/>
      <c r="K141" s="42"/>
      <c r="L141" s="42"/>
      <c r="M141" s="48"/>
      <c r="N141" s="98"/>
      <c r="O141" s="96"/>
      <c r="P141" s="96"/>
      <c r="Q141" s="96"/>
      <c r="R141" s="96"/>
      <c r="S141" s="109">
        <v>0</v>
      </c>
      <c r="T141" s="109">
        <v>0</v>
      </c>
      <c r="U141" s="84"/>
    </row>
    <row r="142" spans="1:21" s="55" customFormat="1" ht="15.75">
      <c r="A142" s="94"/>
      <c r="B142" s="95"/>
      <c r="C142" s="817" t="s">
        <v>308</v>
      </c>
      <c r="D142" s="818" t="s">
        <v>304</v>
      </c>
      <c r="E142" s="819" t="s">
        <v>304</v>
      </c>
      <c r="F142" s="47" t="s">
        <v>309</v>
      </c>
      <c r="G142" s="40"/>
      <c r="H142" s="42"/>
      <c r="I142" s="42"/>
      <c r="J142" s="42"/>
      <c r="K142" s="42"/>
      <c r="L142" s="42"/>
      <c r="M142" s="48"/>
      <c r="N142" s="98"/>
      <c r="O142" s="96"/>
      <c r="P142" s="96"/>
      <c r="Q142" s="96"/>
      <c r="R142" s="96"/>
      <c r="S142" s="109">
        <v>0</v>
      </c>
      <c r="T142" s="109">
        <v>0</v>
      </c>
      <c r="U142" s="84"/>
    </row>
    <row r="143" spans="1:21" s="55" customFormat="1" ht="15.75">
      <c r="A143" s="94"/>
      <c r="B143" s="95"/>
      <c r="C143" s="817" t="s">
        <v>310</v>
      </c>
      <c r="D143" s="818" t="s">
        <v>304</v>
      </c>
      <c r="E143" s="819" t="s">
        <v>304</v>
      </c>
      <c r="F143" s="47" t="s">
        <v>311</v>
      </c>
      <c r="G143" s="40"/>
      <c r="H143" s="42"/>
      <c r="I143" s="42"/>
      <c r="J143" s="42"/>
      <c r="K143" s="42"/>
      <c r="L143" s="42"/>
      <c r="M143" s="48"/>
      <c r="N143" s="98"/>
      <c r="O143" s="96"/>
      <c r="P143" s="96"/>
      <c r="Q143" s="96"/>
      <c r="R143" s="96"/>
      <c r="S143" s="109">
        <v>0</v>
      </c>
      <c r="T143" s="109">
        <v>0</v>
      </c>
      <c r="U143" s="84"/>
    </row>
    <row r="144" spans="1:21" s="55" customFormat="1" ht="15.75">
      <c r="A144" s="94"/>
      <c r="B144" s="95"/>
      <c r="C144" s="817" t="s">
        <v>312</v>
      </c>
      <c r="D144" s="818" t="s">
        <v>313</v>
      </c>
      <c r="E144" s="819" t="s">
        <v>313</v>
      </c>
      <c r="F144" s="47" t="s">
        <v>314</v>
      </c>
      <c r="G144" s="40"/>
      <c r="H144" s="42"/>
      <c r="I144" s="42"/>
      <c r="J144" s="42"/>
      <c r="K144" s="42"/>
      <c r="L144" s="42"/>
      <c r="M144" s="48"/>
      <c r="N144" s="98"/>
      <c r="O144" s="96"/>
      <c r="P144" s="96"/>
      <c r="Q144" s="96"/>
      <c r="R144" s="96"/>
      <c r="S144" s="109">
        <v>0</v>
      </c>
      <c r="T144" s="109">
        <v>0</v>
      </c>
      <c r="U144" s="84"/>
    </row>
    <row r="145" spans="1:21" s="55" customFormat="1" ht="15.75">
      <c r="A145" s="94"/>
      <c r="B145" s="95"/>
      <c r="C145" s="817" t="s">
        <v>315</v>
      </c>
      <c r="D145" s="818" t="s">
        <v>316</v>
      </c>
      <c r="E145" s="819" t="s">
        <v>316</v>
      </c>
      <c r="F145" s="47" t="s">
        <v>317</v>
      </c>
      <c r="G145" s="40"/>
      <c r="H145" s="42"/>
      <c r="I145" s="42"/>
      <c r="J145" s="42"/>
      <c r="K145" s="42"/>
      <c r="L145" s="42"/>
      <c r="M145" s="48"/>
      <c r="N145" s="98"/>
      <c r="O145" s="96"/>
      <c r="P145" s="96"/>
      <c r="Q145" s="96"/>
      <c r="R145" s="96"/>
      <c r="S145" s="109">
        <v>0</v>
      </c>
      <c r="T145" s="109">
        <v>0</v>
      </c>
      <c r="U145" s="84"/>
    </row>
    <row r="146" spans="1:21" s="55" customFormat="1" ht="15.75">
      <c r="A146" s="94"/>
      <c r="B146" s="95"/>
      <c r="C146" s="817" t="s">
        <v>318</v>
      </c>
      <c r="D146" s="818" t="s">
        <v>319</v>
      </c>
      <c r="E146" s="819" t="s">
        <v>319</v>
      </c>
      <c r="F146" s="47" t="s">
        <v>320</v>
      </c>
      <c r="G146" s="40"/>
      <c r="H146" s="42"/>
      <c r="I146" s="42"/>
      <c r="J146" s="42"/>
      <c r="K146" s="42"/>
      <c r="L146" s="42"/>
      <c r="M146" s="48"/>
      <c r="N146" s="98"/>
      <c r="O146" s="96"/>
      <c r="P146" s="96"/>
      <c r="Q146" s="96"/>
      <c r="R146" s="96"/>
      <c r="S146" s="109">
        <v>0</v>
      </c>
      <c r="T146" s="109">
        <v>0</v>
      </c>
      <c r="U146" s="84"/>
    </row>
    <row r="147" spans="1:21" s="55" customFormat="1" ht="15.75">
      <c r="A147" s="94"/>
      <c r="B147" s="95"/>
      <c r="C147" s="105"/>
      <c r="D147" s="106"/>
      <c r="E147" s="107"/>
      <c r="F147" s="47"/>
      <c r="G147" s="40"/>
      <c r="H147" s="42"/>
      <c r="I147" s="42"/>
      <c r="J147" s="42"/>
      <c r="K147" s="42"/>
      <c r="L147" s="42"/>
      <c r="M147" s="48"/>
      <c r="N147" s="98"/>
      <c r="O147" s="96"/>
      <c r="P147" s="96"/>
      <c r="Q147" s="96"/>
      <c r="R147" s="96"/>
      <c r="S147" s="109"/>
      <c r="T147" s="109"/>
      <c r="U147" s="84"/>
    </row>
    <row r="148" spans="1:21" s="72" customFormat="1" ht="15.75">
      <c r="A148" s="94" t="s">
        <v>321</v>
      </c>
      <c r="B148" s="94"/>
      <c r="C148" s="821"/>
      <c r="D148" s="822"/>
      <c r="E148" s="823"/>
      <c r="F148" s="43" t="s">
        <v>322</v>
      </c>
      <c r="G148" s="59"/>
      <c r="H148" s="39"/>
      <c r="I148" s="39"/>
      <c r="J148" s="39"/>
      <c r="K148" s="39"/>
      <c r="L148" s="39"/>
      <c r="M148" s="44"/>
      <c r="N148" s="99"/>
      <c r="O148" s="97">
        <v>40</v>
      </c>
      <c r="P148" s="97"/>
      <c r="Q148" s="97"/>
      <c r="R148" s="97"/>
      <c r="S148" s="139">
        <f>+S150+S153</f>
        <v>0</v>
      </c>
      <c r="T148" s="139">
        <f>+T150+T153</f>
        <v>0</v>
      </c>
      <c r="U148" s="84"/>
    </row>
    <row r="149" spans="1:21" s="55" customFormat="1" ht="15.75">
      <c r="A149" s="94"/>
      <c r="B149" s="95"/>
      <c r="C149" s="817"/>
      <c r="D149" s="818"/>
      <c r="E149" s="819"/>
      <c r="F149" s="47"/>
      <c r="G149" s="40"/>
      <c r="H149" s="42"/>
      <c r="I149" s="42"/>
      <c r="J149" s="42"/>
      <c r="K149" s="42"/>
      <c r="L149" s="42"/>
      <c r="M149" s="48"/>
      <c r="N149" s="98"/>
      <c r="O149" s="96"/>
      <c r="P149" s="96"/>
      <c r="Q149" s="96"/>
      <c r="R149" s="96"/>
      <c r="S149" s="109"/>
      <c r="T149" s="109"/>
      <c r="U149" s="84"/>
    </row>
    <row r="150" spans="1:21" s="55" customFormat="1" ht="15.75">
      <c r="A150" s="94"/>
      <c r="B150" s="95" t="s">
        <v>323</v>
      </c>
      <c r="C150" s="817"/>
      <c r="D150" s="818"/>
      <c r="E150" s="819"/>
      <c r="F150" s="45" t="s">
        <v>324</v>
      </c>
      <c r="G150" s="40"/>
      <c r="H150" s="41"/>
      <c r="I150" s="41"/>
      <c r="J150" s="41"/>
      <c r="K150" s="41"/>
      <c r="L150" s="41"/>
      <c r="M150" s="46"/>
      <c r="N150" s="98"/>
      <c r="O150" s="96"/>
      <c r="P150" s="96"/>
      <c r="Q150" s="96"/>
      <c r="R150" s="96"/>
      <c r="S150" s="140">
        <f>SUM(S151:S152)</f>
        <v>0</v>
      </c>
      <c r="T150" s="140">
        <f>SUM(T151:T152)</f>
        <v>0</v>
      </c>
      <c r="U150" s="84"/>
    </row>
    <row r="151" spans="1:21" s="55" customFormat="1" ht="15.75">
      <c r="A151" s="94"/>
      <c r="B151" s="95"/>
      <c r="C151" s="817" t="s">
        <v>325</v>
      </c>
      <c r="D151" s="818" t="s">
        <v>326</v>
      </c>
      <c r="E151" s="819" t="s">
        <v>326</v>
      </c>
      <c r="F151" s="47" t="s">
        <v>327</v>
      </c>
      <c r="G151" s="40"/>
      <c r="H151" s="42"/>
      <c r="I151" s="42"/>
      <c r="J151" s="42"/>
      <c r="K151" s="42"/>
      <c r="L151" s="42"/>
      <c r="M151" s="48"/>
      <c r="N151" s="98"/>
      <c r="O151" s="96"/>
      <c r="P151" s="96"/>
      <c r="Q151" s="96"/>
      <c r="R151" s="96"/>
      <c r="S151" s="109"/>
      <c r="T151" s="109"/>
      <c r="U151" s="84"/>
    </row>
    <row r="152" spans="1:21" s="55" customFormat="1" ht="15.75">
      <c r="A152" s="94"/>
      <c r="B152" s="95"/>
      <c r="C152" s="817" t="s">
        <v>328</v>
      </c>
      <c r="D152" s="818" t="s">
        <v>329</v>
      </c>
      <c r="E152" s="819" t="s">
        <v>329</v>
      </c>
      <c r="F152" s="47" t="s">
        <v>330</v>
      </c>
      <c r="G152" s="40"/>
      <c r="H152" s="42"/>
      <c r="I152" s="42"/>
      <c r="J152" s="42"/>
      <c r="K152" s="42"/>
      <c r="L152" s="42"/>
      <c r="M152" s="48"/>
      <c r="N152" s="98"/>
      <c r="O152" s="96"/>
      <c r="P152" s="96"/>
      <c r="Q152" s="96"/>
      <c r="R152" s="96"/>
      <c r="S152" s="109"/>
      <c r="T152" s="109"/>
      <c r="U152" s="84"/>
    </row>
    <row r="153" spans="1:21" s="55" customFormat="1" ht="15.75">
      <c r="A153" s="94"/>
      <c r="B153" s="95" t="s">
        <v>331</v>
      </c>
      <c r="C153" s="817"/>
      <c r="D153" s="818"/>
      <c r="E153" s="819"/>
      <c r="F153" s="45" t="s">
        <v>332</v>
      </c>
      <c r="G153" s="40"/>
      <c r="H153" s="41"/>
      <c r="I153" s="41"/>
      <c r="J153" s="41"/>
      <c r="K153" s="41"/>
      <c r="L153" s="41"/>
      <c r="M153" s="46"/>
      <c r="N153" s="98"/>
      <c r="O153" s="96"/>
      <c r="P153" s="96"/>
      <c r="Q153" s="96"/>
      <c r="R153" s="96"/>
      <c r="S153" s="140">
        <f>SUM(S154:S155)</f>
        <v>0</v>
      </c>
      <c r="T153" s="140">
        <f>SUM(T154:T155)</f>
        <v>0</v>
      </c>
      <c r="U153" s="84"/>
    </row>
    <row r="154" spans="1:21" s="55" customFormat="1" ht="15.75">
      <c r="A154" s="94"/>
      <c r="B154" s="95"/>
      <c r="C154" s="817" t="s">
        <v>333</v>
      </c>
      <c r="D154" s="818" t="s">
        <v>334</v>
      </c>
      <c r="E154" s="819" t="s">
        <v>334</v>
      </c>
      <c r="F154" s="47" t="s">
        <v>335</v>
      </c>
      <c r="G154" s="40"/>
      <c r="H154" s="42"/>
      <c r="I154" s="42"/>
      <c r="J154" s="42"/>
      <c r="K154" s="42"/>
      <c r="L154" s="42"/>
      <c r="M154" s="48"/>
      <c r="N154" s="98"/>
      <c r="O154" s="96"/>
      <c r="P154" s="96"/>
      <c r="Q154" s="96"/>
      <c r="R154" s="96"/>
      <c r="S154" s="109"/>
      <c r="T154" s="109"/>
      <c r="U154" s="84"/>
    </row>
    <row r="155" spans="1:21" s="55" customFormat="1" ht="15.75">
      <c r="A155" s="94"/>
      <c r="B155" s="95"/>
      <c r="C155" s="817" t="s">
        <v>336</v>
      </c>
      <c r="D155" s="818" t="s">
        <v>337</v>
      </c>
      <c r="E155" s="819" t="s">
        <v>337</v>
      </c>
      <c r="F155" s="47" t="s">
        <v>338</v>
      </c>
      <c r="G155" s="40"/>
      <c r="H155" s="42"/>
      <c r="I155" s="42"/>
      <c r="J155" s="42"/>
      <c r="K155" s="42"/>
      <c r="L155" s="42"/>
      <c r="M155" s="48"/>
      <c r="N155" s="98"/>
      <c r="O155" s="96"/>
      <c r="P155" s="96"/>
      <c r="Q155" s="96"/>
      <c r="R155" s="96"/>
      <c r="S155" s="109">
        <v>0</v>
      </c>
      <c r="T155" s="109">
        <v>0</v>
      </c>
      <c r="U155" s="84"/>
    </row>
    <row r="156" spans="1:21" s="55" customFormat="1" ht="15.75">
      <c r="A156" s="94"/>
      <c r="B156" s="95"/>
      <c r="C156" s="817"/>
      <c r="D156" s="818"/>
      <c r="E156" s="819"/>
      <c r="F156" s="47"/>
      <c r="G156" s="40"/>
      <c r="H156" s="42"/>
      <c r="I156" s="42"/>
      <c r="J156" s="42"/>
      <c r="K156" s="42"/>
      <c r="L156" s="42"/>
      <c r="M156" s="48"/>
      <c r="N156" s="98"/>
      <c r="O156" s="96"/>
      <c r="P156" s="96"/>
      <c r="Q156" s="96"/>
      <c r="R156" s="96"/>
      <c r="S156" s="109"/>
      <c r="T156" s="109"/>
      <c r="U156" s="84"/>
    </row>
    <row r="157" spans="1:21" s="55" customFormat="1" ht="15.75">
      <c r="A157" s="94" t="s">
        <v>339</v>
      </c>
      <c r="B157" s="95"/>
      <c r="C157" s="817"/>
      <c r="D157" s="818"/>
      <c r="E157" s="819"/>
      <c r="F157" s="43" t="s">
        <v>340</v>
      </c>
      <c r="G157" s="40"/>
      <c r="H157" s="39"/>
      <c r="I157" s="39"/>
      <c r="J157" s="39"/>
      <c r="K157" s="39"/>
      <c r="L157" s="39"/>
      <c r="M157" s="44"/>
      <c r="N157" s="98"/>
      <c r="O157" s="96">
        <v>30</v>
      </c>
      <c r="P157" s="96"/>
      <c r="Q157" s="96"/>
      <c r="R157" s="96"/>
      <c r="S157" s="139">
        <f>+S159+S171+S180+S169</f>
        <v>0</v>
      </c>
      <c r="T157" s="139">
        <f>+T159+T171+T180+T169</f>
        <v>0</v>
      </c>
      <c r="U157" s="84"/>
    </row>
    <row r="158" spans="1:21" s="55" customFormat="1" ht="15.75">
      <c r="A158" s="94"/>
      <c r="B158" s="95"/>
      <c r="C158" s="817"/>
      <c r="D158" s="818"/>
      <c r="E158" s="819"/>
      <c r="F158" s="47"/>
      <c r="G158" s="40"/>
      <c r="H158" s="42"/>
      <c r="I158" s="42"/>
      <c r="J158" s="42"/>
      <c r="K158" s="42"/>
      <c r="L158" s="42"/>
      <c r="M158" s="48"/>
      <c r="N158" s="98"/>
      <c r="O158" s="96"/>
      <c r="P158" s="96"/>
      <c r="Q158" s="96"/>
      <c r="R158" s="96"/>
      <c r="S158" s="109"/>
      <c r="T158" s="109"/>
      <c r="U158" s="84"/>
    </row>
    <row r="159" spans="1:21" s="55" customFormat="1" ht="15.75">
      <c r="A159" s="94"/>
      <c r="B159" s="95" t="s">
        <v>341</v>
      </c>
      <c r="C159" s="817"/>
      <c r="D159" s="818"/>
      <c r="E159" s="819"/>
      <c r="F159" s="45" t="s">
        <v>342</v>
      </c>
      <c r="G159" s="40"/>
      <c r="H159" s="41"/>
      <c r="I159" s="41"/>
      <c r="J159" s="41"/>
      <c r="K159" s="41"/>
      <c r="L159" s="41"/>
      <c r="M159" s="46"/>
      <c r="N159" s="98"/>
      <c r="O159" s="96"/>
      <c r="P159" s="96"/>
      <c r="Q159" s="96"/>
      <c r="R159" s="96"/>
      <c r="S159" s="140">
        <f>SUM(S160:S168)</f>
        <v>0</v>
      </c>
      <c r="T159" s="140">
        <f>SUM(T160:T168)</f>
        <v>0</v>
      </c>
      <c r="U159" s="84"/>
    </row>
    <row r="160" spans="1:21" s="55" customFormat="1" ht="15.75">
      <c r="A160" s="94"/>
      <c r="B160" s="95"/>
      <c r="C160" s="817" t="s">
        <v>343</v>
      </c>
      <c r="D160" s="818" t="s">
        <v>344</v>
      </c>
      <c r="E160" s="819" t="s">
        <v>344</v>
      </c>
      <c r="F160" s="47" t="s">
        <v>345</v>
      </c>
      <c r="G160" s="40"/>
      <c r="H160" s="42"/>
      <c r="I160" s="42"/>
      <c r="J160" s="42"/>
      <c r="K160" s="42"/>
      <c r="L160" s="42"/>
      <c r="M160" s="48"/>
      <c r="N160" s="98"/>
      <c r="O160" s="96"/>
      <c r="P160" s="96"/>
      <c r="Q160" s="96"/>
      <c r="R160" s="96"/>
      <c r="S160" s="109">
        <v>0</v>
      </c>
      <c r="T160" s="109">
        <v>0</v>
      </c>
      <c r="U160" s="84"/>
    </row>
    <row r="161" spans="1:21" s="55" customFormat="1" ht="15.75">
      <c r="A161" s="94"/>
      <c r="B161" s="95"/>
      <c r="C161" s="817" t="s">
        <v>346</v>
      </c>
      <c r="D161" s="818" t="s">
        <v>344</v>
      </c>
      <c r="E161" s="819" t="s">
        <v>344</v>
      </c>
      <c r="F161" s="47" t="s">
        <v>347</v>
      </c>
      <c r="G161" s="40"/>
      <c r="H161" s="42"/>
      <c r="I161" s="42"/>
      <c r="J161" s="42"/>
      <c r="K161" s="42"/>
      <c r="L161" s="42"/>
      <c r="M161" s="48"/>
      <c r="N161" s="98"/>
      <c r="O161" s="96"/>
      <c r="P161" s="96"/>
      <c r="Q161" s="96"/>
      <c r="R161" s="96"/>
      <c r="S161" s="109">
        <v>0</v>
      </c>
      <c r="T161" s="109">
        <v>0</v>
      </c>
      <c r="U161" s="84"/>
    </row>
    <row r="162" spans="1:21" s="55" customFormat="1" ht="15.75">
      <c r="A162" s="94"/>
      <c r="B162" s="95"/>
      <c r="C162" s="817" t="s">
        <v>348</v>
      </c>
      <c r="D162" s="818" t="s">
        <v>349</v>
      </c>
      <c r="E162" s="819" t="s">
        <v>349</v>
      </c>
      <c r="F162" s="47" t="s">
        <v>350</v>
      </c>
      <c r="G162" s="40"/>
      <c r="H162" s="42"/>
      <c r="I162" s="42"/>
      <c r="J162" s="42"/>
      <c r="K162" s="42"/>
      <c r="L162" s="42"/>
      <c r="M162" s="48"/>
      <c r="N162" s="98"/>
      <c r="O162" s="96"/>
      <c r="P162" s="96"/>
      <c r="Q162" s="96"/>
      <c r="R162" s="96"/>
      <c r="S162" s="109"/>
      <c r="T162" s="109"/>
      <c r="U162" s="84"/>
    </row>
    <row r="163" spans="1:21" s="55" customFormat="1" ht="15.75">
      <c r="A163" s="94"/>
      <c r="B163" s="95"/>
      <c r="C163" s="817" t="s">
        <v>351</v>
      </c>
      <c r="D163" s="818" t="s">
        <v>352</v>
      </c>
      <c r="E163" s="819" t="s">
        <v>352</v>
      </c>
      <c r="F163" s="47" t="s">
        <v>353</v>
      </c>
      <c r="G163" s="40"/>
      <c r="H163" s="42"/>
      <c r="I163" s="42"/>
      <c r="J163" s="42"/>
      <c r="K163" s="42"/>
      <c r="L163" s="42"/>
      <c r="M163" s="48"/>
      <c r="N163" s="98"/>
      <c r="O163" s="96"/>
      <c r="P163" s="96"/>
      <c r="Q163" s="96"/>
      <c r="R163" s="96"/>
      <c r="S163" s="109">
        <v>0</v>
      </c>
      <c r="T163" s="109">
        <v>0</v>
      </c>
      <c r="U163" s="84"/>
    </row>
    <row r="164" spans="1:21" s="55" customFormat="1" ht="15.75">
      <c r="A164" s="94"/>
      <c r="B164" s="95"/>
      <c r="C164" s="817" t="s">
        <v>354</v>
      </c>
      <c r="D164" s="818" t="s">
        <v>352</v>
      </c>
      <c r="E164" s="819" t="s">
        <v>352</v>
      </c>
      <c r="F164" s="47" t="s">
        <v>355</v>
      </c>
      <c r="G164" s="40"/>
      <c r="H164" s="42"/>
      <c r="I164" s="42"/>
      <c r="J164" s="42"/>
      <c r="K164" s="42"/>
      <c r="L164" s="42"/>
      <c r="M164" s="48"/>
      <c r="N164" s="98"/>
      <c r="O164" s="96"/>
      <c r="P164" s="96"/>
      <c r="Q164" s="96"/>
      <c r="R164" s="96"/>
      <c r="S164" s="109"/>
      <c r="T164" s="109"/>
      <c r="U164" s="84"/>
    </row>
    <row r="165" spans="1:21" s="55" customFormat="1" ht="15.75">
      <c r="A165" s="94"/>
      <c r="B165" s="95"/>
      <c r="C165" s="817" t="s">
        <v>356</v>
      </c>
      <c r="D165" s="818" t="s">
        <v>352</v>
      </c>
      <c r="E165" s="819" t="s">
        <v>352</v>
      </c>
      <c r="F165" s="47" t="s">
        <v>357</v>
      </c>
      <c r="G165" s="40"/>
      <c r="H165" s="42"/>
      <c r="I165" s="42"/>
      <c r="J165" s="42"/>
      <c r="K165" s="42"/>
      <c r="L165" s="42"/>
      <c r="M165" s="48"/>
      <c r="N165" s="98"/>
      <c r="O165" s="96"/>
      <c r="P165" s="96"/>
      <c r="Q165" s="96"/>
      <c r="R165" s="96"/>
      <c r="S165" s="109">
        <v>0</v>
      </c>
      <c r="T165" s="109">
        <v>0</v>
      </c>
      <c r="U165" s="84"/>
    </row>
    <row r="166" spans="1:21" s="55" customFormat="1" ht="15.75">
      <c r="A166" s="94"/>
      <c r="B166" s="95"/>
      <c r="C166" s="817" t="s">
        <v>358</v>
      </c>
      <c r="D166" s="818"/>
      <c r="E166" s="819"/>
      <c r="F166" s="47" t="s">
        <v>359</v>
      </c>
      <c r="G166" s="40"/>
      <c r="H166" s="42"/>
      <c r="I166" s="42"/>
      <c r="J166" s="42"/>
      <c r="K166" s="42"/>
      <c r="L166" s="42"/>
      <c r="M166" s="48"/>
      <c r="N166" s="98"/>
      <c r="O166" s="96"/>
      <c r="P166" s="96"/>
      <c r="Q166" s="96"/>
      <c r="R166" s="96"/>
      <c r="S166" s="109">
        <v>0</v>
      </c>
      <c r="T166" s="109">
        <v>0</v>
      </c>
      <c r="U166" s="84"/>
    </row>
    <row r="167" spans="1:21" s="55" customFormat="1" ht="15.75">
      <c r="A167" s="94"/>
      <c r="B167" s="95"/>
      <c r="C167" s="817" t="s">
        <v>360</v>
      </c>
      <c r="D167" s="818"/>
      <c r="E167" s="819"/>
      <c r="F167" s="47" t="s">
        <v>361</v>
      </c>
      <c r="G167" s="40"/>
      <c r="H167" s="42"/>
      <c r="I167" s="42"/>
      <c r="J167" s="42"/>
      <c r="K167" s="42"/>
      <c r="L167" s="42"/>
      <c r="M167" s="48"/>
      <c r="N167" s="98"/>
      <c r="O167" s="96"/>
      <c r="P167" s="96"/>
      <c r="Q167" s="96"/>
      <c r="R167" s="96"/>
      <c r="S167" s="109"/>
      <c r="T167" s="109"/>
      <c r="U167" s="84"/>
    </row>
    <row r="168" spans="1:21" s="55" customFormat="1" ht="15.75">
      <c r="A168" s="94"/>
      <c r="B168" s="95"/>
      <c r="C168" s="817" t="s">
        <v>362</v>
      </c>
      <c r="D168" s="818"/>
      <c r="E168" s="819"/>
      <c r="F168" s="47" t="s">
        <v>363</v>
      </c>
      <c r="G168" s="40"/>
      <c r="H168" s="42"/>
      <c r="I168" s="42"/>
      <c r="J168" s="42"/>
      <c r="K168" s="42"/>
      <c r="L168" s="42"/>
      <c r="M168" s="48"/>
      <c r="N168" s="98"/>
      <c r="O168" s="96"/>
      <c r="P168" s="96"/>
      <c r="Q168" s="96"/>
      <c r="R168" s="96"/>
      <c r="S168" s="109"/>
      <c r="T168" s="109"/>
      <c r="U168" s="84"/>
    </row>
    <row r="169" spans="1:21" s="55" customFormat="1" ht="15.75">
      <c r="A169" s="94"/>
      <c r="B169" s="94" t="s">
        <v>364</v>
      </c>
      <c r="C169" s="817"/>
      <c r="D169" s="818"/>
      <c r="E169" s="819"/>
      <c r="F169" s="45" t="s">
        <v>365</v>
      </c>
      <c r="G169" s="59"/>
      <c r="H169" s="41"/>
      <c r="I169" s="41"/>
      <c r="J169" s="41"/>
      <c r="K169" s="41"/>
      <c r="L169" s="41"/>
      <c r="M169" s="46"/>
      <c r="N169" s="98"/>
      <c r="O169" s="96"/>
      <c r="P169" s="96"/>
      <c r="Q169" s="96"/>
      <c r="R169" s="96"/>
      <c r="S169" s="140">
        <f>SUM(S170:S170)</f>
        <v>0</v>
      </c>
      <c r="T169" s="140">
        <f>SUM(T170:T170)</f>
        <v>0</v>
      </c>
      <c r="U169" s="84"/>
    </row>
    <row r="170" spans="1:21" s="55" customFormat="1" ht="15.75">
      <c r="A170" s="94"/>
      <c r="B170" s="95"/>
      <c r="C170" s="817" t="s">
        <v>366</v>
      </c>
      <c r="D170" s="818" t="s">
        <v>344</v>
      </c>
      <c r="E170" s="819" t="s">
        <v>344</v>
      </c>
      <c r="F170" s="47" t="s">
        <v>479</v>
      </c>
      <c r="G170" s="40"/>
      <c r="H170" s="42"/>
      <c r="I170" s="42"/>
      <c r="J170" s="42"/>
      <c r="K170" s="42"/>
      <c r="L170" s="42"/>
      <c r="M170" s="48"/>
      <c r="N170" s="98"/>
      <c r="O170" s="96"/>
      <c r="P170" s="96"/>
      <c r="Q170" s="96"/>
      <c r="R170" s="96"/>
      <c r="S170" s="109"/>
      <c r="T170" s="109"/>
      <c r="U170" s="84"/>
    </row>
    <row r="171" spans="1:21" s="55" customFormat="1" ht="15.75">
      <c r="A171" s="94"/>
      <c r="B171" s="95" t="s">
        <v>368</v>
      </c>
      <c r="C171" s="817"/>
      <c r="D171" s="818"/>
      <c r="E171" s="819"/>
      <c r="F171" s="45" t="s">
        <v>369</v>
      </c>
      <c r="G171" s="40"/>
      <c r="H171" s="42"/>
      <c r="I171" s="42"/>
      <c r="J171" s="42"/>
      <c r="K171" s="42"/>
      <c r="L171" s="42"/>
      <c r="M171" s="48"/>
      <c r="N171" s="98"/>
      <c r="O171" s="96"/>
      <c r="P171" s="96"/>
      <c r="Q171" s="96"/>
      <c r="R171" s="96"/>
      <c r="S171" s="140">
        <f>SUM(S172:S179)</f>
        <v>0</v>
      </c>
      <c r="T171" s="140">
        <f>SUM(T172:T179)</f>
        <v>0</v>
      </c>
      <c r="U171" s="84"/>
    </row>
    <row r="172" spans="1:21" s="55" customFormat="1" ht="15.75">
      <c r="A172" s="94"/>
      <c r="B172" s="95"/>
      <c r="C172" s="817" t="s">
        <v>486</v>
      </c>
      <c r="D172" s="818" t="s">
        <v>344</v>
      </c>
      <c r="E172" s="819" t="s">
        <v>344</v>
      </c>
      <c r="F172" s="47" t="s">
        <v>485</v>
      </c>
      <c r="G172" s="40"/>
      <c r="H172" s="42"/>
      <c r="I172" s="42"/>
      <c r="J172" s="42"/>
      <c r="K172" s="42"/>
      <c r="L172" s="42"/>
      <c r="M172" s="48"/>
      <c r="N172" s="98"/>
      <c r="O172" s="96"/>
      <c r="P172" s="96"/>
      <c r="Q172" s="96"/>
      <c r="R172" s="96"/>
      <c r="S172" s="140"/>
      <c r="T172" s="140"/>
      <c r="U172" s="84"/>
    </row>
    <row r="173" spans="1:21" s="55" customFormat="1" ht="15.75">
      <c r="A173" s="94"/>
      <c r="B173" s="95"/>
      <c r="C173" s="817" t="s">
        <v>487</v>
      </c>
      <c r="D173" s="818" t="s">
        <v>344</v>
      </c>
      <c r="E173" s="819" t="s">
        <v>344</v>
      </c>
      <c r="F173" s="47" t="s">
        <v>490</v>
      </c>
      <c r="G173" s="40"/>
      <c r="H173" s="42"/>
      <c r="I173" s="42"/>
      <c r="J173" s="42"/>
      <c r="K173" s="42"/>
      <c r="L173" s="42"/>
      <c r="M173" s="48"/>
      <c r="N173" s="98"/>
      <c r="O173" s="96"/>
      <c r="P173" s="96"/>
      <c r="Q173" s="96"/>
      <c r="R173" s="96"/>
      <c r="S173" s="140"/>
      <c r="T173" s="140"/>
      <c r="U173" s="84"/>
    </row>
    <row r="174" spans="1:21" s="55" customFormat="1" ht="15.75">
      <c r="A174" s="94"/>
      <c r="B174" s="95"/>
      <c r="C174" s="105"/>
      <c r="D174" s="106" t="s">
        <v>488</v>
      </c>
      <c r="E174" s="107"/>
      <c r="F174" s="47" t="s">
        <v>491</v>
      </c>
      <c r="G174" s="40"/>
      <c r="H174" s="42"/>
      <c r="I174" s="42"/>
      <c r="J174" s="42"/>
      <c r="K174" s="42"/>
      <c r="L174" s="42"/>
      <c r="M174" s="48"/>
      <c r="N174" s="98"/>
      <c r="O174" s="96"/>
      <c r="P174" s="96"/>
      <c r="Q174" s="96"/>
      <c r="R174" s="96"/>
      <c r="S174" s="140"/>
      <c r="T174" s="140"/>
      <c r="U174" s="84"/>
    </row>
    <row r="175" spans="1:21" s="55" customFormat="1" ht="15.75">
      <c r="A175" s="94"/>
      <c r="B175" s="95"/>
      <c r="C175" s="105"/>
      <c r="D175" s="106" t="s">
        <v>489</v>
      </c>
      <c r="E175" s="107"/>
      <c r="F175" s="47" t="s">
        <v>492</v>
      </c>
      <c r="G175" s="40"/>
      <c r="H175" s="42"/>
      <c r="I175" s="42"/>
      <c r="J175" s="42"/>
      <c r="K175" s="42"/>
      <c r="L175" s="42"/>
      <c r="M175" s="48"/>
      <c r="N175" s="98"/>
      <c r="O175" s="96"/>
      <c r="P175" s="96"/>
      <c r="Q175" s="96"/>
      <c r="R175" s="96"/>
      <c r="S175" s="140"/>
      <c r="T175" s="140"/>
      <c r="U175" s="84"/>
    </row>
    <row r="176" spans="1:21" s="55" customFormat="1" ht="15.75">
      <c r="A176" s="94"/>
      <c r="B176" s="95"/>
      <c r="C176" s="817" t="s">
        <v>370</v>
      </c>
      <c r="D176" s="818" t="s">
        <v>344</v>
      </c>
      <c r="E176" s="819" t="s">
        <v>344</v>
      </c>
      <c r="F176" s="47" t="s">
        <v>371</v>
      </c>
      <c r="G176" s="40"/>
      <c r="H176" s="42"/>
      <c r="I176" s="42"/>
      <c r="J176" s="42"/>
      <c r="K176" s="42"/>
      <c r="L176" s="42"/>
      <c r="M176" s="48"/>
      <c r="N176" s="98"/>
      <c r="O176" s="96"/>
      <c r="P176" s="96"/>
      <c r="Q176" s="96"/>
      <c r="R176" s="96"/>
      <c r="S176" s="108">
        <v>0</v>
      </c>
      <c r="T176" s="108">
        <v>0</v>
      </c>
      <c r="U176" s="84"/>
    </row>
    <row r="177" spans="1:21" s="55" customFormat="1" ht="15.75">
      <c r="A177" s="94"/>
      <c r="B177" s="95"/>
      <c r="C177" s="817" t="s">
        <v>372</v>
      </c>
      <c r="D177" s="818" t="s">
        <v>344</v>
      </c>
      <c r="E177" s="819" t="s">
        <v>344</v>
      </c>
      <c r="F177" s="47" t="s">
        <v>373</v>
      </c>
      <c r="G177" s="40"/>
      <c r="H177" s="42"/>
      <c r="I177" s="42"/>
      <c r="J177" s="42"/>
      <c r="K177" s="42"/>
      <c r="L177" s="42"/>
      <c r="M177" s="48"/>
      <c r="N177" s="98"/>
      <c r="O177" s="96"/>
      <c r="P177" s="96"/>
      <c r="Q177" s="96"/>
      <c r="R177" s="96"/>
      <c r="S177" s="109"/>
      <c r="T177" s="109"/>
      <c r="U177" s="84"/>
    </row>
    <row r="178" spans="1:21" s="55" customFormat="1" ht="15.75">
      <c r="A178" s="94"/>
      <c r="B178" s="95"/>
      <c r="C178" s="105"/>
      <c r="D178" s="106" t="s">
        <v>483</v>
      </c>
      <c r="E178" s="107"/>
      <c r="F178" s="47" t="s">
        <v>484</v>
      </c>
      <c r="G178" s="40"/>
      <c r="H178" s="42"/>
      <c r="I178" s="42"/>
      <c r="J178" s="42"/>
      <c r="K178" s="42"/>
      <c r="L178" s="42"/>
      <c r="M178" s="48"/>
      <c r="N178" s="98"/>
      <c r="O178" s="96"/>
      <c r="P178" s="96"/>
      <c r="Q178" s="96"/>
      <c r="R178" s="96"/>
      <c r="S178" s="109"/>
      <c r="T178" s="109"/>
      <c r="U178" s="84"/>
    </row>
    <row r="179" spans="1:21" s="55" customFormat="1" ht="15.75">
      <c r="A179" s="94"/>
      <c r="B179" s="95"/>
      <c r="C179" s="817" t="s">
        <v>374</v>
      </c>
      <c r="D179" s="818" t="s">
        <v>349</v>
      </c>
      <c r="E179" s="819" t="s">
        <v>349</v>
      </c>
      <c r="F179" s="47" t="s">
        <v>375</v>
      </c>
      <c r="G179" s="40"/>
      <c r="H179" s="42"/>
      <c r="I179" s="42"/>
      <c r="J179" s="42"/>
      <c r="K179" s="42"/>
      <c r="L179" s="42"/>
      <c r="M179" s="48"/>
      <c r="N179" s="98"/>
      <c r="O179" s="96"/>
      <c r="P179" s="96"/>
      <c r="Q179" s="96"/>
      <c r="R179" s="96"/>
      <c r="S179" s="109"/>
      <c r="T179" s="109"/>
      <c r="U179" s="84"/>
    </row>
    <row r="180" spans="1:21" s="55" customFormat="1" ht="15.75">
      <c r="A180" s="94"/>
      <c r="B180" s="95" t="s">
        <v>376</v>
      </c>
      <c r="C180" s="817"/>
      <c r="D180" s="818"/>
      <c r="E180" s="819"/>
      <c r="F180" s="45" t="s">
        <v>377</v>
      </c>
      <c r="G180" s="40"/>
      <c r="H180" s="42"/>
      <c r="I180" s="42"/>
      <c r="J180" s="42"/>
      <c r="K180" s="42"/>
      <c r="L180" s="42"/>
      <c r="M180" s="48"/>
      <c r="N180" s="98"/>
      <c r="O180" s="96"/>
      <c r="P180" s="96"/>
      <c r="Q180" s="96"/>
      <c r="R180" s="96"/>
      <c r="S180" s="140">
        <f>SUM(S181:S182)</f>
        <v>0</v>
      </c>
      <c r="T180" s="140">
        <f>SUM(T181:T182)</f>
        <v>0</v>
      </c>
      <c r="U180" s="84"/>
    </row>
    <row r="181" spans="1:21" s="55" customFormat="1" ht="15.75">
      <c r="A181" s="94"/>
      <c r="B181" s="95"/>
      <c r="C181" s="817" t="s">
        <v>378</v>
      </c>
      <c r="D181" s="818" t="s">
        <v>344</v>
      </c>
      <c r="E181" s="819" t="s">
        <v>344</v>
      </c>
      <c r="F181" s="47" t="s">
        <v>379</v>
      </c>
      <c r="G181" s="40"/>
      <c r="H181" s="42"/>
      <c r="I181" s="42"/>
      <c r="J181" s="42"/>
      <c r="K181" s="42"/>
      <c r="L181" s="42"/>
      <c r="M181" s="48"/>
      <c r="N181" s="98"/>
      <c r="O181" s="96"/>
      <c r="P181" s="96"/>
      <c r="Q181" s="96"/>
      <c r="R181" s="96"/>
      <c r="S181" s="109">
        <v>0</v>
      </c>
      <c r="T181" s="109">
        <v>0</v>
      </c>
      <c r="U181" s="84"/>
    </row>
    <row r="182" spans="1:21" s="55" customFormat="1" ht="15.75">
      <c r="A182" s="94"/>
      <c r="B182" s="95"/>
      <c r="C182" s="817" t="s">
        <v>380</v>
      </c>
      <c r="D182" s="818"/>
      <c r="E182" s="819"/>
      <c r="F182" s="47" t="s">
        <v>381</v>
      </c>
      <c r="G182" s="40"/>
      <c r="H182" s="42"/>
      <c r="I182" s="42"/>
      <c r="J182" s="42"/>
      <c r="K182" s="42"/>
      <c r="L182" s="42"/>
      <c r="M182" s="48"/>
      <c r="N182" s="98"/>
      <c r="O182" s="96"/>
      <c r="P182" s="96"/>
      <c r="Q182" s="96"/>
      <c r="R182" s="96"/>
      <c r="S182" s="109"/>
      <c r="T182" s="109"/>
    </row>
    <row r="183" spans="1:21" s="55" customFormat="1" ht="15.75">
      <c r="A183" s="94"/>
      <c r="B183" s="95"/>
      <c r="C183" s="817"/>
      <c r="D183" s="818"/>
      <c r="E183" s="819"/>
      <c r="F183" s="47"/>
      <c r="G183" s="40"/>
      <c r="H183" s="42"/>
      <c r="I183" s="42"/>
      <c r="J183" s="42"/>
      <c r="K183" s="42"/>
      <c r="L183" s="42"/>
      <c r="M183" s="48"/>
      <c r="N183" s="98"/>
      <c r="O183" s="96"/>
      <c r="P183" s="96"/>
      <c r="Q183" s="96"/>
      <c r="R183" s="96"/>
      <c r="S183" s="109"/>
      <c r="T183" s="109"/>
    </row>
    <row r="184" spans="1:21" s="55" customFormat="1" ht="15.75">
      <c r="A184" s="94" t="s">
        <v>382</v>
      </c>
      <c r="B184" s="95"/>
      <c r="C184" s="817"/>
      <c r="D184" s="818"/>
      <c r="E184" s="819"/>
      <c r="F184" s="43" t="s">
        <v>383</v>
      </c>
      <c r="G184" s="40"/>
      <c r="H184" s="39"/>
      <c r="I184" s="39"/>
      <c r="J184" s="39"/>
      <c r="K184" s="39"/>
      <c r="L184" s="39"/>
      <c r="M184" s="44"/>
      <c r="N184" s="98"/>
      <c r="O184" s="96">
        <v>30</v>
      </c>
      <c r="P184" s="96"/>
      <c r="Q184" s="96"/>
      <c r="R184" s="96"/>
      <c r="S184" s="109">
        <f>+S186+S188</f>
        <v>0</v>
      </c>
      <c r="T184" s="109">
        <f>+T186+T188</f>
        <v>0</v>
      </c>
    </row>
    <row r="185" spans="1:21" s="55" customFormat="1" ht="15.75">
      <c r="A185" s="94"/>
      <c r="B185" s="95"/>
      <c r="C185" s="817"/>
      <c r="D185" s="818"/>
      <c r="E185" s="819"/>
      <c r="F185" s="47"/>
      <c r="G185" s="40"/>
      <c r="H185" s="42"/>
      <c r="I185" s="42"/>
      <c r="J185" s="42"/>
      <c r="K185" s="42"/>
      <c r="L185" s="42"/>
      <c r="M185" s="48"/>
      <c r="N185" s="98"/>
      <c r="O185" s="96"/>
      <c r="P185" s="96"/>
      <c r="Q185" s="96"/>
      <c r="R185" s="96"/>
      <c r="S185" s="109"/>
      <c r="T185" s="109"/>
    </row>
    <row r="186" spans="1:21" s="55" customFormat="1" ht="15.75">
      <c r="A186" s="94"/>
      <c r="B186" s="95" t="s">
        <v>384</v>
      </c>
      <c r="C186" s="817"/>
      <c r="D186" s="818"/>
      <c r="E186" s="819"/>
      <c r="F186" s="45" t="s">
        <v>385</v>
      </c>
      <c r="G186" s="40"/>
      <c r="H186" s="41"/>
      <c r="I186" s="41"/>
      <c r="J186" s="41"/>
      <c r="K186" s="41"/>
      <c r="L186" s="41"/>
      <c r="M186" s="46"/>
      <c r="N186" s="98"/>
      <c r="O186" s="96"/>
      <c r="P186" s="96"/>
      <c r="Q186" s="96"/>
      <c r="R186" s="96"/>
      <c r="S186" s="140">
        <f>SUM(S187:S187)</f>
        <v>0</v>
      </c>
      <c r="T186" s="140">
        <f>SUM(T187:T187)</f>
        <v>0</v>
      </c>
    </row>
    <row r="187" spans="1:21" s="55" customFormat="1" ht="15.75">
      <c r="A187" s="94"/>
      <c r="B187" s="95"/>
      <c r="C187" s="817" t="s">
        <v>386</v>
      </c>
      <c r="D187" s="818"/>
      <c r="E187" s="819"/>
      <c r="F187" s="47" t="s">
        <v>387</v>
      </c>
      <c r="G187" s="40"/>
      <c r="H187" s="42"/>
      <c r="I187" s="42"/>
      <c r="J187" s="42"/>
      <c r="K187" s="42"/>
      <c r="L187" s="42"/>
      <c r="M187" s="48"/>
      <c r="N187" s="98"/>
      <c r="O187" s="96"/>
      <c r="P187" s="96"/>
      <c r="Q187" s="96"/>
      <c r="R187" s="96"/>
      <c r="S187" s="109"/>
      <c r="T187" s="109"/>
    </row>
    <row r="188" spans="1:21" s="55" customFormat="1" ht="15.75">
      <c r="A188" s="94"/>
      <c r="B188" s="95" t="s">
        <v>388</v>
      </c>
      <c r="C188" s="817"/>
      <c r="D188" s="818"/>
      <c r="E188" s="819"/>
      <c r="F188" s="45" t="s">
        <v>389</v>
      </c>
      <c r="G188" s="40"/>
      <c r="H188" s="41"/>
      <c r="I188" s="41"/>
      <c r="J188" s="41"/>
      <c r="K188" s="41"/>
      <c r="L188" s="41"/>
      <c r="M188" s="46"/>
      <c r="N188" s="98"/>
      <c r="O188" s="96"/>
      <c r="P188" s="96"/>
      <c r="Q188" s="96"/>
      <c r="R188" s="96"/>
      <c r="S188" s="140">
        <f>SUM(S189:S189)</f>
        <v>0</v>
      </c>
      <c r="T188" s="140">
        <f>SUM(T189:T189)</f>
        <v>0</v>
      </c>
    </row>
    <row r="189" spans="1:21" s="55" customFormat="1" ht="15.75">
      <c r="A189" s="94"/>
      <c r="B189" s="95"/>
      <c r="C189" s="817" t="s">
        <v>390</v>
      </c>
      <c r="D189" s="818" t="s">
        <v>391</v>
      </c>
      <c r="E189" s="819" t="s">
        <v>391</v>
      </c>
      <c r="F189" s="47" t="s">
        <v>392</v>
      </c>
      <c r="G189" s="40"/>
      <c r="H189" s="42"/>
      <c r="I189" s="42"/>
      <c r="J189" s="42"/>
      <c r="K189" s="42"/>
      <c r="L189" s="42"/>
      <c r="M189" s="48"/>
      <c r="N189" s="98"/>
      <c r="O189" s="96"/>
      <c r="P189" s="96"/>
      <c r="Q189" s="96"/>
      <c r="R189" s="96"/>
      <c r="S189" s="109"/>
      <c r="T189" s="109"/>
    </row>
    <row r="190" spans="1:21" s="55" customFormat="1" ht="15.75">
      <c r="A190" s="94"/>
      <c r="B190" s="95"/>
      <c r="C190" s="817" t="s">
        <v>438</v>
      </c>
      <c r="D190" s="818" t="s">
        <v>391</v>
      </c>
      <c r="E190" s="819" t="s">
        <v>391</v>
      </c>
      <c r="F190" s="47"/>
      <c r="G190" s="40"/>
      <c r="H190" s="42"/>
      <c r="I190" s="42"/>
      <c r="J190" s="42"/>
      <c r="K190" s="42"/>
      <c r="L190" s="42"/>
      <c r="M190" s="48"/>
      <c r="N190" s="98"/>
      <c r="O190" s="96"/>
      <c r="P190" s="96"/>
      <c r="Q190" s="96"/>
      <c r="R190" s="96"/>
      <c r="S190" s="109"/>
      <c r="T190" s="109"/>
    </row>
    <row r="191" spans="1:21" s="55" customFormat="1" ht="15.75">
      <c r="A191" s="94"/>
      <c r="B191" s="95"/>
      <c r="C191" s="105"/>
      <c r="D191" s="106"/>
      <c r="E191" s="107"/>
      <c r="F191" s="47"/>
      <c r="G191" s="40"/>
      <c r="H191" s="42"/>
      <c r="I191" s="42"/>
      <c r="J191" s="42"/>
      <c r="K191" s="42"/>
      <c r="L191" s="42"/>
      <c r="M191" s="48"/>
      <c r="N191" s="98"/>
      <c r="O191" s="96"/>
      <c r="P191" s="96"/>
      <c r="Q191" s="96"/>
      <c r="R191" s="96"/>
      <c r="S191" s="109"/>
      <c r="T191" s="109"/>
    </row>
    <row r="192" spans="1:21" s="55" customFormat="1" ht="15.75">
      <c r="A192" s="94" t="s">
        <v>393</v>
      </c>
      <c r="B192" s="95"/>
      <c r="C192" s="817"/>
      <c r="D192" s="818"/>
      <c r="E192" s="819"/>
      <c r="F192" s="43" t="s">
        <v>394</v>
      </c>
      <c r="G192" s="40"/>
      <c r="H192" s="39"/>
      <c r="I192" s="39"/>
      <c r="J192" s="39"/>
      <c r="K192" s="39"/>
      <c r="L192" s="39"/>
      <c r="M192" s="44"/>
      <c r="N192" s="98"/>
      <c r="O192" s="96"/>
      <c r="P192" s="96"/>
      <c r="Q192" s="96"/>
      <c r="R192" s="96"/>
      <c r="S192" s="109">
        <f>+S194</f>
        <v>0</v>
      </c>
      <c r="T192" s="109">
        <f>+T194</f>
        <v>0</v>
      </c>
    </row>
    <row r="193" spans="1:20" s="55" customFormat="1" ht="15.75">
      <c r="A193" s="94"/>
      <c r="B193" s="95"/>
      <c r="C193" s="105"/>
      <c r="D193" s="106"/>
      <c r="E193" s="107"/>
      <c r="F193" s="43"/>
      <c r="G193" s="40"/>
      <c r="H193" s="39"/>
      <c r="I193" s="39"/>
      <c r="J193" s="39"/>
      <c r="K193" s="39"/>
      <c r="L193" s="39"/>
      <c r="M193" s="44"/>
      <c r="N193" s="98"/>
      <c r="O193" s="96"/>
      <c r="P193" s="96"/>
      <c r="Q193" s="96"/>
      <c r="R193" s="96"/>
      <c r="S193" s="109"/>
      <c r="T193" s="109"/>
    </row>
    <row r="194" spans="1:20" s="55" customFormat="1" ht="15.75">
      <c r="A194" s="94"/>
      <c r="B194" s="95" t="s">
        <v>395</v>
      </c>
      <c r="C194" s="817"/>
      <c r="D194" s="818"/>
      <c r="E194" s="819"/>
      <c r="F194" s="45" t="s">
        <v>396</v>
      </c>
      <c r="G194" s="40"/>
      <c r="H194" s="41"/>
      <c r="I194" s="41"/>
      <c r="J194" s="41"/>
      <c r="K194" s="41"/>
      <c r="L194" s="41"/>
      <c r="M194" s="46"/>
      <c r="N194" s="98"/>
      <c r="O194" s="96"/>
      <c r="P194" s="96"/>
      <c r="Q194" s="96"/>
      <c r="R194" s="96"/>
      <c r="S194" s="140">
        <f>SUM(S195:S195)</f>
        <v>0</v>
      </c>
      <c r="T194" s="140">
        <f>SUM(T195:T195)</f>
        <v>0</v>
      </c>
    </row>
    <row r="195" spans="1:20" s="55" customFormat="1" ht="15.75">
      <c r="A195" s="94"/>
      <c r="B195" s="95"/>
      <c r="C195" s="817" t="s">
        <v>397</v>
      </c>
      <c r="D195" s="818" t="s">
        <v>398</v>
      </c>
      <c r="E195" s="819" t="s">
        <v>398</v>
      </c>
      <c r="F195" s="47" t="s">
        <v>399</v>
      </c>
      <c r="G195" s="40"/>
      <c r="H195" s="42"/>
      <c r="I195" s="42"/>
      <c r="J195" s="42"/>
      <c r="K195" s="42"/>
      <c r="L195" s="42"/>
      <c r="M195" s="48"/>
      <c r="N195" s="98"/>
      <c r="O195" s="96"/>
      <c r="P195" s="96"/>
      <c r="Q195" s="96"/>
      <c r="R195" s="96"/>
      <c r="S195" s="109">
        <v>0</v>
      </c>
      <c r="T195" s="109">
        <v>0</v>
      </c>
    </row>
    <row r="196" spans="1:20" s="55" customFormat="1" ht="15.75">
      <c r="A196" s="94"/>
      <c r="B196" s="95"/>
      <c r="C196" s="817"/>
      <c r="D196" s="818"/>
      <c r="E196" s="819"/>
      <c r="F196" s="47"/>
      <c r="G196" s="40"/>
      <c r="H196" s="42"/>
      <c r="I196" s="42"/>
      <c r="J196" s="42"/>
      <c r="K196" s="42"/>
      <c r="L196" s="42"/>
      <c r="M196" s="48"/>
      <c r="N196" s="98"/>
      <c r="O196" s="96"/>
      <c r="P196" s="96"/>
      <c r="Q196" s="96"/>
      <c r="R196" s="96"/>
      <c r="S196" s="109"/>
      <c r="T196" s="109"/>
    </row>
    <row r="197" spans="1:20" s="55" customFormat="1" ht="15.75">
      <c r="A197" s="94"/>
      <c r="B197" s="95"/>
      <c r="C197" s="835"/>
      <c r="D197" s="836"/>
      <c r="E197" s="837"/>
      <c r="F197" s="47"/>
      <c r="G197" s="40"/>
      <c r="H197" s="42"/>
      <c r="I197" s="42"/>
      <c r="J197" s="42"/>
      <c r="K197" s="42"/>
      <c r="L197" s="42"/>
      <c r="M197" s="48"/>
      <c r="N197" s="98"/>
      <c r="O197" s="96"/>
      <c r="P197" s="96"/>
      <c r="Q197" s="96"/>
      <c r="R197" s="96"/>
      <c r="S197" s="109"/>
      <c r="T197" s="109"/>
    </row>
    <row r="198" spans="1:20" s="55" customFormat="1" ht="15.75">
      <c r="A198" s="67"/>
      <c r="B198" s="69"/>
      <c r="C198" s="834"/>
      <c r="D198" s="834"/>
      <c r="E198" s="834"/>
      <c r="F198" s="68"/>
      <c r="G198" s="100"/>
      <c r="H198" s="101" t="s">
        <v>400</v>
      </c>
      <c r="I198" s="101"/>
      <c r="J198" s="101"/>
      <c r="K198" s="101"/>
      <c r="L198" s="101"/>
      <c r="M198" s="102"/>
      <c r="N198" s="103"/>
      <c r="O198" s="104"/>
      <c r="P198" s="104"/>
      <c r="Q198" s="21">
        <f>+Q192+Q184+Q157+Q148+Q101+Q51+Q18</f>
        <v>0</v>
      </c>
      <c r="R198" s="21"/>
      <c r="S198" s="141">
        <f>+S192+S184+S157+S148+S101+S51+S18</f>
        <v>0</v>
      </c>
      <c r="T198" s="141">
        <f>+T192+T184+T157+T148+T101+T51+T18</f>
        <v>0</v>
      </c>
    </row>
    <row r="199" spans="1:20" ht="15.75">
      <c r="A199" s="22"/>
      <c r="S199" s="143"/>
      <c r="T199" s="116"/>
    </row>
    <row r="200" spans="1:20" ht="15.75">
      <c r="A200" s="22"/>
      <c r="B200" s="828" t="s">
        <v>509</v>
      </c>
      <c r="C200" s="828"/>
      <c r="D200" s="828"/>
      <c r="E200" s="828"/>
      <c r="F200" s="828"/>
      <c r="G200" s="828"/>
      <c r="H200" s="828"/>
      <c r="Q200" s="828" t="s">
        <v>511</v>
      </c>
      <c r="R200" s="828"/>
      <c r="S200" s="828"/>
      <c r="T200" s="116"/>
    </row>
    <row r="201" spans="1:20" s="125" customFormat="1" ht="11.25" customHeight="1">
      <c r="A201" s="4"/>
      <c r="B201" s="820" t="s">
        <v>510</v>
      </c>
      <c r="C201" s="820"/>
      <c r="D201" s="820"/>
      <c r="E201" s="820"/>
      <c r="F201" s="820"/>
      <c r="G201" s="820"/>
      <c r="H201" s="820"/>
      <c r="N201" s="126"/>
      <c r="Q201" s="827" t="s">
        <v>512</v>
      </c>
      <c r="R201" s="827"/>
      <c r="S201" s="827"/>
      <c r="T201" s="133"/>
    </row>
    <row r="202" spans="1:20" ht="15.75">
      <c r="A202" s="22"/>
      <c r="B202" s="826" t="s">
        <v>508</v>
      </c>
      <c r="C202" s="826"/>
      <c r="D202" s="826"/>
      <c r="E202" s="826"/>
      <c r="F202" s="826"/>
      <c r="G202" s="826"/>
      <c r="H202" s="826"/>
      <c r="Q202" s="826" t="s">
        <v>508</v>
      </c>
      <c r="R202" s="826"/>
      <c r="S202" s="826"/>
      <c r="T202" s="116"/>
    </row>
    <row r="203" spans="1:20" ht="15.75">
      <c r="A203" s="22"/>
      <c r="S203" s="143"/>
      <c r="T203" s="116"/>
    </row>
    <row r="204" spans="1:20" ht="15.75">
      <c r="A204" s="22"/>
      <c r="S204" s="143"/>
      <c r="T204" s="116"/>
    </row>
    <row r="205" spans="1:20" ht="15.75">
      <c r="A205" s="22"/>
      <c r="S205" s="143"/>
      <c r="T205" s="116"/>
    </row>
    <row r="206" spans="1:20" ht="15.75">
      <c r="A206" s="22"/>
      <c r="S206" s="143"/>
      <c r="T206" s="116"/>
    </row>
    <row r="207" spans="1:20" ht="15.75">
      <c r="A207" s="22"/>
      <c r="S207" s="143"/>
      <c r="T207" s="116"/>
    </row>
    <row r="208" spans="1:20" ht="15.75">
      <c r="A208" s="22"/>
      <c r="S208" s="143"/>
      <c r="T208" s="116"/>
    </row>
    <row r="209" spans="1:20" ht="15.75">
      <c r="A209" s="22"/>
      <c r="S209" s="143"/>
      <c r="T209" s="116"/>
    </row>
    <row r="210" spans="1:20" ht="15.75">
      <c r="A210" s="22"/>
      <c r="S210" s="143"/>
      <c r="T210" s="116"/>
    </row>
    <row r="211" spans="1:20" ht="15.75">
      <c r="A211" s="22"/>
      <c r="S211" s="143"/>
      <c r="T211" s="116"/>
    </row>
    <row r="212" spans="1:20" ht="15.75">
      <c r="A212" s="22"/>
      <c r="S212" s="143"/>
      <c r="T212" s="116"/>
    </row>
    <row r="213" spans="1:20" ht="15.75">
      <c r="A213" s="22"/>
      <c r="S213" s="143"/>
      <c r="T213" s="116"/>
    </row>
    <row r="214" spans="1:20" ht="15.75">
      <c r="A214" s="22"/>
      <c r="S214" s="143"/>
      <c r="T214" s="116"/>
    </row>
    <row r="215" spans="1:20" ht="15.75">
      <c r="A215" s="22"/>
      <c r="S215" s="143"/>
      <c r="T215" s="116"/>
    </row>
    <row r="216" spans="1:20" ht="15.75">
      <c r="A216" s="22"/>
      <c r="S216" s="143"/>
      <c r="T216" s="116"/>
    </row>
    <row r="217" spans="1:20" ht="15.75">
      <c r="A217" s="22"/>
      <c r="S217" s="143"/>
      <c r="T217" s="116"/>
    </row>
    <row r="218" spans="1:20" ht="15.75">
      <c r="A218" s="22"/>
      <c r="S218" s="143"/>
      <c r="T218" s="116"/>
    </row>
    <row r="219" spans="1:20" ht="15.75">
      <c r="A219" s="22"/>
      <c r="S219" s="143"/>
      <c r="T219" s="116"/>
    </row>
    <row r="220" spans="1:20" ht="15.75">
      <c r="A220" s="22"/>
      <c r="S220" s="143"/>
      <c r="T220" s="116"/>
    </row>
    <row r="221" spans="1:20" ht="15.75">
      <c r="A221" s="22"/>
      <c r="S221" s="143"/>
      <c r="T221" s="116"/>
    </row>
    <row r="222" spans="1:20" ht="15.75">
      <c r="A222" s="22"/>
      <c r="S222" s="143"/>
      <c r="T222" s="116"/>
    </row>
    <row r="223" spans="1:20" ht="15.75">
      <c r="A223" s="22"/>
      <c r="S223" s="143"/>
      <c r="T223" s="116"/>
    </row>
    <row r="224" spans="1:20" ht="15.75">
      <c r="A224" s="22"/>
      <c r="S224" s="143"/>
      <c r="T224" s="116"/>
    </row>
    <row r="225" spans="1:20" ht="15.75">
      <c r="A225" s="22"/>
      <c r="S225" s="143"/>
      <c r="T225" s="116"/>
    </row>
    <row r="226" spans="1:20" ht="15.75">
      <c r="A226" s="22"/>
      <c r="S226" s="143"/>
      <c r="T226" s="116"/>
    </row>
    <row r="227" spans="1:20" ht="15.75">
      <c r="A227" s="22"/>
      <c r="S227" s="143"/>
      <c r="T227" s="116"/>
    </row>
    <row r="228" spans="1:20" ht="15.75">
      <c r="A228" s="22"/>
    </row>
    <row r="229" spans="1:20" ht="15.75">
      <c r="A229" s="22"/>
    </row>
    <row r="230" spans="1:20" ht="15.75">
      <c r="A230" s="22"/>
    </row>
    <row r="231" spans="1:20" ht="15.75">
      <c r="A231" s="22"/>
    </row>
    <row r="232" spans="1:20" ht="15.75">
      <c r="A232" s="22"/>
    </row>
    <row r="233" spans="1:20" ht="15.75">
      <c r="A233" s="22"/>
    </row>
    <row r="234" spans="1:20" ht="15.75">
      <c r="A234" s="22"/>
    </row>
    <row r="235" spans="1:20" ht="15.75">
      <c r="A235" s="22"/>
    </row>
    <row r="236" spans="1:20" ht="15.75">
      <c r="A236" s="22"/>
    </row>
    <row r="237" spans="1:20" ht="15.75">
      <c r="A237" s="22"/>
    </row>
    <row r="238" spans="1:20" ht="15.75">
      <c r="A238" s="22"/>
    </row>
    <row r="239" spans="1:20" ht="15.75">
      <c r="A239" s="22"/>
    </row>
    <row r="240" spans="1:20" ht="15.75">
      <c r="A240" s="22"/>
    </row>
    <row r="241" spans="1:1" ht="15.75">
      <c r="A241" s="22"/>
    </row>
    <row r="242" spans="1:1" ht="15.75">
      <c r="A242" s="22"/>
    </row>
    <row r="243" spans="1:1" ht="15.75">
      <c r="A243" s="22"/>
    </row>
    <row r="244" spans="1:1" ht="15.75">
      <c r="A244" s="22"/>
    </row>
    <row r="245" spans="1:1" ht="15.75">
      <c r="A245" s="22"/>
    </row>
    <row r="246" spans="1:1" ht="15.75">
      <c r="A246" s="22"/>
    </row>
    <row r="247" spans="1:1" ht="15.75">
      <c r="A247" s="22"/>
    </row>
    <row r="248" spans="1:1" ht="15.75">
      <c r="A248" s="22"/>
    </row>
    <row r="249" spans="1:1" ht="15.75">
      <c r="A249" s="22"/>
    </row>
    <row r="250" spans="1:1" ht="15.75">
      <c r="A250" s="22"/>
    </row>
    <row r="251" spans="1:1" ht="15.75">
      <c r="A251" s="22"/>
    </row>
    <row r="252" spans="1:1" ht="15.75">
      <c r="A252" s="22"/>
    </row>
    <row r="253" spans="1:1" ht="15.75">
      <c r="A253" s="22"/>
    </row>
    <row r="254" spans="1:1" ht="15.75">
      <c r="A254" s="22"/>
    </row>
    <row r="255" spans="1:1" ht="15.75">
      <c r="A255" s="22"/>
    </row>
    <row r="256" spans="1:1" ht="15.75">
      <c r="A256" s="22"/>
    </row>
    <row r="257" spans="1:1" ht="15.75">
      <c r="A257" s="22"/>
    </row>
    <row r="258" spans="1:1" ht="15.75">
      <c r="A258" s="22"/>
    </row>
    <row r="259" spans="1:1" ht="15.75">
      <c r="A259" s="22"/>
    </row>
    <row r="260" spans="1:1" ht="15.75">
      <c r="A260" s="22"/>
    </row>
    <row r="261" spans="1:1" ht="15.75">
      <c r="A261" s="22"/>
    </row>
    <row r="262" spans="1:1" ht="15.75">
      <c r="A262" s="22"/>
    </row>
    <row r="263" spans="1:1" ht="15.75">
      <c r="A263" s="22"/>
    </row>
    <row r="264" spans="1:1" ht="15.75">
      <c r="A264" s="22"/>
    </row>
    <row r="265" spans="1:1" ht="15.75">
      <c r="A265" s="22"/>
    </row>
    <row r="266" spans="1:1" ht="15.75">
      <c r="A266" s="22"/>
    </row>
    <row r="267" spans="1:1" ht="15.75">
      <c r="A267" s="22"/>
    </row>
    <row r="268" spans="1:1" ht="15.75">
      <c r="A268" s="22"/>
    </row>
    <row r="269" spans="1:1" ht="15.75">
      <c r="A269" s="22"/>
    </row>
    <row r="270" spans="1:1" ht="15.75">
      <c r="A270" s="22"/>
    </row>
    <row r="271" spans="1:1" ht="15.75">
      <c r="A271" s="22"/>
    </row>
    <row r="272" spans="1:1" ht="15.75">
      <c r="A272" s="22"/>
    </row>
    <row r="273" spans="1:1" ht="15.75">
      <c r="A273" s="22"/>
    </row>
    <row r="274" spans="1:1" ht="15.75">
      <c r="A274" s="22"/>
    </row>
  </sheetData>
  <mergeCells count="193">
    <mergeCell ref="C22:E22"/>
    <mergeCell ref="J12:K12"/>
    <mergeCell ref="A15:E15"/>
    <mergeCell ref="F15:M16"/>
    <mergeCell ref="N13:R13"/>
    <mergeCell ref="Q15:Q16"/>
    <mergeCell ref="C16:E16"/>
    <mergeCell ref="N15:N16"/>
    <mergeCell ref="F17:M17"/>
    <mergeCell ref="C18:E18"/>
    <mergeCell ref="C19:E19"/>
    <mergeCell ref="P15:P16"/>
    <mergeCell ref="N19:N35"/>
    <mergeCell ref="C20:E20"/>
    <mergeCell ref="C21:E21"/>
    <mergeCell ref="C27:E27"/>
    <mergeCell ref="C23:E23"/>
    <mergeCell ref="C24:E24"/>
    <mergeCell ref="C25:E25"/>
    <mergeCell ref="C26:E26"/>
    <mergeCell ref="C28:E28"/>
    <mergeCell ref="B201:H201"/>
    <mergeCell ref="C29:E29"/>
    <mergeCell ref="C30:E30"/>
    <mergeCell ref="C31:E31"/>
    <mergeCell ref="C32:E32"/>
    <mergeCell ref="C33:E33"/>
    <mergeCell ref="C38:E38"/>
    <mergeCell ref="C44:E44"/>
    <mergeCell ref="C45:E45"/>
    <mergeCell ref="C46:E46"/>
    <mergeCell ref="C43:E43"/>
    <mergeCell ref="C39:E39"/>
    <mergeCell ref="C40:E40"/>
    <mergeCell ref="C41:E41"/>
    <mergeCell ref="C42:E42"/>
    <mergeCell ref="C35:E35"/>
    <mergeCell ref="C36:E36"/>
    <mergeCell ref="C37:E37"/>
    <mergeCell ref="C34:E34"/>
    <mergeCell ref="C47:E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58:E58"/>
    <mergeCell ref="C59:E59"/>
    <mergeCell ref="C60:E60"/>
    <mergeCell ref="C61:E61"/>
    <mergeCell ref="C62:E62"/>
    <mergeCell ref="C63:E63"/>
    <mergeCell ref="C64:E64"/>
    <mergeCell ref="C65:E65"/>
    <mergeCell ref="C66:E66"/>
    <mergeCell ref="C67:E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78:E78"/>
    <mergeCell ref="C79:E79"/>
    <mergeCell ref="C80:E80"/>
    <mergeCell ref="C81:E81"/>
    <mergeCell ref="C82:E82"/>
    <mergeCell ref="C83:E83"/>
    <mergeCell ref="C84:E84"/>
    <mergeCell ref="C85:E85"/>
    <mergeCell ref="C86:E86"/>
    <mergeCell ref="C87:E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98:E98"/>
    <mergeCell ref="C99:E99"/>
    <mergeCell ref="C100:E100"/>
    <mergeCell ref="C101:E101"/>
    <mergeCell ref="C102:E102"/>
    <mergeCell ref="C103:E103"/>
    <mergeCell ref="C104:E104"/>
    <mergeCell ref="C105:E105"/>
    <mergeCell ref="C106:E106"/>
    <mergeCell ref="C107:E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18:E118"/>
    <mergeCell ref="C119:E119"/>
    <mergeCell ref="C120:E120"/>
    <mergeCell ref="C121:E121"/>
    <mergeCell ref="C122:E122"/>
    <mergeCell ref="C124:E124"/>
    <mergeCell ref="C125:E125"/>
    <mergeCell ref="C126:E126"/>
    <mergeCell ref="C127:E127"/>
    <mergeCell ref="C128:E128"/>
    <mergeCell ref="C129:E129"/>
    <mergeCell ref="C131:E131"/>
    <mergeCell ref="C132:E132"/>
    <mergeCell ref="C133:E133"/>
    <mergeCell ref="C134:E134"/>
    <mergeCell ref="C135:E135"/>
    <mergeCell ref="C136:E136"/>
    <mergeCell ref="C138:E138"/>
    <mergeCell ref="C139:E139"/>
    <mergeCell ref="C140:E140"/>
    <mergeCell ref="C141:E141"/>
    <mergeCell ref="C142:E142"/>
    <mergeCell ref="C143:E143"/>
    <mergeCell ref="C144:E144"/>
    <mergeCell ref="C163:E163"/>
    <mergeCell ref="C145:E145"/>
    <mergeCell ref="C146:E146"/>
    <mergeCell ref="C148:E148"/>
    <mergeCell ref="C149:E149"/>
    <mergeCell ref="C150:E150"/>
    <mergeCell ref="C151:E151"/>
    <mergeCell ref="C152:E152"/>
    <mergeCell ref="C153:E153"/>
    <mergeCell ref="C154:E154"/>
    <mergeCell ref="N7:R7"/>
    <mergeCell ref="C186:E186"/>
    <mergeCell ref="C187:E187"/>
    <mergeCell ref="C188:E188"/>
    <mergeCell ref="C189:E189"/>
    <mergeCell ref="C171:E171"/>
    <mergeCell ref="C176:E176"/>
    <mergeCell ref="C172:E172"/>
    <mergeCell ref="F1:R1"/>
    <mergeCell ref="C180:E180"/>
    <mergeCell ref="C181:E181"/>
    <mergeCell ref="C182:E182"/>
    <mergeCell ref="C183:E183"/>
    <mergeCell ref="C184:E184"/>
    <mergeCell ref="C185:E185"/>
    <mergeCell ref="C164:E164"/>
    <mergeCell ref="C173:E173"/>
    <mergeCell ref="C177:E177"/>
    <mergeCell ref="C179:E179"/>
    <mergeCell ref="C165:E165"/>
    <mergeCell ref="C166:E166"/>
    <mergeCell ref="C167:E167"/>
    <mergeCell ref="C168:E168"/>
    <mergeCell ref="C169:E169"/>
    <mergeCell ref="B202:H202"/>
    <mergeCell ref="Q201:S201"/>
    <mergeCell ref="Q200:S200"/>
    <mergeCell ref="Q202:S202"/>
    <mergeCell ref="O15:O16"/>
    <mergeCell ref="R15:R16"/>
    <mergeCell ref="A17:E17"/>
    <mergeCell ref="B200:H200"/>
    <mergeCell ref="C198:E198"/>
    <mergeCell ref="C196:E196"/>
    <mergeCell ref="C197:E197"/>
    <mergeCell ref="C190:E190"/>
    <mergeCell ref="C192:E192"/>
    <mergeCell ref="C194:E194"/>
    <mergeCell ref="C195:E195"/>
    <mergeCell ref="C170:E170"/>
    <mergeCell ref="C155:E155"/>
    <mergeCell ref="C156:E156"/>
    <mergeCell ref="C157:E157"/>
    <mergeCell ref="C158:E158"/>
    <mergeCell ref="C159:E159"/>
    <mergeCell ref="C160:E160"/>
    <mergeCell ref="C161:E161"/>
    <mergeCell ref="C162:E162"/>
  </mergeCells>
  <phoneticPr fontId="9" type="noConversion"/>
  <printOptions horizontalCentered="1"/>
  <pageMargins left="0.31496062992125984" right="0.23622047244094491" top="0.43307086614173229" bottom="0.51181102362204722" header="0" footer="0"/>
  <pageSetup scale="65" firstPageNumber="11" orientation="landscape" useFirstPageNumber="1" r:id="rId1"/>
  <headerFooter alignWithMargins="0">
    <oddFooter>Página &amp;P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A1:U274"/>
  <sheetViews>
    <sheetView showGridLines="0" topLeftCell="W182" workbookViewId="0">
      <selection activeCell="I11" sqref="I11"/>
    </sheetView>
  </sheetViews>
  <sheetFormatPr baseColWidth="10" defaultColWidth="11.42578125" defaultRowHeight="12.75"/>
  <cols>
    <col min="1" max="1" width="6.140625" style="1" hidden="1" customWidth="1"/>
    <col min="2" max="2" width="6.7109375" style="1" hidden="1" customWidth="1"/>
    <col min="3" max="3" width="1.5703125" style="1" hidden="1" customWidth="1"/>
    <col min="4" max="4" width="3.5703125" hidden="1" customWidth="1"/>
    <col min="5" max="5" width="1.5703125" hidden="1" customWidth="1"/>
    <col min="6" max="6" width="6.5703125" hidden="1" customWidth="1"/>
    <col min="7" max="10" width="4.42578125" hidden="1" customWidth="1"/>
    <col min="11" max="11" width="3.85546875" hidden="1" customWidth="1"/>
    <col min="12" max="12" width="16" hidden="1" customWidth="1"/>
    <col min="13" max="13" width="4.5703125" hidden="1" customWidth="1"/>
    <col min="14" max="14" width="8.5703125" style="88" hidden="1" customWidth="1"/>
    <col min="15" max="15" width="7.7109375" hidden="1" customWidth="1"/>
    <col min="16" max="16" width="12" hidden="1" customWidth="1"/>
    <col min="17" max="17" width="12.85546875" hidden="1" customWidth="1"/>
    <col min="18" max="18" width="14.5703125" hidden="1" customWidth="1"/>
    <col min="19" max="19" width="16.85546875" style="117" hidden="1" customWidth="1"/>
    <col min="20" max="20" width="16.85546875" style="127" hidden="1" customWidth="1"/>
    <col min="21" max="21" width="14.42578125" hidden="1" customWidth="1"/>
    <col min="22" max="22" width="0" hidden="1" customWidth="1"/>
  </cols>
  <sheetData>
    <row r="1" spans="1:21" ht="12.75" customHeight="1">
      <c r="F1" s="825" t="s">
        <v>528</v>
      </c>
      <c r="G1" s="825"/>
      <c r="H1" s="825"/>
      <c r="I1" s="825"/>
      <c r="J1" s="825"/>
      <c r="K1" s="825"/>
      <c r="L1" s="825"/>
      <c r="M1" s="825"/>
      <c r="N1" s="825"/>
      <c r="O1" s="825"/>
      <c r="P1" s="825"/>
      <c r="Q1" s="825"/>
      <c r="R1" s="825"/>
      <c r="T1" s="156" t="s">
        <v>526</v>
      </c>
    </row>
    <row r="2" spans="1:21" s="82" customFormat="1" ht="20.25">
      <c r="A2" s="2"/>
      <c r="B2" s="80"/>
      <c r="C2" s="80"/>
      <c r="D2" s="80"/>
      <c r="E2" s="80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5" t="s">
        <v>506</v>
      </c>
      <c r="T2" s="145"/>
    </row>
    <row r="3" spans="1:21" ht="15.75">
      <c r="A3" s="148" t="s">
        <v>498</v>
      </c>
      <c r="F3" s="152" t="s">
        <v>521</v>
      </c>
      <c r="G3" s="25">
        <v>6</v>
      </c>
      <c r="H3" s="25">
        <v>1</v>
      </c>
      <c r="I3" s="25">
        <v>1</v>
      </c>
      <c r="J3" s="25">
        <v>1</v>
      </c>
      <c r="K3" s="26"/>
      <c r="L3" s="22" t="s">
        <v>522</v>
      </c>
      <c r="N3" s="22" t="s">
        <v>434</v>
      </c>
      <c r="S3" s="135" t="s">
        <v>527</v>
      </c>
    </row>
    <row r="4" spans="1:21" s="23" customFormat="1" ht="15.75">
      <c r="A4" s="149"/>
      <c r="C4" s="1"/>
      <c r="N4" s="24"/>
      <c r="S4" s="135"/>
      <c r="T4" s="130"/>
    </row>
    <row r="5" spans="1:21" ht="15.75">
      <c r="A5" s="148" t="s">
        <v>499</v>
      </c>
      <c r="F5" s="152" t="s">
        <v>521</v>
      </c>
      <c r="G5" s="25">
        <v>0</v>
      </c>
      <c r="H5" s="25">
        <v>0</v>
      </c>
      <c r="I5" s="153"/>
      <c r="J5" s="128"/>
      <c r="L5" s="22" t="s">
        <v>522</v>
      </c>
    </row>
    <row r="6" spans="1:21" s="23" customFormat="1" ht="15.75">
      <c r="A6" s="149"/>
      <c r="C6" s="1"/>
      <c r="N6" s="24"/>
      <c r="T6" s="130"/>
    </row>
    <row r="7" spans="1:21" ht="24" customHeight="1">
      <c r="A7" s="150" t="s">
        <v>517</v>
      </c>
      <c r="F7" s="152" t="s">
        <v>521</v>
      </c>
      <c r="G7" s="25">
        <v>1</v>
      </c>
      <c r="H7" s="25">
        <v>1</v>
      </c>
      <c r="I7" s="153"/>
      <c r="L7" s="160" t="s">
        <v>522</v>
      </c>
      <c r="N7" s="810" t="s">
        <v>441</v>
      </c>
      <c r="O7" s="810"/>
      <c r="P7" s="810"/>
      <c r="Q7" s="810"/>
      <c r="R7" s="810"/>
      <c r="S7" s="158" t="s">
        <v>525</v>
      </c>
    </row>
    <row r="8" spans="1:21" s="23" customFormat="1" ht="10.5" customHeight="1">
      <c r="A8" s="149"/>
      <c r="C8" s="1"/>
      <c r="L8" s="110"/>
      <c r="N8" s="24"/>
      <c r="S8" s="158"/>
      <c r="T8" s="130"/>
    </row>
    <row r="9" spans="1:21" ht="15.75">
      <c r="A9" s="148" t="s">
        <v>518</v>
      </c>
      <c r="F9" s="152" t="s">
        <v>521</v>
      </c>
      <c r="G9" s="25">
        <v>0</v>
      </c>
      <c r="H9" s="25">
        <v>0</v>
      </c>
      <c r="I9" s="153"/>
      <c r="J9" s="128"/>
      <c r="L9" s="22" t="s">
        <v>522</v>
      </c>
      <c r="S9" s="158"/>
    </row>
    <row r="10" spans="1:21" s="23" customFormat="1" ht="10.5" customHeight="1">
      <c r="A10" s="149"/>
      <c r="C10" s="1"/>
      <c r="L10" s="110"/>
      <c r="N10" s="24"/>
      <c r="S10" s="158"/>
      <c r="T10" s="130"/>
    </row>
    <row r="11" spans="1:21" ht="15.75">
      <c r="A11" s="148" t="s">
        <v>519</v>
      </c>
      <c r="F11" s="152" t="s">
        <v>521</v>
      </c>
      <c r="G11" s="25">
        <v>0</v>
      </c>
      <c r="H11" s="25">
        <v>0</v>
      </c>
      <c r="I11" s="153"/>
      <c r="J11" s="128"/>
      <c r="K11" s="114"/>
      <c r="L11" s="22" t="s">
        <v>522</v>
      </c>
      <c r="S11" s="158" t="s">
        <v>525</v>
      </c>
      <c r="T11" s="157"/>
    </row>
    <row r="12" spans="1:21" s="23" customFormat="1" ht="15.75">
      <c r="A12" s="149"/>
      <c r="C12" s="1"/>
      <c r="G12" s="38"/>
      <c r="H12" s="38"/>
      <c r="I12" s="38"/>
      <c r="J12" s="801"/>
      <c r="K12" s="801"/>
      <c r="N12" s="24"/>
      <c r="S12" s="159"/>
      <c r="T12" s="157"/>
    </row>
    <row r="13" spans="1:21" ht="32.25" customHeight="1" thickBot="1">
      <c r="A13" s="151" t="s">
        <v>520</v>
      </c>
      <c r="C13" s="5"/>
      <c r="D13" s="5"/>
      <c r="E13" s="5"/>
      <c r="F13" s="5"/>
      <c r="G13" s="111" t="s">
        <v>440</v>
      </c>
      <c r="H13" s="111" t="s">
        <v>461</v>
      </c>
      <c r="I13" s="111" t="s">
        <v>440</v>
      </c>
      <c r="J13" s="111">
        <v>0</v>
      </c>
      <c r="K13" s="128"/>
      <c r="L13" s="838" t="s">
        <v>522</v>
      </c>
      <c r="M13" s="838"/>
      <c r="N13" s="838" t="s">
        <v>470</v>
      </c>
      <c r="O13" s="838"/>
      <c r="P13" s="838"/>
      <c r="Q13" s="838"/>
      <c r="R13" s="838"/>
      <c r="S13"/>
      <c r="T13" s="117"/>
      <c r="U13" s="117"/>
    </row>
    <row r="14" spans="1:21" ht="15.75">
      <c r="A14" s="148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T14" s="147"/>
    </row>
    <row r="15" spans="1:21" ht="12.75" customHeight="1">
      <c r="A15" s="802" t="s">
        <v>523</v>
      </c>
      <c r="B15" s="803"/>
      <c r="C15" s="803"/>
      <c r="D15" s="803"/>
      <c r="E15" s="803"/>
      <c r="F15" s="804" t="s">
        <v>513</v>
      </c>
      <c r="G15" s="805"/>
      <c r="H15" s="805"/>
      <c r="I15" s="805"/>
      <c r="J15" s="805"/>
      <c r="K15" s="805"/>
      <c r="L15" s="805"/>
      <c r="M15" s="806"/>
      <c r="N15" s="799" t="s">
        <v>475</v>
      </c>
      <c r="O15" s="829" t="s">
        <v>495</v>
      </c>
      <c r="P15" s="794" t="s">
        <v>416</v>
      </c>
      <c r="Q15" s="794" t="s">
        <v>515</v>
      </c>
      <c r="R15" s="794" t="s">
        <v>417</v>
      </c>
      <c r="S15" s="136" t="s">
        <v>516</v>
      </c>
      <c r="T15" s="146" t="s">
        <v>524</v>
      </c>
    </row>
    <row r="16" spans="1:21">
      <c r="A16" s="73" t="s">
        <v>411</v>
      </c>
      <c r="B16" s="73" t="s">
        <v>445</v>
      </c>
      <c r="C16" s="796" t="s">
        <v>514</v>
      </c>
      <c r="D16" s="797" t="s">
        <v>3</v>
      </c>
      <c r="E16" s="798" t="s">
        <v>3</v>
      </c>
      <c r="F16" s="807"/>
      <c r="G16" s="808"/>
      <c r="H16" s="808"/>
      <c r="I16" s="808"/>
      <c r="J16" s="808"/>
      <c r="K16" s="808"/>
      <c r="L16" s="808"/>
      <c r="M16" s="809"/>
      <c r="N16" s="800"/>
      <c r="O16" s="830"/>
      <c r="P16" s="795"/>
      <c r="Q16" s="795"/>
      <c r="R16" s="795"/>
      <c r="S16" s="137" t="s">
        <v>482</v>
      </c>
      <c r="T16" s="123">
        <v>2009</v>
      </c>
      <c r="U16" s="124"/>
    </row>
    <row r="17" spans="1:21" s="79" customFormat="1" ht="12.75" customHeight="1">
      <c r="A17" s="831" t="s">
        <v>409</v>
      </c>
      <c r="B17" s="832"/>
      <c r="C17" s="832"/>
      <c r="D17" s="832"/>
      <c r="E17" s="833"/>
      <c r="F17" s="811" t="s">
        <v>412</v>
      </c>
      <c r="G17" s="812"/>
      <c r="H17" s="812"/>
      <c r="I17" s="812"/>
      <c r="J17" s="812"/>
      <c r="K17" s="812"/>
      <c r="L17" s="812"/>
      <c r="M17" s="813"/>
      <c r="N17" s="78">
        <v>3</v>
      </c>
      <c r="O17" s="78" t="s">
        <v>321</v>
      </c>
      <c r="P17" s="78" t="s">
        <v>424</v>
      </c>
      <c r="Q17" s="78" t="s">
        <v>339</v>
      </c>
      <c r="R17" s="78" t="s">
        <v>425</v>
      </c>
      <c r="S17" s="138" t="s">
        <v>382</v>
      </c>
      <c r="T17" s="138" t="s">
        <v>393</v>
      </c>
    </row>
    <row r="18" spans="1:21" s="55" customFormat="1" ht="15.75">
      <c r="A18" s="90">
        <v>1</v>
      </c>
      <c r="B18" s="91"/>
      <c r="C18" s="814"/>
      <c r="D18" s="815"/>
      <c r="E18" s="816"/>
      <c r="F18" s="50" t="s">
        <v>4</v>
      </c>
      <c r="G18" s="51"/>
      <c r="H18" s="52"/>
      <c r="I18" s="52"/>
      <c r="J18" s="52"/>
      <c r="K18" s="52"/>
      <c r="L18" s="52"/>
      <c r="M18" s="53"/>
      <c r="N18" s="92">
        <v>331</v>
      </c>
      <c r="O18" s="93">
        <v>40</v>
      </c>
      <c r="P18" s="93"/>
      <c r="Q18" s="93"/>
      <c r="R18" s="93"/>
      <c r="S18" s="142">
        <f>+S20+S28+S34+S37+S39+S42+S47+S23</f>
        <v>0</v>
      </c>
      <c r="T18" s="142">
        <f>+T20+T28+T34+T37+T39+T42+T47+T23</f>
        <v>0</v>
      </c>
      <c r="U18" s="129"/>
    </row>
    <row r="19" spans="1:21" s="55" customFormat="1" ht="15.75">
      <c r="A19" s="94"/>
      <c r="B19" s="95"/>
      <c r="C19" s="817"/>
      <c r="D19" s="818"/>
      <c r="E19" s="819"/>
      <c r="F19" s="47"/>
      <c r="G19" s="40"/>
      <c r="H19" s="42"/>
      <c r="I19" s="42"/>
      <c r="J19" s="42"/>
      <c r="K19" s="42"/>
      <c r="L19" s="42"/>
      <c r="M19" s="48"/>
      <c r="N19" s="824" t="s">
        <v>476</v>
      </c>
      <c r="O19" s="96"/>
      <c r="P19" s="96"/>
      <c r="Q19" s="96"/>
      <c r="R19" s="96"/>
      <c r="S19" s="108"/>
      <c r="T19" s="108"/>
      <c r="U19" s="113"/>
    </row>
    <row r="20" spans="1:21" s="55" customFormat="1" ht="15.75">
      <c r="A20" s="94"/>
      <c r="B20" s="95" t="s">
        <v>5</v>
      </c>
      <c r="C20" s="817"/>
      <c r="D20" s="818"/>
      <c r="E20" s="819"/>
      <c r="F20" s="45" t="s">
        <v>6</v>
      </c>
      <c r="G20" s="40"/>
      <c r="H20" s="41"/>
      <c r="I20" s="41"/>
      <c r="J20" s="41"/>
      <c r="K20" s="41"/>
      <c r="L20" s="41"/>
      <c r="M20" s="46"/>
      <c r="N20" s="824"/>
      <c r="O20" s="96"/>
      <c r="P20" s="96"/>
      <c r="Q20" s="96"/>
      <c r="R20" s="96"/>
      <c r="S20" s="140">
        <f>SUM(S21:S22)</f>
        <v>0</v>
      </c>
      <c r="T20" s="140">
        <f>SUM(T21:T22)</f>
        <v>0</v>
      </c>
      <c r="U20" s="134"/>
    </row>
    <row r="21" spans="1:21" s="55" customFormat="1" ht="15.75">
      <c r="A21" s="94"/>
      <c r="B21" s="95"/>
      <c r="C21" s="817" t="s">
        <v>7</v>
      </c>
      <c r="D21" s="818" t="s">
        <v>8</v>
      </c>
      <c r="E21" s="819" t="s">
        <v>8</v>
      </c>
      <c r="F21" s="47" t="s">
        <v>9</v>
      </c>
      <c r="G21" s="40"/>
      <c r="H21" s="42"/>
      <c r="I21" s="42"/>
      <c r="J21" s="42"/>
      <c r="K21" s="42"/>
      <c r="L21" s="42"/>
      <c r="M21" s="48"/>
      <c r="N21" s="824"/>
      <c r="O21" s="96"/>
      <c r="P21" s="96"/>
      <c r="Q21" s="96"/>
      <c r="R21" s="96"/>
      <c r="S21" s="108">
        <v>0</v>
      </c>
      <c r="T21" s="108">
        <v>0</v>
      </c>
      <c r="U21" s="113"/>
    </row>
    <row r="22" spans="1:21" s="55" customFormat="1" ht="15.75">
      <c r="A22" s="94"/>
      <c r="B22" s="95"/>
      <c r="C22" s="817" t="s">
        <v>10</v>
      </c>
      <c r="D22" s="818" t="s">
        <v>8</v>
      </c>
      <c r="E22" s="819" t="s">
        <v>8</v>
      </c>
      <c r="F22" s="47" t="s">
        <v>11</v>
      </c>
      <c r="G22" s="40"/>
      <c r="H22" s="42"/>
      <c r="I22" s="42"/>
      <c r="J22" s="42"/>
      <c r="K22" s="42"/>
      <c r="L22" s="42"/>
      <c r="M22" s="48"/>
      <c r="N22" s="824"/>
      <c r="O22" s="96"/>
      <c r="P22" s="96"/>
      <c r="Q22" s="96"/>
      <c r="R22" s="96"/>
      <c r="S22" s="108">
        <v>0</v>
      </c>
      <c r="T22" s="108">
        <v>0</v>
      </c>
      <c r="U22" s="113"/>
    </row>
    <row r="23" spans="1:21" s="55" customFormat="1" ht="15.75">
      <c r="A23" s="94"/>
      <c r="B23" s="95" t="s">
        <v>12</v>
      </c>
      <c r="C23" s="817"/>
      <c r="D23" s="818"/>
      <c r="E23" s="819"/>
      <c r="F23" s="45" t="s">
        <v>13</v>
      </c>
      <c r="G23" s="40"/>
      <c r="H23" s="41"/>
      <c r="I23" s="41"/>
      <c r="J23" s="41"/>
      <c r="K23" s="41"/>
      <c r="L23" s="41"/>
      <c r="M23" s="46"/>
      <c r="N23" s="824"/>
      <c r="O23" s="96"/>
      <c r="P23" s="96"/>
      <c r="Q23" s="96"/>
      <c r="R23" s="96"/>
      <c r="S23" s="140">
        <f>SUM(S24:S27)</f>
        <v>0</v>
      </c>
      <c r="T23" s="140">
        <f>SUM(T24:T27)</f>
        <v>0</v>
      </c>
      <c r="U23" s="84"/>
    </row>
    <row r="24" spans="1:21" s="55" customFormat="1" ht="15.75">
      <c r="A24" s="94"/>
      <c r="B24" s="95"/>
      <c r="C24" s="817" t="s">
        <v>14</v>
      </c>
      <c r="D24" s="818" t="s">
        <v>15</v>
      </c>
      <c r="E24" s="819" t="s">
        <v>15</v>
      </c>
      <c r="F24" s="47" t="s">
        <v>16</v>
      </c>
      <c r="G24" s="40"/>
      <c r="H24" s="42"/>
      <c r="I24" s="42"/>
      <c r="J24" s="42"/>
      <c r="K24" s="42"/>
      <c r="L24" s="42"/>
      <c r="M24" s="48"/>
      <c r="N24" s="824"/>
      <c r="O24" s="96"/>
      <c r="P24" s="96"/>
      <c r="Q24" s="96"/>
      <c r="R24" s="96"/>
      <c r="S24" s="108">
        <v>0</v>
      </c>
      <c r="T24" s="108">
        <v>0</v>
      </c>
      <c r="U24" s="132"/>
    </row>
    <row r="25" spans="1:21" s="55" customFormat="1" ht="15.75">
      <c r="A25" s="94"/>
      <c r="B25" s="95"/>
      <c r="C25" s="817" t="s">
        <v>17</v>
      </c>
      <c r="D25" s="818" t="s">
        <v>18</v>
      </c>
      <c r="E25" s="819" t="s">
        <v>18</v>
      </c>
      <c r="F25" s="47" t="s">
        <v>19</v>
      </c>
      <c r="G25" s="40"/>
      <c r="H25" s="42"/>
      <c r="I25" s="42"/>
      <c r="J25" s="42"/>
      <c r="K25" s="42"/>
      <c r="L25" s="42"/>
      <c r="M25" s="48"/>
      <c r="N25" s="824"/>
      <c r="O25" s="96"/>
      <c r="P25" s="96"/>
      <c r="Q25" s="96"/>
      <c r="R25" s="96"/>
      <c r="S25" s="108"/>
      <c r="T25" s="108"/>
      <c r="U25" s="84"/>
    </row>
    <row r="26" spans="1:21" s="55" customFormat="1" ht="15.75">
      <c r="A26" s="94"/>
      <c r="B26" s="95"/>
      <c r="C26" s="817" t="s">
        <v>20</v>
      </c>
      <c r="D26" s="818" t="s">
        <v>21</v>
      </c>
      <c r="E26" s="819" t="s">
        <v>21</v>
      </c>
      <c r="F26" s="47" t="s">
        <v>22</v>
      </c>
      <c r="G26" s="40"/>
      <c r="H26" s="42"/>
      <c r="I26" s="42"/>
      <c r="J26" s="42"/>
      <c r="K26" s="42"/>
      <c r="L26" s="42"/>
      <c r="M26" s="48"/>
      <c r="N26" s="824"/>
      <c r="O26" s="96"/>
      <c r="P26" s="96"/>
      <c r="Q26" s="96"/>
      <c r="R26" s="96"/>
      <c r="S26" s="108"/>
      <c r="T26" s="108"/>
      <c r="U26" s="84"/>
    </row>
    <row r="27" spans="1:21" s="55" customFormat="1" ht="15.75">
      <c r="A27" s="94"/>
      <c r="B27" s="95"/>
      <c r="C27" s="817" t="s">
        <v>23</v>
      </c>
      <c r="D27" s="818" t="s">
        <v>21</v>
      </c>
      <c r="E27" s="819" t="s">
        <v>21</v>
      </c>
      <c r="F27" s="47" t="s">
        <v>24</v>
      </c>
      <c r="G27" s="40"/>
      <c r="H27" s="42"/>
      <c r="I27" s="42"/>
      <c r="J27" s="42"/>
      <c r="K27" s="42"/>
      <c r="L27" s="42"/>
      <c r="M27" s="48"/>
      <c r="N27" s="824"/>
      <c r="O27" s="96"/>
      <c r="P27" s="96"/>
      <c r="Q27" s="96"/>
      <c r="R27" s="96"/>
      <c r="S27" s="108">
        <v>0</v>
      </c>
      <c r="T27" s="108">
        <v>0</v>
      </c>
      <c r="U27" s="84"/>
    </row>
    <row r="28" spans="1:21" s="55" customFormat="1" ht="15.75">
      <c r="A28" s="94"/>
      <c r="B28" s="95" t="s">
        <v>25</v>
      </c>
      <c r="C28" s="817"/>
      <c r="D28" s="818"/>
      <c r="E28" s="819"/>
      <c r="F28" s="45" t="s">
        <v>26</v>
      </c>
      <c r="G28" s="40"/>
      <c r="H28" s="41"/>
      <c r="I28" s="41"/>
      <c r="J28" s="41"/>
      <c r="K28" s="41"/>
      <c r="L28" s="41"/>
      <c r="M28" s="46"/>
      <c r="N28" s="824"/>
      <c r="O28" s="96"/>
      <c r="P28" s="96"/>
      <c r="Q28" s="96"/>
      <c r="R28" s="96"/>
      <c r="S28" s="140">
        <f>SUM(S29:S33)</f>
        <v>0</v>
      </c>
      <c r="T28" s="140">
        <f>SUM(T29:T33)</f>
        <v>0</v>
      </c>
      <c r="U28" s="84"/>
    </row>
    <row r="29" spans="1:21" s="55" customFormat="1" ht="15.75">
      <c r="A29" s="94"/>
      <c r="B29" s="95"/>
      <c r="C29" s="817" t="s">
        <v>27</v>
      </c>
      <c r="D29" s="818" t="s">
        <v>28</v>
      </c>
      <c r="E29" s="819" t="s">
        <v>28</v>
      </c>
      <c r="F29" s="47" t="s">
        <v>29</v>
      </c>
      <c r="G29" s="40"/>
      <c r="H29" s="42"/>
      <c r="I29" s="42"/>
      <c r="J29" s="42"/>
      <c r="K29" s="42"/>
      <c r="L29" s="42"/>
      <c r="M29" s="48"/>
      <c r="N29" s="824"/>
      <c r="O29" s="96"/>
      <c r="P29" s="96"/>
      <c r="Q29" s="96"/>
      <c r="R29" s="96"/>
      <c r="S29" s="108"/>
      <c r="T29" s="108"/>
      <c r="U29" s="84"/>
    </row>
    <row r="30" spans="1:21" s="55" customFormat="1" ht="15.75">
      <c r="A30" s="94"/>
      <c r="B30" s="95"/>
      <c r="C30" s="817" t="s">
        <v>30</v>
      </c>
      <c r="D30" s="818" t="s">
        <v>31</v>
      </c>
      <c r="E30" s="819" t="s">
        <v>31</v>
      </c>
      <c r="F30" s="47" t="s">
        <v>32</v>
      </c>
      <c r="G30" s="40"/>
      <c r="H30" s="42"/>
      <c r="I30" s="42"/>
      <c r="J30" s="42"/>
      <c r="K30" s="42"/>
      <c r="L30" s="42"/>
      <c r="M30" s="48"/>
      <c r="N30" s="824"/>
      <c r="O30" s="96"/>
      <c r="P30" s="96"/>
      <c r="Q30" s="96"/>
      <c r="R30" s="96"/>
      <c r="S30" s="108">
        <v>0</v>
      </c>
      <c r="T30" s="108">
        <v>0</v>
      </c>
      <c r="U30" s="84"/>
    </row>
    <row r="31" spans="1:21" s="55" customFormat="1" ht="15.75">
      <c r="A31" s="94"/>
      <c r="B31" s="95"/>
      <c r="C31" s="817" t="s">
        <v>33</v>
      </c>
      <c r="D31" s="818" t="s">
        <v>34</v>
      </c>
      <c r="E31" s="819" t="s">
        <v>34</v>
      </c>
      <c r="F31" s="47" t="s">
        <v>35</v>
      </c>
      <c r="G31" s="40"/>
      <c r="H31" s="42"/>
      <c r="I31" s="42"/>
      <c r="J31" s="42"/>
      <c r="K31" s="42"/>
      <c r="L31" s="42"/>
      <c r="M31" s="48"/>
      <c r="N31" s="824"/>
      <c r="O31" s="96"/>
      <c r="P31" s="96"/>
      <c r="Q31" s="96"/>
      <c r="R31" s="96"/>
      <c r="S31" s="108">
        <v>0</v>
      </c>
      <c r="T31" s="108">
        <v>0</v>
      </c>
      <c r="U31" s="84"/>
    </row>
    <row r="32" spans="1:21" s="55" customFormat="1" ht="15.75">
      <c r="A32" s="94"/>
      <c r="B32" s="95"/>
      <c r="C32" s="817" t="s">
        <v>36</v>
      </c>
      <c r="D32" s="818" t="s">
        <v>37</v>
      </c>
      <c r="E32" s="819" t="s">
        <v>37</v>
      </c>
      <c r="F32" s="47" t="s">
        <v>38</v>
      </c>
      <c r="G32" s="40"/>
      <c r="H32" s="42"/>
      <c r="I32" s="42"/>
      <c r="J32" s="42"/>
      <c r="K32" s="42"/>
      <c r="L32" s="42"/>
      <c r="M32" s="48"/>
      <c r="N32" s="824"/>
      <c r="O32" s="96"/>
      <c r="P32" s="96"/>
      <c r="Q32" s="96"/>
      <c r="R32" s="96"/>
      <c r="S32" s="108"/>
      <c r="T32" s="108"/>
      <c r="U32" s="84"/>
    </row>
    <row r="33" spans="1:21" s="55" customFormat="1" ht="15.75">
      <c r="A33" s="94"/>
      <c r="B33" s="95"/>
      <c r="C33" s="817" t="s">
        <v>39</v>
      </c>
      <c r="D33" s="818" t="s">
        <v>40</v>
      </c>
      <c r="E33" s="819" t="s">
        <v>40</v>
      </c>
      <c r="F33" s="47" t="s">
        <v>41</v>
      </c>
      <c r="G33" s="40"/>
      <c r="H33" s="42"/>
      <c r="I33" s="42"/>
      <c r="J33" s="42"/>
      <c r="K33" s="42"/>
      <c r="L33" s="42"/>
      <c r="M33" s="48"/>
      <c r="N33" s="824"/>
      <c r="O33" s="96"/>
      <c r="P33" s="96"/>
      <c r="Q33" s="96"/>
      <c r="R33" s="96"/>
      <c r="S33" s="108">
        <v>0</v>
      </c>
      <c r="T33" s="108">
        <v>0</v>
      </c>
      <c r="U33" s="84"/>
    </row>
    <row r="34" spans="1:21" s="55" customFormat="1" ht="15.75">
      <c r="A34" s="94"/>
      <c r="B34" s="95" t="s">
        <v>42</v>
      </c>
      <c r="C34" s="817"/>
      <c r="D34" s="818"/>
      <c r="E34" s="819"/>
      <c r="F34" s="45" t="s">
        <v>43</v>
      </c>
      <c r="G34" s="40"/>
      <c r="H34" s="41"/>
      <c r="I34" s="41"/>
      <c r="J34" s="41"/>
      <c r="K34" s="41"/>
      <c r="L34" s="41"/>
      <c r="M34" s="46"/>
      <c r="N34" s="824"/>
      <c r="O34" s="96"/>
      <c r="P34" s="96"/>
      <c r="Q34" s="96"/>
      <c r="R34" s="96"/>
      <c r="S34" s="140">
        <f>SUM(S35:S36)</f>
        <v>0</v>
      </c>
      <c r="T34" s="140">
        <f>SUM(T35:T36)</f>
        <v>0</v>
      </c>
      <c r="U34" s="84"/>
    </row>
    <row r="35" spans="1:21" s="55" customFormat="1" ht="15.75">
      <c r="A35" s="94"/>
      <c r="B35" s="95"/>
      <c r="C35" s="817" t="s">
        <v>44</v>
      </c>
      <c r="D35" s="818" t="s">
        <v>45</v>
      </c>
      <c r="E35" s="819" t="s">
        <v>45</v>
      </c>
      <c r="F35" s="47" t="s">
        <v>46</v>
      </c>
      <c r="G35" s="40"/>
      <c r="H35" s="42"/>
      <c r="I35" s="42"/>
      <c r="J35" s="42"/>
      <c r="K35" s="42"/>
      <c r="L35" s="42"/>
      <c r="M35" s="48"/>
      <c r="N35" s="824"/>
      <c r="O35" s="96"/>
      <c r="P35" s="96"/>
      <c r="Q35" s="96"/>
      <c r="R35" s="96"/>
      <c r="S35" s="108">
        <v>0</v>
      </c>
      <c r="T35" s="108">
        <v>0</v>
      </c>
      <c r="U35" s="84"/>
    </row>
    <row r="36" spans="1:21" s="55" customFormat="1" ht="15.75">
      <c r="A36" s="94"/>
      <c r="B36" s="95"/>
      <c r="C36" s="817" t="s">
        <v>47</v>
      </c>
      <c r="D36" s="818" t="s">
        <v>48</v>
      </c>
      <c r="E36" s="819" t="s">
        <v>48</v>
      </c>
      <c r="F36" s="47" t="s">
        <v>49</v>
      </c>
      <c r="G36" s="40"/>
      <c r="H36" s="42"/>
      <c r="I36" s="42"/>
      <c r="J36" s="42"/>
      <c r="K36" s="42"/>
      <c r="L36" s="42"/>
      <c r="M36" s="48"/>
      <c r="N36" s="98"/>
      <c r="O36" s="96"/>
      <c r="P36" s="96"/>
      <c r="Q36" s="96"/>
      <c r="R36" s="96"/>
      <c r="S36" s="108">
        <v>0</v>
      </c>
      <c r="T36" s="108">
        <v>0</v>
      </c>
      <c r="U36" s="84"/>
    </row>
    <row r="37" spans="1:21" s="55" customFormat="1" ht="15.75">
      <c r="A37" s="94"/>
      <c r="B37" s="95" t="s">
        <v>50</v>
      </c>
      <c r="C37" s="817"/>
      <c r="D37" s="818"/>
      <c r="E37" s="819"/>
      <c r="F37" s="45" t="s">
        <v>51</v>
      </c>
      <c r="G37" s="40"/>
      <c r="H37" s="41"/>
      <c r="I37" s="41"/>
      <c r="J37" s="41"/>
      <c r="K37" s="41"/>
      <c r="L37" s="41"/>
      <c r="M37" s="46"/>
      <c r="N37" s="98"/>
      <c r="O37" s="96"/>
      <c r="P37" s="96"/>
      <c r="Q37" s="96"/>
      <c r="R37" s="96"/>
      <c r="S37" s="140">
        <f>SUM(S38:S38)</f>
        <v>0</v>
      </c>
      <c r="T37" s="140">
        <f>SUM(T38:T38)</f>
        <v>0</v>
      </c>
      <c r="U37" s="84"/>
    </row>
    <row r="38" spans="1:21" s="55" customFormat="1" ht="15.75">
      <c r="A38" s="94"/>
      <c r="B38" s="95"/>
      <c r="C38" s="817" t="s">
        <v>52</v>
      </c>
      <c r="D38" s="818" t="s">
        <v>53</v>
      </c>
      <c r="E38" s="819" t="s">
        <v>53</v>
      </c>
      <c r="F38" s="47" t="s">
        <v>54</v>
      </c>
      <c r="G38" s="40"/>
      <c r="H38" s="42"/>
      <c r="I38" s="42"/>
      <c r="J38" s="42"/>
      <c r="K38" s="42"/>
      <c r="L38" s="42"/>
      <c r="M38" s="48"/>
      <c r="N38" s="98"/>
      <c r="O38" s="96"/>
      <c r="P38" s="96"/>
      <c r="Q38" s="96"/>
      <c r="R38" s="96"/>
      <c r="S38" s="108">
        <v>0</v>
      </c>
      <c r="T38" s="108">
        <v>0</v>
      </c>
      <c r="U38" s="84"/>
    </row>
    <row r="39" spans="1:21" s="55" customFormat="1" ht="15.75">
      <c r="A39" s="94"/>
      <c r="B39" s="95" t="s">
        <v>55</v>
      </c>
      <c r="C39" s="817"/>
      <c r="D39" s="818"/>
      <c r="E39" s="819"/>
      <c r="F39" s="45" t="s">
        <v>56</v>
      </c>
      <c r="G39" s="40"/>
      <c r="H39" s="41"/>
      <c r="I39" s="41"/>
      <c r="J39" s="41"/>
      <c r="K39" s="41"/>
      <c r="L39" s="41"/>
      <c r="M39" s="46"/>
      <c r="N39" s="98"/>
      <c r="O39" s="96"/>
      <c r="P39" s="96"/>
      <c r="Q39" s="96"/>
      <c r="R39" s="96"/>
      <c r="S39" s="140">
        <f>SUM(S40:S41)</f>
        <v>0</v>
      </c>
      <c r="T39" s="140">
        <f>SUM(T40:T41)</f>
        <v>0</v>
      </c>
      <c r="U39" s="84"/>
    </row>
    <row r="40" spans="1:21" s="55" customFormat="1" ht="15.75">
      <c r="A40" s="94"/>
      <c r="B40" s="95"/>
      <c r="C40" s="817" t="s">
        <v>57</v>
      </c>
      <c r="D40" s="818" t="s">
        <v>58</v>
      </c>
      <c r="E40" s="819" t="s">
        <v>58</v>
      </c>
      <c r="F40" s="47" t="s">
        <v>59</v>
      </c>
      <c r="G40" s="40"/>
      <c r="H40" s="42"/>
      <c r="I40" s="42"/>
      <c r="J40" s="42"/>
      <c r="K40" s="42"/>
      <c r="L40" s="42"/>
      <c r="M40" s="48"/>
      <c r="N40" s="98"/>
      <c r="O40" s="96"/>
      <c r="P40" s="96"/>
      <c r="Q40" s="96"/>
      <c r="R40" s="96"/>
      <c r="S40" s="108">
        <v>0</v>
      </c>
      <c r="T40" s="108">
        <v>0</v>
      </c>
      <c r="U40" s="84"/>
    </row>
    <row r="41" spans="1:21" s="55" customFormat="1" ht="15.75">
      <c r="A41" s="94"/>
      <c r="B41" s="95"/>
      <c r="C41" s="817" t="s">
        <v>60</v>
      </c>
      <c r="D41" s="818" t="s">
        <v>61</v>
      </c>
      <c r="E41" s="819" t="s">
        <v>61</v>
      </c>
      <c r="F41" s="47" t="s">
        <v>62</v>
      </c>
      <c r="G41" s="40"/>
      <c r="H41" s="42"/>
      <c r="I41" s="42"/>
      <c r="J41" s="42"/>
      <c r="K41" s="42"/>
      <c r="L41" s="42"/>
      <c r="M41" s="48"/>
      <c r="N41" s="98"/>
      <c r="O41" s="96"/>
      <c r="P41" s="96"/>
      <c r="Q41" s="96"/>
      <c r="R41" s="96"/>
      <c r="S41" s="108">
        <v>0</v>
      </c>
      <c r="T41" s="108">
        <v>0</v>
      </c>
      <c r="U41" s="84"/>
    </row>
    <row r="42" spans="1:21" s="55" customFormat="1" ht="15.75">
      <c r="A42" s="94"/>
      <c r="B42" s="95" t="s">
        <v>63</v>
      </c>
      <c r="C42" s="817"/>
      <c r="D42" s="818"/>
      <c r="E42" s="819"/>
      <c r="F42" s="45" t="s">
        <v>64</v>
      </c>
      <c r="G42" s="40"/>
      <c r="H42" s="41"/>
      <c r="I42" s="41"/>
      <c r="J42" s="41"/>
      <c r="K42" s="41"/>
      <c r="L42" s="41"/>
      <c r="M42" s="46"/>
      <c r="N42" s="98"/>
      <c r="O42" s="96"/>
      <c r="P42" s="96"/>
      <c r="Q42" s="96"/>
      <c r="R42" s="96"/>
      <c r="S42" s="140">
        <f>SUM(S43:S46)</f>
        <v>0</v>
      </c>
      <c r="T42" s="140">
        <f>SUM(T43:T46)</f>
        <v>0</v>
      </c>
      <c r="U42" s="132"/>
    </row>
    <row r="43" spans="1:21" s="55" customFormat="1" ht="15.75">
      <c r="A43" s="94"/>
      <c r="B43" s="95"/>
      <c r="C43" s="817" t="s">
        <v>65</v>
      </c>
      <c r="D43" s="818" t="s">
        <v>66</v>
      </c>
      <c r="E43" s="819" t="s">
        <v>66</v>
      </c>
      <c r="F43" s="47" t="s">
        <v>67</v>
      </c>
      <c r="G43" s="40"/>
      <c r="H43" s="42"/>
      <c r="I43" s="42"/>
      <c r="J43" s="42"/>
      <c r="K43" s="42"/>
      <c r="L43" s="42"/>
      <c r="M43" s="48"/>
      <c r="N43" s="98"/>
      <c r="O43" s="96"/>
      <c r="P43" s="96"/>
      <c r="Q43" s="96"/>
      <c r="R43" s="96"/>
      <c r="S43" s="109">
        <v>0</v>
      </c>
      <c r="T43" s="109">
        <v>0</v>
      </c>
      <c r="U43" s="84"/>
    </row>
    <row r="44" spans="1:21" s="55" customFormat="1" ht="15.75">
      <c r="A44" s="94"/>
      <c r="B44" s="95"/>
      <c r="C44" s="817" t="s">
        <v>68</v>
      </c>
      <c r="D44" s="818" t="s">
        <v>69</v>
      </c>
      <c r="E44" s="819" t="s">
        <v>69</v>
      </c>
      <c r="F44" s="47" t="s">
        <v>70</v>
      </c>
      <c r="G44" s="40"/>
      <c r="H44" s="42"/>
      <c r="I44" s="42"/>
      <c r="J44" s="42"/>
      <c r="K44" s="42"/>
      <c r="L44" s="42"/>
      <c r="M44" s="48"/>
      <c r="N44" s="98"/>
      <c r="O44" s="96"/>
      <c r="P44" s="96"/>
      <c r="Q44" s="96"/>
      <c r="R44" s="96"/>
      <c r="S44" s="109">
        <v>0</v>
      </c>
      <c r="T44" s="109">
        <v>0</v>
      </c>
      <c r="U44" s="84"/>
    </row>
    <row r="45" spans="1:21" s="55" customFormat="1" ht="15.75">
      <c r="A45" s="94"/>
      <c r="B45" s="95"/>
      <c r="C45" s="817" t="s">
        <v>71</v>
      </c>
      <c r="D45" s="818" t="s">
        <v>72</v>
      </c>
      <c r="E45" s="819" t="s">
        <v>72</v>
      </c>
      <c r="F45" s="47" t="s">
        <v>73</v>
      </c>
      <c r="G45" s="40"/>
      <c r="H45" s="42"/>
      <c r="I45" s="42"/>
      <c r="J45" s="42"/>
      <c r="K45" s="42"/>
      <c r="L45" s="42"/>
      <c r="M45" s="48"/>
      <c r="N45" s="98"/>
      <c r="O45" s="96"/>
      <c r="P45" s="96"/>
      <c r="Q45" s="96"/>
      <c r="R45" s="96"/>
      <c r="S45" s="109">
        <v>0</v>
      </c>
      <c r="T45" s="109">
        <v>0</v>
      </c>
      <c r="U45" s="84"/>
    </row>
    <row r="46" spans="1:21" s="55" customFormat="1" ht="15.75">
      <c r="A46" s="94"/>
      <c r="B46" s="95"/>
      <c r="C46" s="817" t="s">
        <v>74</v>
      </c>
      <c r="D46" s="818" t="s">
        <v>75</v>
      </c>
      <c r="E46" s="819" t="s">
        <v>75</v>
      </c>
      <c r="F46" s="47" t="s">
        <v>76</v>
      </c>
      <c r="G46" s="40"/>
      <c r="H46" s="42"/>
      <c r="I46" s="42"/>
      <c r="J46" s="42"/>
      <c r="K46" s="42"/>
      <c r="L46" s="42"/>
      <c r="M46" s="48"/>
      <c r="N46" s="98"/>
      <c r="O46" s="96"/>
      <c r="P46" s="96"/>
      <c r="Q46" s="96"/>
      <c r="R46" s="96"/>
      <c r="S46" s="109">
        <v>0</v>
      </c>
      <c r="T46" s="109">
        <v>0</v>
      </c>
      <c r="U46" s="84"/>
    </row>
    <row r="47" spans="1:21" s="55" customFormat="1" ht="15.75">
      <c r="A47" s="94"/>
      <c r="B47" s="95" t="s">
        <v>77</v>
      </c>
      <c r="C47" s="817"/>
      <c r="D47" s="818"/>
      <c r="E47" s="819"/>
      <c r="F47" s="45" t="s">
        <v>78</v>
      </c>
      <c r="G47" s="40"/>
      <c r="H47" s="41"/>
      <c r="I47" s="41"/>
      <c r="J47" s="41"/>
      <c r="K47" s="41"/>
      <c r="L47" s="41"/>
      <c r="M47" s="46"/>
      <c r="N47" s="98"/>
      <c r="O47" s="96"/>
      <c r="P47" s="96"/>
      <c r="Q47" s="96"/>
      <c r="R47" s="96"/>
      <c r="S47" s="140">
        <f>SUM(S48:S49)</f>
        <v>0</v>
      </c>
      <c r="T47" s="140">
        <f>SUM(T48:T49)</f>
        <v>0</v>
      </c>
      <c r="U47" s="84"/>
    </row>
    <row r="48" spans="1:21" s="55" customFormat="1" ht="15.75">
      <c r="A48" s="94"/>
      <c r="B48" s="95"/>
      <c r="C48" s="817" t="s">
        <v>79</v>
      </c>
      <c r="D48" s="818" t="s">
        <v>80</v>
      </c>
      <c r="E48" s="819" t="s">
        <v>80</v>
      </c>
      <c r="F48" s="47" t="s">
        <v>81</v>
      </c>
      <c r="G48" s="40"/>
      <c r="H48" s="42"/>
      <c r="I48" s="42"/>
      <c r="J48" s="42"/>
      <c r="K48" s="42"/>
      <c r="L48" s="42"/>
      <c r="M48" s="48"/>
      <c r="N48" s="98"/>
      <c r="O48" s="96"/>
      <c r="P48" s="96"/>
      <c r="Q48" s="96"/>
      <c r="R48" s="96"/>
      <c r="S48" s="109"/>
      <c r="T48" s="109"/>
      <c r="U48" s="84"/>
    </row>
    <row r="49" spans="1:21" s="55" customFormat="1" ht="15.75">
      <c r="A49" s="94"/>
      <c r="B49" s="95"/>
      <c r="C49" s="817" t="s">
        <v>82</v>
      </c>
      <c r="D49" s="818" t="s">
        <v>83</v>
      </c>
      <c r="E49" s="819" t="s">
        <v>83</v>
      </c>
      <c r="F49" s="47" t="s">
        <v>84</v>
      </c>
      <c r="G49" s="40"/>
      <c r="H49" s="42"/>
      <c r="I49" s="42"/>
      <c r="J49" s="42"/>
      <c r="K49" s="42"/>
      <c r="L49" s="42"/>
      <c r="M49" s="48"/>
      <c r="N49" s="98"/>
      <c r="O49" s="96"/>
      <c r="P49" s="96"/>
      <c r="Q49" s="96"/>
      <c r="R49" s="96"/>
      <c r="S49" s="109"/>
      <c r="T49" s="109"/>
      <c r="U49" s="84"/>
    </row>
    <row r="50" spans="1:21" s="55" customFormat="1" ht="15.75">
      <c r="A50" s="94"/>
      <c r="B50" s="95"/>
      <c r="C50" s="817"/>
      <c r="D50" s="818"/>
      <c r="E50" s="819"/>
      <c r="F50" s="56"/>
      <c r="G50" s="40"/>
      <c r="H50" s="57"/>
      <c r="I50" s="57"/>
      <c r="J50" s="57"/>
      <c r="K50" s="57"/>
      <c r="L50" s="57"/>
      <c r="M50" s="58"/>
      <c r="N50" s="98"/>
      <c r="O50" s="96"/>
      <c r="P50" s="96"/>
      <c r="Q50" s="96"/>
      <c r="R50" s="96"/>
      <c r="S50" s="109"/>
      <c r="T50" s="109"/>
      <c r="U50" s="84"/>
    </row>
    <row r="51" spans="1:21" s="55" customFormat="1" ht="15.75">
      <c r="A51" s="94">
        <v>2</v>
      </c>
      <c r="B51" s="94"/>
      <c r="C51" s="821"/>
      <c r="D51" s="822"/>
      <c r="E51" s="823"/>
      <c r="F51" s="43" t="s">
        <v>85</v>
      </c>
      <c r="G51" s="59"/>
      <c r="H51" s="39"/>
      <c r="I51" s="39"/>
      <c r="J51" s="39"/>
      <c r="K51" s="39"/>
      <c r="L51" s="39"/>
      <c r="M51" s="44"/>
      <c r="N51" s="98"/>
      <c r="O51" s="96">
        <v>40</v>
      </c>
      <c r="P51" s="96"/>
      <c r="Q51" s="96"/>
      <c r="R51" s="96"/>
      <c r="S51" s="139">
        <f>+S53+S59+S64+S67+S70+S75+S82+S86+S90</f>
        <v>0</v>
      </c>
      <c r="T51" s="139">
        <f>+T53+T59+T64+T67+T70+T75+T82+T86+T90</f>
        <v>0</v>
      </c>
      <c r="U51" s="84"/>
    </row>
    <row r="52" spans="1:21" s="55" customFormat="1" ht="15.75">
      <c r="A52" s="94"/>
      <c r="B52" s="95"/>
      <c r="C52" s="817"/>
      <c r="D52" s="818"/>
      <c r="E52" s="819"/>
      <c r="F52" s="56"/>
      <c r="G52" s="40"/>
      <c r="H52" s="57"/>
      <c r="I52" s="57"/>
      <c r="J52" s="57"/>
      <c r="K52" s="57"/>
      <c r="L52" s="57"/>
      <c r="M52" s="58"/>
      <c r="N52" s="98"/>
      <c r="O52" s="96"/>
      <c r="P52" s="96"/>
      <c r="Q52" s="96"/>
      <c r="R52" s="96"/>
      <c r="S52" s="109"/>
      <c r="T52" s="109"/>
      <c r="U52" s="84"/>
    </row>
    <row r="53" spans="1:21" s="55" customFormat="1" ht="15.75">
      <c r="A53" s="94"/>
      <c r="B53" s="95" t="s">
        <v>86</v>
      </c>
      <c r="C53" s="817"/>
      <c r="D53" s="818"/>
      <c r="E53" s="819"/>
      <c r="F53" s="45" t="s">
        <v>87</v>
      </c>
      <c r="G53" s="40"/>
      <c r="H53" s="41"/>
      <c r="I53" s="41"/>
      <c r="J53" s="41"/>
      <c r="K53" s="41"/>
      <c r="L53" s="41"/>
      <c r="M53" s="46"/>
      <c r="N53" s="98"/>
      <c r="O53" s="96"/>
      <c r="P53" s="96"/>
      <c r="Q53" s="96"/>
      <c r="R53" s="96"/>
      <c r="S53" s="140">
        <f>SUM(S54:S58)</f>
        <v>0</v>
      </c>
      <c r="T53" s="140">
        <f>SUM(T54:T58)</f>
        <v>0</v>
      </c>
      <c r="U53" s="84"/>
    </row>
    <row r="54" spans="1:21" s="55" customFormat="1" ht="15.75">
      <c r="A54" s="94"/>
      <c r="B54" s="95"/>
      <c r="C54" s="817" t="s">
        <v>88</v>
      </c>
      <c r="D54" s="818" t="s">
        <v>89</v>
      </c>
      <c r="E54" s="819" t="s">
        <v>89</v>
      </c>
      <c r="F54" s="47" t="s">
        <v>90</v>
      </c>
      <c r="G54" s="40"/>
      <c r="H54" s="42"/>
      <c r="I54" s="42"/>
      <c r="J54" s="42"/>
      <c r="K54" s="42"/>
      <c r="L54" s="42"/>
      <c r="M54" s="48"/>
      <c r="N54" s="98"/>
      <c r="O54" s="96"/>
      <c r="P54" s="96"/>
      <c r="Q54" s="96"/>
      <c r="R54" s="96"/>
      <c r="S54" s="109"/>
      <c r="T54" s="109"/>
      <c r="U54" s="84"/>
    </row>
    <row r="55" spans="1:21" s="55" customFormat="1" ht="15.75">
      <c r="A55" s="94"/>
      <c r="B55" s="95"/>
      <c r="C55" s="817" t="s">
        <v>91</v>
      </c>
      <c r="D55" s="818" t="s">
        <v>92</v>
      </c>
      <c r="E55" s="819" t="s">
        <v>92</v>
      </c>
      <c r="F55" s="47" t="s">
        <v>93</v>
      </c>
      <c r="G55" s="40"/>
      <c r="H55" s="42"/>
      <c r="I55" s="42"/>
      <c r="J55" s="42"/>
      <c r="K55" s="42"/>
      <c r="L55" s="42"/>
      <c r="M55" s="48"/>
      <c r="N55" s="98"/>
      <c r="O55" s="96"/>
      <c r="P55" s="96"/>
      <c r="Q55" s="96"/>
      <c r="R55" s="96"/>
      <c r="S55" s="109"/>
      <c r="T55" s="109"/>
      <c r="U55" s="84"/>
    </row>
    <row r="56" spans="1:21" s="55" customFormat="1" ht="15.75">
      <c r="A56" s="94"/>
      <c r="B56" s="95"/>
      <c r="C56" s="817" t="s">
        <v>94</v>
      </c>
      <c r="D56" s="818" t="s">
        <v>95</v>
      </c>
      <c r="E56" s="819" t="s">
        <v>95</v>
      </c>
      <c r="F56" s="47" t="s">
        <v>96</v>
      </c>
      <c r="G56" s="40"/>
      <c r="H56" s="42"/>
      <c r="I56" s="42"/>
      <c r="J56" s="42"/>
      <c r="K56" s="42"/>
      <c r="L56" s="42"/>
      <c r="M56" s="48"/>
      <c r="N56" s="98"/>
      <c r="O56" s="96"/>
      <c r="P56" s="96"/>
      <c r="Q56" s="96"/>
      <c r="R56" s="96"/>
      <c r="S56" s="109">
        <v>0</v>
      </c>
      <c r="T56" s="109">
        <v>0</v>
      </c>
      <c r="U56" s="84"/>
    </row>
    <row r="57" spans="1:21" s="55" customFormat="1" ht="15.75">
      <c r="A57" s="94"/>
      <c r="B57" s="95"/>
      <c r="C57" s="817" t="s">
        <v>97</v>
      </c>
      <c r="D57" s="818" t="s">
        <v>98</v>
      </c>
      <c r="E57" s="819" t="s">
        <v>98</v>
      </c>
      <c r="F57" s="47" t="s">
        <v>99</v>
      </c>
      <c r="G57" s="40"/>
      <c r="H57" s="42"/>
      <c r="I57" s="42"/>
      <c r="J57" s="42"/>
      <c r="K57" s="42"/>
      <c r="L57" s="42"/>
      <c r="M57" s="48"/>
      <c r="N57" s="98"/>
      <c r="O57" s="96"/>
      <c r="P57" s="96"/>
      <c r="Q57" s="96"/>
      <c r="R57" s="96"/>
      <c r="S57" s="109">
        <v>0</v>
      </c>
      <c r="T57" s="109">
        <v>0</v>
      </c>
      <c r="U57" s="84"/>
    </row>
    <row r="58" spans="1:21" s="55" customFormat="1" ht="15.75">
      <c r="A58" s="94"/>
      <c r="B58" s="95"/>
      <c r="C58" s="817" t="s">
        <v>100</v>
      </c>
      <c r="D58" s="818" t="s">
        <v>101</v>
      </c>
      <c r="E58" s="819" t="s">
        <v>101</v>
      </c>
      <c r="F58" s="47" t="s">
        <v>102</v>
      </c>
      <c r="G58" s="40"/>
      <c r="H58" s="42"/>
      <c r="I58" s="42"/>
      <c r="J58" s="42"/>
      <c r="K58" s="42"/>
      <c r="L58" s="42"/>
      <c r="M58" s="48"/>
      <c r="N58" s="98"/>
      <c r="O58" s="96"/>
      <c r="P58" s="96"/>
      <c r="Q58" s="96"/>
      <c r="R58" s="96"/>
      <c r="S58" s="109"/>
      <c r="T58" s="109"/>
      <c r="U58" s="84"/>
    </row>
    <row r="59" spans="1:21" s="55" customFormat="1" ht="15.75">
      <c r="A59" s="94"/>
      <c r="B59" s="95" t="s">
        <v>103</v>
      </c>
      <c r="C59" s="817"/>
      <c r="D59" s="818"/>
      <c r="E59" s="819"/>
      <c r="F59" s="45" t="s">
        <v>104</v>
      </c>
      <c r="G59" s="40"/>
      <c r="H59" s="41"/>
      <c r="I59" s="41"/>
      <c r="J59" s="41"/>
      <c r="K59" s="41"/>
      <c r="L59" s="41"/>
      <c r="M59" s="46"/>
      <c r="N59" s="98"/>
      <c r="O59" s="96"/>
      <c r="P59" s="96"/>
      <c r="Q59" s="96"/>
      <c r="R59" s="96"/>
      <c r="S59" s="140">
        <f>SUM(S60:S63)</f>
        <v>0</v>
      </c>
      <c r="T59" s="140">
        <f>SUM(T60:T63)</f>
        <v>0</v>
      </c>
      <c r="U59" s="84"/>
    </row>
    <row r="60" spans="1:21" s="55" customFormat="1" ht="15.75">
      <c r="A60" s="94"/>
      <c r="B60" s="95"/>
      <c r="C60" s="817" t="s">
        <v>105</v>
      </c>
      <c r="D60" s="818" t="s">
        <v>106</v>
      </c>
      <c r="E60" s="819" t="s">
        <v>106</v>
      </c>
      <c r="F60" s="47" t="s">
        <v>107</v>
      </c>
      <c r="G60" s="40"/>
      <c r="H60" s="42"/>
      <c r="I60" s="42"/>
      <c r="J60" s="42"/>
      <c r="K60" s="42"/>
      <c r="L60" s="42"/>
      <c r="M60" s="48"/>
      <c r="N60" s="98"/>
      <c r="O60" s="96"/>
      <c r="P60" s="96"/>
      <c r="Q60" s="96"/>
      <c r="R60" s="96"/>
      <c r="S60" s="109">
        <v>0</v>
      </c>
      <c r="T60" s="109">
        <v>0</v>
      </c>
      <c r="U60" s="84"/>
    </row>
    <row r="61" spans="1:21" s="55" customFormat="1" ht="15.75">
      <c r="A61" s="94"/>
      <c r="B61" s="95"/>
      <c r="C61" s="817" t="s">
        <v>108</v>
      </c>
      <c r="D61" s="818" t="s">
        <v>109</v>
      </c>
      <c r="E61" s="819" t="s">
        <v>109</v>
      </c>
      <c r="F61" s="47" t="s">
        <v>110</v>
      </c>
      <c r="G61" s="40"/>
      <c r="H61" s="42"/>
      <c r="I61" s="42"/>
      <c r="J61" s="42"/>
      <c r="K61" s="42"/>
      <c r="L61" s="42"/>
      <c r="M61" s="48"/>
      <c r="N61" s="98"/>
      <c r="O61" s="96"/>
      <c r="P61" s="96"/>
      <c r="Q61" s="96"/>
      <c r="R61" s="96"/>
      <c r="S61" s="109"/>
      <c r="T61" s="109"/>
      <c r="U61" s="84"/>
    </row>
    <row r="62" spans="1:21" s="55" customFormat="1" ht="15.75">
      <c r="A62" s="94"/>
      <c r="B62" s="95"/>
      <c r="C62" s="817" t="s">
        <v>111</v>
      </c>
      <c r="D62" s="818" t="s">
        <v>112</v>
      </c>
      <c r="E62" s="819" t="s">
        <v>112</v>
      </c>
      <c r="F62" s="47" t="s">
        <v>113</v>
      </c>
      <c r="G62" s="40"/>
      <c r="H62" s="42"/>
      <c r="I62" s="42"/>
      <c r="J62" s="42"/>
      <c r="K62" s="42"/>
      <c r="L62" s="42"/>
      <c r="M62" s="48"/>
      <c r="N62" s="98"/>
      <c r="O62" s="96"/>
      <c r="P62" s="96"/>
      <c r="Q62" s="96"/>
      <c r="R62" s="96"/>
      <c r="S62" s="109"/>
      <c r="T62" s="109"/>
      <c r="U62" s="84"/>
    </row>
    <row r="63" spans="1:21" s="55" customFormat="1" ht="15.75">
      <c r="A63" s="94"/>
      <c r="B63" s="95"/>
      <c r="C63" s="817" t="s">
        <v>114</v>
      </c>
      <c r="D63" s="818" t="s">
        <v>115</v>
      </c>
      <c r="E63" s="819" t="s">
        <v>115</v>
      </c>
      <c r="F63" s="47" t="s">
        <v>116</v>
      </c>
      <c r="G63" s="40"/>
      <c r="H63" s="42"/>
      <c r="I63" s="42"/>
      <c r="J63" s="42"/>
      <c r="K63" s="42"/>
      <c r="L63" s="42"/>
      <c r="M63" s="48"/>
      <c r="N63" s="98"/>
      <c r="O63" s="96"/>
      <c r="P63" s="96"/>
      <c r="Q63" s="96"/>
      <c r="R63" s="96"/>
      <c r="S63" s="109"/>
      <c r="T63" s="109"/>
      <c r="U63" s="84"/>
    </row>
    <row r="64" spans="1:21" s="55" customFormat="1" ht="15.75">
      <c r="A64" s="94"/>
      <c r="B64" s="95" t="s">
        <v>117</v>
      </c>
      <c r="C64" s="817"/>
      <c r="D64" s="818"/>
      <c r="E64" s="819"/>
      <c r="F64" s="45" t="s">
        <v>118</v>
      </c>
      <c r="G64" s="40"/>
      <c r="H64" s="41"/>
      <c r="I64" s="41"/>
      <c r="J64" s="41"/>
      <c r="K64" s="41"/>
      <c r="L64" s="41"/>
      <c r="M64" s="46"/>
      <c r="N64" s="98"/>
      <c r="O64" s="96"/>
      <c r="P64" s="96"/>
      <c r="Q64" s="96"/>
      <c r="R64" s="96"/>
      <c r="S64" s="140">
        <f>SUM(S65:S66)</f>
        <v>0</v>
      </c>
      <c r="T64" s="140">
        <f>SUM(T65:T66)</f>
        <v>0</v>
      </c>
      <c r="U64" s="84"/>
    </row>
    <row r="65" spans="1:21" s="55" customFormat="1" ht="15.75">
      <c r="A65" s="94"/>
      <c r="B65" s="95"/>
      <c r="C65" s="817" t="s">
        <v>119</v>
      </c>
      <c r="D65" s="818" t="s">
        <v>120</v>
      </c>
      <c r="E65" s="819" t="s">
        <v>120</v>
      </c>
      <c r="F65" s="47" t="s">
        <v>121</v>
      </c>
      <c r="G65" s="40"/>
      <c r="H65" s="42"/>
      <c r="I65" s="42"/>
      <c r="J65" s="42"/>
      <c r="K65" s="42"/>
      <c r="L65" s="42"/>
      <c r="M65" s="48"/>
      <c r="N65" s="98"/>
      <c r="O65" s="96"/>
      <c r="P65" s="96"/>
      <c r="Q65" s="96"/>
      <c r="R65" s="96"/>
      <c r="S65" s="109">
        <v>0</v>
      </c>
      <c r="T65" s="109">
        <v>0</v>
      </c>
      <c r="U65" s="84"/>
    </row>
    <row r="66" spans="1:21" s="55" customFormat="1" ht="15.75">
      <c r="A66" s="94"/>
      <c r="B66" s="95"/>
      <c r="C66" s="817" t="s">
        <v>122</v>
      </c>
      <c r="D66" s="818" t="s">
        <v>123</v>
      </c>
      <c r="E66" s="819" t="s">
        <v>123</v>
      </c>
      <c r="F66" s="47" t="s">
        <v>124</v>
      </c>
      <c r="G66" s="40"/>
      <c r="H66" s="42"/>
      <c r="I66" s="42"/>
      <c r="J66" s="42"/>
      <c r="K66" s="42"/>
      <c r="L66" s="42"/>
      <c r="M66" s="48"/>
      <c r="N66" s="98"/>
      <c r="O66" s="96"/>
      <c r="P66" s="96"/>
      <c r="Q66" s="96"/>
      <c r="R66" s="96"/>
      <c r="S66" s="109">
        <v>0</v>
      </c>
      <c r="T66" s="109">
        <v>0</v>
      </c>
      <c r="U66" s="84"/>
    </row>
    <row r="67" spans="1:21" s="55" customFormat="1" ht="15.75">
      <c r="A67" s="94"/>
      <c r="B67" s="95" t="s">
        <v>125</v>
      </c>
      <c r="C67" s="817"/>
      <c r="D67" s="818"/>
      <c r="E67" s="819"/>
      <c r="F67" s="45" t="s">
        <v>126</v>
      </c>
      <c r="G67" s="40"/>
      <c r="H67" s="41"/>
      <c r="I67" s="41"/>
      <c r="J67" s="41"/>
      <c r="K67" s="41"/>
      <c r="L67" s="41"/>
      <c r="M67" s="46"/>
      <c r="N67" s="98"/>
      <c r="O67" s="96"/>
      <c r="P67" s="96"/>
      <c r="Q67" s="96"/>
      <c r="R67" s="96"/>
      <c r="S67" s="140">
        <f>SUM(S68:S69)</f>
        <v>0</v>
      </c>
      <c r="T67" s="140">
        <f>SUM(T68:T69)</f>
        <v>0</v>
      </c>
      <c r="U67" s="84"/>
    </row>
    <row r="68" spans="1:21" s="55" customFormat="1" ht="15.75">
      <c r="A68" s="94"/>
      <c r="B68" s="95"/>
      <c r="C68" s="817" t="s">
        <v>127</v>
      </c>
      <c r="D68" s="818" t="s">
        <v>128</v>
      </c>
      <c r="E68" s="819" t="s">
        <v>128</v>
      </c>
      <c r="F68" s="47" t="s">
        <v>129</v>
      </c>
      <c r="G68" s="40"/>
      <c r="H68" s="42"/>
      <c r="I68" s="42"/>
      <c r="J68" s="42"/>
      <c r="K68" s="42"/>
      <c r="L68" s="42"/>
      <c r="M68" s="48"/>
      <c r="N68" s="98"/>
      <c r="O68" s="96"/>
      <c r="P68" s="96"/>
      <c r="Q68" s="96"/>
      <c r="R68" s="96"/>
      <c r="S68" s="109">
        <v>0</v>
      </c>
      <c r="T68" s="109">
        <v>0</v>
      </c>
      <c r="U68" s="84"/>
    </row>
    <row r="69" spans="1:21" s="55" customFormat="1" ht="15.75">
      <c r="A69" s="94"/>
      <c r="B69" s="95"/>
      <c r="C69" s="817" t="s">
        <v>130</v>
      </c>
      <c r="D69" s="818" t="s">
        <v>131</v>
      </c>
      <c r="E69" s="819" t="s">
        <v>131</v>
      </c>
      <c r="F69" s="47" t="s">
        <v>132</v>
      </c>
      <c r="G69" s="40"/>
      <c r="H69" s="42"/>
      <c r="I69" s="42"/>
      <c r="J69" s="42"/>
      <c r="K69" s="42"/>
      <c r="L69" s="42"/>
      <c r="M69" s="48"/>
      <c r="N69" s="98"/>
      <c r="O69" s="96"/>
      <c r="P69" s="96"/>
      <c r="Q69" s="96"/>
      <c r="R69" s="96"/>
      <c r="S69" s="109">
        <v>0</v>
      </c>
      <c r="T69" s="109">
        <v>0</v>
      </c>
      <c r="U69" s="84"/>
    </row>
    <row r="70" spans="1:21" s="55" customFormat="1" ht="15.75">
      <c r="A70" s="94"/>
      <c r="B70" s="95" t="s">
        <v>133</v>
      </c>
      <c r="C70" s="817"/>
      <c r="D70" s="818"/>
      <c r="E70" s="819"/>
      <c r="F70" s="45" t="s">
        <v>134</v>
      </c>
      <c r="G70" s="40"/>
      <c r="H70" s="41"/>
      <c r="I70" s="41"/>
      <c r="J70" s="41"/>
      <c r="K70" s="41"/>
      <c r="L70" s="41"/>
      <c r="M70" s="46"/>
      <c r="N70" s="98"/>
      <c r="O70" s="96"/>
      <c r="P70" s="96"/>
      <c r="Q70" s="96"/>
      <c r="R70" s="96"/>
      <c r="S70" s="140">
        <f>SUM(S71:S74)</f>
        <v>0</v>
      </c>
      <c r="T70" s="140">
        <f>SUM(T71:T74)</f>
        <v>0</v>
      </c>
      <c r="U70" s="84"/>
    </row>
    <row r="71" spans="1:21" s="55" customFormat="1" ht="15.75">
      <c r="A71" s="94"/>
      <c r="B71" s="95"/>
      <c r="C71" s="817" t="s">
        <v>135</v>
      </c>
      <c r="D71" s="818" t="s">
        <v>136</v>
      </c>
      <c r="E71" s="819" t="s">
        <v>136</v>
      </c>
      <c r="F71" s="47" t="s">
        <v>137</v>
      </c>
      <c r="G71" s="40"/>
      <c r="H71" s="42"/>
      <c r="I71" s="42"/>
      <c r="J71" s="42"/>
      <c r="K71" s="42"/>
      <c r="L71" s="42"/>
      <c r="M71" s="48"/>
      <c r="N71" s="98"/>
      <c r="O71" s="96"/>
      <c r="P71" s="96"/>
      <c r="Q71" s="96"/>
      <c r="R71" s="96"/>
      <c r="S71" s="109">
        <v>0</v>
      </c>
      <c r="T71" s="109">
        <v>0</v>
      </c>
      <c r="U71" s="84"/>
    </row>
    <row r="72" spans="1:21" s="55" customFormat="1" ht="15.75">
      <c r="A72" s="94"/>
      <c r="B72" s="95"/>
      <c r="C72" s="817" t="s">
        <v>138</v>
      </c>
      <c r="D72" s="818" t="s">
        <v>139</v>
      </c>
      <c r="E72" s="819" t="s">
        <v>139</v>
      </c>
      <c r="F72" s="47" t="s">
        <v>140</v>
      </c>
      <c r="G72" s="40"/>
      <c r="H72" s="42"/>
      <c r="I72" s="42"/>
      <c r="J72" s="42"/>
      <c r="K72" s="42"/>
      <c r="L72" s="42"/>
      <c r="M72" s="48"/>
      <c r="N72" s="98"/>
      <c r="O72" s="96"/>
      <c r="P72" s="96"/>
      <c r="Q72" s="96"/>
      <c r="R72" s="96"/>
      <c r="S72" s="109">
        <v>0</v>
      </c>
      <c r="T72" s="109">
        <v>0</v>
      </c>
      <c r="U72" s="84"/>
    </row>
    <row r="73" spans="1:21" s="55" customFormat="1" ht="15.75">
      <c r="A73" s="94"/>
      <c r="B73" s="95"/>
      <c r="C73" s="817" t="s">
        <v>141</v>
      </c>
      <c r="D73" s="818" t="s">
        <v>142</v>
      </c>
      <c r="E73" s="819" t="s">
        <v>142</v>
      </c>
      <c r="F73" s="47" t="s">
        <v>143</v>
      </c>
      <c r="G73" s="40"/>
      <c r="H73" s="42"/>
      <c r="I73" s="42"/>
      <c r="J73" s="42"/>
      <c r="K73" s="42"/>
      <c r="L73" s="42"/>
      <c r="M73" s="48"/>
      <c r="N73" s="98"/>
      <c r="O73" s="96"/>
      <c r="P73" s="96"/>
      <c r="Q73" s="96"/>
      <c r="R73" s="96"/>
      <c r="S73" s="109"/>
      <c r="T73" s="109"/>
      <c r="U73" s="84"/>
    </row>
    <row r="74" spans="1:21" s="55" customFormat="1" ht="15.75">
      <c r="A74" s="94"/>
      <c r="B74" s="95"/>
      <c r="C74" s="817" t="s">
        <v>144</v>
      </c>
      <c r="D74" s="818" t="s">
        <v>145</v>
      </c>
      <c r="E74" s="819" t="s">
        <v>145</v>
      </c>
      <c r="F74" s="47" t="s">
        <v>146</v>
      </c>
      <c r="G74" s="40"/>
      <c r="H74" s="42"/>
      <c r="I74" s="42"/>
      <c r="J74" s="42"/>
      <c r="K74" s="42"/>
      <c r="L74" s="42"/>
      <c r="M74" s="48"/>
      <c r="N74" s="98"/>
      <c r="O74" s="96"/>
      <c r="P74" s="96"/>
      <c r="Q74" s="96"/>
      <c r="R74" s="96"/>
      <c r="S74" s="109">
        <v>0</v>
      </c>
      <c r="T74" s="109">
        <v>0</v>
      </c>
      <c r="U74" s="84"/>
    </row>
    <row r="75" spans="1:21" s="55" customFormat="1" ht="15.75">
      <c r="A75" s="94"/>
      <c r="B75" s="95" t="s">
        <v>147</v>
      </c>
      <c r="C75" s="817"/>
      <c r="D75" s="818"/>
      <c r="E75" s="819"/>
      <c r="F75" s="45" t="s">
        <v>148</v>
      </c>
      <c r="G75" s="40"/>
      <c r="H75" s="41"/>
      <c r="I75" s="41"/>
      <c r="J75" s="41"/>
      <c r="K75" s="41"/>
      <c r="L75" s="41"/>
      <c r="M75" s="46"/>
      <c r="N75" s="98"/>
      <c r="O75" s="96"/>
      <c r="P75" s="96"/>
      <c r="Q75" s="96"/>
      <c r="R75" s="96"/>
      <c r="S75" s="140">
        <f>SUM(S76:S81)</f>
        <v>0</v>
      </c>
      <c r="T75" s="140">
        <f>SUM(T76:T81)</f>
        <v>0</v>
      </c>
      <c r="U75" s="84"/>
    </row>
    <row r="76" spans="1:21" s="55" customFormat="1" ht="15.75">
      <c r="A76" s="94"/>
      <c r="B76" s="95"/>
      <c r="C76" s="817" t="s">
        <v>149</v>
      </c>
      <c r="D76" s="818" t="s">
        <v>150</v>
      </c>
      <c r="E76" s="819" t="s">
        <v>150</v>
      </c>
      <c r="F76" s="47" t="s">
        <v>151</v>
      </c>
      <c r="G76" s="40"/>
      <c r="H76" s="42"/>
      <c r="I76" s="42"/>
      <c r="J76" s="42"/>
      <c r="K76" s="42"/>
      <c r="L76" s="42"/>
      <c r="M76" s="48"/>
      <c r="N76" s="98"/>
      <c r="O76" s="96"/>
      <c r="P76" s="96"/>
      <c r="Q76" s="96"/>
      <c r="R76" s="96"/>
      <c r="S76" s="109">
        <v>0</v>
      </c>
      <c r="T76" s="109">
        <v>0</v>
      </c>
      <c r="U76" s="84"/>
    </row>
    <row r="77" spans="1:21" s="55" customFormat="1" ht="15.75">
      <c r="A77" s="94"/>
      <c r="B77" s="95"/>
      <c r="C77" s="817" t="s">
        <v>152</v>
      </c>
      <c r="D77" s="818" t="s">
        <v>153</v>
      </c>
      <c r="E77" s="819" t="s">
        <v>153</v>
      </c>
      <c r="F77" s="47" t="s">
        <v>154</v>
      </c>
      <c r="G77" s="40"/>
      <c r="H77" s="42"/>
      <c r="I77" s="42"/>
      <c r="J77" s="42"/>
      <c r="K77" s="42"/>
      <c r="L77" s="42"/>
      <c r="M77" s="48"/>
      <c r="N77" s="98"/>
      <c r="O77" s="96"/>
      <c r="P77" s="96"/>
      <c r="Q77" s="96"/>
      <c r="R77" s="96"/>
      <c r="S77" s="109"/>
      <c r="T77" s="109"/>
      <c r="U77" s="84"/>
    </row>
    <row r="78" spans="1:21" s="55" customFormat="1" ht="15.75">
      <c r="A78" s="94"/>
      <c r="B78" s="95"/>
      <c r="C78" s="817" t="s">
        <v>155</v>
      </c>
      <c r="D78" s="818" t="s">
        <v>156</v>
      </c>
      <c r="E78" s="819" t="s">
        <v>156</v>
      </c>
      <c r="F78" s="47" t="s">
        <v>157</v>
      </c>
      <c r="G78" s="40"/>
      <c r="H78" s="42"/>
      <c r="I78" s="42"/>
      <c r="J78" s="42"/>
      <c r="K78" s="42"/>
      <c r="L78" s="42"/>
      <c r="M78" s="48"/>
      <c r="N78" s="98"/>
      <c r="O78" s="96"/>
      <c r="P78" s="96"/>
      <c r="Q78" s="96"/>
      <c r="R78" s="96"/>
      <c r="S78" s="109"/>
      <c r="T78" s="109"/>
      <c r="U78" s="84"/>
    </row>
    <row r="79" spans="1:21" s="55" customFormat="1" ht="15.75">
      <c r="A79" s="94"/>
      <c r="B79" s="95"/>
      <c r="C79" s="817" t="s">
        <v>158</v>
      </c>
      <c r="D79" s="818" t="s">
        <v>159</v>
      </c>
      <c r="E79" s="819" t="s">
        <v>159</v>
      </c>
      <c r="F79" s="47" t="s">
        <v>160</v>
      </c>
      <c r="G79" s="40"/>
      <c r="H79" s="42"/>
      <c r="I79" s="42"/>
      <c r="J79" s="42"/>
      <c r="K79" s="42"/>
      <c r="L79" s="42"/>
      <c r="M79" s="48"/>
      <c r="N79" s="98"/>
      <c r="O79" s="96"/>
      <c r="P79" s="96"/>
      <c r="Q79" s="96"/>
      <c r="R79" s="96"/>
      <c r="S79" s="109">
        <v>0</v>
      </c>
      <c r="T79" s="109">
        <v>0</v>
      </c>
      <c r="U79" s="84"/>
    </row>
    <row r="80" spans="1:21" s="55" customFormat="1" ht="15.75">
      <c r="A80" s="94"/>
      <c r="B80" s="95"/>
      <c r="C80" s="817" t="s">
        <v>161</v>
      </c>
      <c r="D80" s="818" t="s">
        <v>162</v>
      </c>
      <c r="E80" s="819" t="s">
        <v>162</v>
      </c>
      <c r="F80" s="47" t="s">
        <v>163</v>
      </c>
      <c r="G80" s="40"/>
      <c r="H80" s="42"/>
      <c r="I80" s="42"/>
      <c r="J80" s="42"/>
      <c r="K80" s="42"/>
      <c r="L80" s="42"/>
      <c r="M80" s="48"/>
      <c r="N80" s="98"/>
      <c r="O80" s="96"/>
      <c r="P80" s="96"/>
      <c r="Q80" s="96"/>
      <c r="R80" s="96"/>
      <c r="S80" s="109"/>
      <c r="T80" s="109"/>
      <c r="U80" s="84"/>
    </row>
    <row r="81" spans="1:21" s="55" customFormat="1" ht="15.75">
      <c r="A81" s="94"/>
      <c r="B81" s="95"/>
      <c r="C81" s="817" t="s">
        <v>164</v>
      </c>
      <c r="D81" s="818" t="s">
        <v>165</v>
      </c>
      <c r="E81" s="819" t="s">
        <v>165</v>
      </c>
      <c r="F81" s="47" t="s">
        <v>166</v>
      </c>
      <c r="G81" s="40"/>
      <c r="H81" s="42"/>
      <c r="I81" s="42"/>
      <c r="J81" s="42"/>
      <c r="K81" s="42"/>
      <c r="L81" s="42"/>
      <c r="M81" s="48"/>
      <c r="N81" s="98"/>
      <c r="O81" s="96"/>
      <c r="P81" s="96"/>
      <c r="Q81" s="96"/>
      <c r="R81" s="96"/>
      <c r="S81" s="109">
        <v>0</v>
      </c>
      <c r="T81" s="109">
        <v>0</v>
      </c>
      <c r="U81" s="84"/>
    </row>
    <row r="82" spans="1:21" s="55" customFormat="1" ht="15.75">
      <c r="A82" s="94"/>
      <c r="B82" s="95" t="s">
        <v>167</v>
      </c>
      <c r="C82" s="817"/>
      <c r="D82" s="818"/>
      <c r="E82" s="819"/>
      <c r="F82" s="45" t="s">
        <v>168</v>
      </c>
      <c r="G82" s="40"/>
      <c r="H82" s="41"/>
      <c r="I82" s="41"/>
      <c r="J82" s="41"/>
      <c r="K82" s="41"/>
      <c r="L82" s="41"/>
      <c r="M82" s="46"/>
      <c r="N82" s="98"/>
      <c r="O82" s="96"/>
      <c r="P82" s="96"/>
      <c r="Q82" s="96"/>
      <c r="R82" s="96"/>
      <c r="S82" s="140">
        <f>SUM(S83:S85)</f>
        <v>0</v>
      </c>
      <c r="T82" s="140">
        <f>SUM(T83:T85)</f>
        <v>0</v>
      </c>
      <c r="U82" s="84"/>
    </row>
    <row r="83" spans="1:21" s="55" customFormat="1" ht="15.75">
      <c r="A83" s="94"/>
      <c r="B83" s="95"/>
      <c r="C83" s="817" t="s">
        <v>169</v>
      </c>
      <c r="D83" s="818" t="s">
        <v>170</v>
      </c>
      <c r="E83" s="819" t="s">
        <v>170</v>
      </c>
      <c r="F83" s="47" t="s">
        <v>171</v>
      </c>
      <c r="G83" s="40"/>
      <c r="H83" s="42"/>
      <c r="I83" s="42"/>
      <c r="J83" s="42"/>
      <c r="K83" s="42"/>
      <c r="L83" s="42"/>
      <c r="M83" s="48"/>
      <c r="N83" s="98"/>
      <c r="O83" s="96"/>
      <c r="P83" s="96"/>
      <c r="Q83" s="96"/>
      <c r="R83" s="96"/>
      <c r="S83" s="109">
        <v>0</v>
      </c>
      <c r="T83" s="109">
        <v>0</v>
      </c>
      <c r="U83" s="84"/>
    </row>
    <row r="84" spans="1:21" s="55" customFormat="1" ht="15.75">
      <c r="A84" s="94"/>
      <c r="B84" s="95"/>
      <c r="C84" s="817" t="s">
        <v>172</v>
      </c>
      <c r="D84" s="818" t="s">
        <v>173</v>
      </c>
      <c r="E84" s="819" t="s">
        <v>173</v>
      </c>
      <c r="F84" s="47" t="s">
        <v>174</v>
      </c>
      <c r="G84" s="40"/>
      <c r="H84" s="42"/>
      <c r="I84" s="42"/>
      <c r="J84" s="42"/>
      <c r="K84" s="42"/>
      <c r="L84" s="42"/>
      <c r="M84" s="48"/>
      <c r="N84" s="98"/>
      <c r="O84" s="96"/>
      <c r="P84" s="96"/>
      <c r="Q84" s="96"/>
      <c r="R84" s="96"/>
      <c r="S84" s="109"/>
      <c r="T84" s="109"/>
      <c r="U84" s="84"/>
    </row>
    <row r="85" spans="1:21" s="55" customFormat="1" ht="15.75">
      <c r="A85" s="94"/>
      <c r="B85" s="95"/>
      <c r="C85" s="817" t="s">
        <v>175</v>
      </c>
      <c r="D85" s="818" t="s">
        <v>176</v>
      </c>
      <c r="E85" s="819" t="s">
        <v>176</v>
      </c>
      <c r="F85" s="47" t="s">
        <v>177</v>
      </c>
      <c r="G85" s="40"/>
      <c r="H85" s="42"/>
      <c r="I85" s="42"/>
      <c r="J85" s="42"/>
      <c r="K85" s="42"/>
      <c r="L85" s="42"/>
      <c r="M85" s="48"/>
      <c r="N85" s="98"/>
      <c r="O85" s="96"/>
      <c r="P85" s="96"/>
      <c r="Q85" s="96"/>
      <c r="R85" s="96"/>
      <c r="S85" s="109">
        <v>0</v>
      </c>
      <c r="T85" s="109">
        <v>0</v>
      </c>
      <c r="U85" s="84"/>
    </row>
    <row r="86" spans="1:21" s="55" customFormat="1" ht="15.75">
      <c r="A86" s="94"/>
      <c r="B86" s="95" t="s">
        <v>178</v>
      </c>
      <c r="C86" s="817"/>
      <c r="D86" s="818"/>
      <c r="E86" s="819"/>
      <c r="F86" s="45" t="s">
        <v>179</v>
      </c>
      <c r="G86" s="40"/>
      <c r="H86" s="41"/>
      <c r="I86" s="41"/>
      <c r="J86" s="41"/>
      <c r="K86" s="41"/>
      <c r="L86" s="41"/>
      <c r="M86" s="46"/>
      <c r="N86" s="98"/>
      <c r="O86" s="96"/>
      <c r="P86" s="96"/>
      <c r="Q86" s="96"/>
      <c r="R86" s="96"/>
      <c r="S86" s="140">
        <f>SUM(S87:S89)</f>
        <v>0</v>
      </c>
      <c r="T86" s="140">
        <f>SUM(T87:T89)</f>
        <v>0</v>
      </c>
      <c r="U86" s="84"/>
    </row>
    <row r="87" spans="1:21" s="55" customFormat="1" ht="15.75">
      <c r="A87" s="94"/>
      <c r="B87" s="95"/>
      <c r="C87" s="817" t="s">
        <v>180</v>
      </c>
      <c r="D87" s="818" t="s">
        <v>181</v>
      </c>
      <c r="E87" s="819" t="s">
        <v>181</v>
      </c>
      <c r="F87" s="47" t="s">
        <v>182</v>
      </c>
      <c r="G87" s="40"/>
      <c r="H87" s="42"/>
      <c r="I87" s="42"/>
      <c r="J87" s="42"/>
      <c r="K87" s="42"/>
      <c r="L87" s="42"/>
      <c r="M87" s="48"/>
      <c r="N87" s="98"/>
      <c r="O87" s="96"/>
      <c r="P87" s="96"/>
      <c r="Q87" s="96"/>
      <c r="R87" s="96"/>
      <c r="S87" s="109">
        <v>0</v>
      </c>
      <c r="T87" s="109">
        <v>0</v>
      </c>
      <c r="U87" s="84"/>
    </row>
    <row r="88" spans="1:21" s="55" customFormat="1" ht="15.75">
      <c r="A88" s="94"/>
      <c r="B88" s="95"/>
      <c r="C88" s="817" t="s">
        <v>183</v>
      </c>
      <c r="D88" s="818" t="s">
        <v>184</v>
      </c>
      <c r="E88" s="819" t="s">
        <v>184</v>
      </c>
      <c r="F88" s="47" t="s">
        <v>185</v>
      </c>
      <c r="G88" s="40"/>
      <c r="H88" s="42"/>
      <c r="I88" s="42"/>
      <c r="J88" s="42"/>
      <c r="K88" s="42"/>
      <c r="L88" s="42"/>
      <c r="M88" s="48"/>
      <c r="N88" s="98"/>
      <c r="O88" s="96"/>
      <c r="P88" s="96"/>
      <c r="Q88" s="96"/>
      <c r="R88" s="96"/>
      <c r="S88" s="109">
        <v>0</v>
      </c>
      <c r="T88" s="109">
        <v>0</v>
      </c>
      <c r="U88" s="84"/>
    </row>
    <row r="89" spans="1:21" s="55" customFormat="1" ht="15.75">
      <c r="A89" s="94"/>
      <c r="B89" s="95"/>
      <c r="C89" s="817" t="s">
        <v>186</v>
      </c>
      <c r="D89" s="818" t="s">
        <v>187</v>
      </c>
      <c r="E89" s="819" t="s">
        <v>187</v>
      </c>
      <c r="F89" s="47" t="s">
        <v>188</v>
      </c>
      <c r="G89" s="40"/>
      <c r="H89" s="42"/>
      <c r="I89" s="42"/>
      <c r="J89" s="42"/>
      <c r="K89" s="42"/>
      <c r="L89" s="42"/>
      <c r="M89" s="48"/>
      <c r="N89" s="98"/>
      <c r="O89" s="96"/>
      <c r="P89" s="96"/>
      <c r="Q89" s="96"/>
      <c r="R89" s="96"/>
      <c r="S89" s="109"/>
      <c r="T89" s="109"/>
      <c r="U89" s="84"/>
    </row>
    <row r="90" spans="1:21" s="55" customFormat="1" ht="15.75">
      <c r="A90" s="94"/>
      <c r="B90" s="95" t="s">
        <v>189</v>
      </c>
      <c r="C90" s="817"/>
      <c r="D90" s="818"/>
      <c r="E90" s="819"/>
      <c r="F90" s="45" t="s">
        <v>190</v>
      </c>
      <c r="G90" s="40"/>
      <c r="H90" s="41"/>
      <c r="I90" s="41"/>
      <c r="J90" s="41"/>
      <c r="K90" s="41"/>
      <c r="L90" s="41"/>
      <c r="M90" s="46"/>
      <c r="N90" s="98"/>
      <c r="O90" s="96"/>
      <c r="P90" s="96"/>
      <c r="Q90" s="96"/>
      <c r="R90" s="96"/>
      <c r="S90" s="140">
        <f>SUM(S91:S99)</f>
        <v>0</v>
      </c>
      <c r="T90" s="140">
        <f>SUM(T91:T99)</f>
        <v>0</v>
      </c>
      <c r="U90" s="84"/>
    </row>
    <row r="91" spans="1:21" s="55" customFormat="1" ht="15.75">
      <c r="A91" s="94"/>
      <c r="B91" s="95"/>
      <c r="C91" s="817" t="s">
        <v>191</v>
      </c>
      <c r="D91" s="818" t="s">
        <v>192</v>
      </c>
      <c r="E91" s="819" t="s">
        <v>192</v>
      </c>
      <c r="F91" s="47" t="s">
        <v>193</v>
      </c>
      <c r="G91" s="40"/>
      <c r="H91" s="42"/>
      <c r="I91" s="42"/>
      <c r="J91" s="42"/>
      <c r="K91" s="42"/>
      <c r="L91" s="42"/>
      <c r="M91" s="48"/>
      <c r="N91" s="98"/>
      <c r="O91" s="96"/>
      <c r="P91" s="96"/>
      <c r="Q91" s="96"/>
      <c r="R91" s="96"/>
      <c r="S91" s="109">
        <v>0</v>
      </c>
      <c r="T91" s="109">
        <v>0</v>
      </c>
      <c r="U91" s="84"/>
    </row>
    <row r="92" spans="1:21" s="55" customFormat="1" ht="15.75">
      <c r="A92" s="94"/>
      <c r="B92" s="95"/>
      <c r="C92" s="817" t="s">
        <v>194</v>
      </c>
      <c r="D92" s="818" t="s">
        <v>195</v>
      </c>
      <c r="E92" s="819" t="s">
        <v>195</v>
      </c>
      <c r="F92" s="47" t="s">
        <v>196</v>
      </c>
      <c r="G92" s="40"/>
      <c r="H92" s="42"/>
      <c r="I92" s="42"/>
      <c r="J92" s="42"/>
      <c r="K92" s="42"/>
      <c r="L92" s="42"/>
      <c r="M92" s="48"/>
      <c r="N92" s="98"/>
      <c r="O92" s="96"/>
      <c r="P92" s="96"/>
      <c r="Q92" s="96"/>
      <c r="R92" s="96"/>
      <c r="S92" s="109">
        <v>0</v>
      </c>
      <c r="T92" s="109">
        <v>0</v>
      </c>
      <c r="U92" s="84"/>
    </row>
    <row r="93" spans="1:21" s="55" customFormat="1" ht="15.75">
      <c r="A93" s="94"/>
      <c r="B93" s="95"/>
      <c r="C93" s="817" t="s">
        <v>197</v>
      </c>
      <c r="D93" s="818" t="s">
        <v>198</v>
      </c>
      <c r="E93" s="819" t="s">
        <v>198</v>
      </c>
      <c r="F93" s="47" t="s">
        <v>199</v>
      </c>
      <c r="G93" s="40"/>
      <c r="H93" s="42"/>
      <c r="I93" s="42"/>
      <c r="J93" s="42"/>
      <c r="K93" s="42"/>
      <c r="L93" s="42"/>
      <c r="M93" s="48"/>
      <c r="N93" s="98"/>
      <c r="O93" s="96"/>
      <c r="P93" s="96"/>
      <c r="Q93" s="96"/>
      <c r="R93" s="96"/>
      <c r="S93" s="109"/>
      <c r="T93" s="109"/>
      <c r="U93" s="84"/>
    </row>
    <row r="94" spans="1:21" s="55" customFormat="1" ht="15.75">
      <c r="A94" s="94"/>
      <c r="B94" s="95"/>
      <c r="C94" s="817" t="s">
        <v>200</v>
      </c>
      <c r="D94" s="818" t="s">
        <v>201</v>
      </c>
      <c r="E94" s="819" t="s">
        <v>201</v>
      </c>
      <c r="F94" s="47" t="s">
        <v>202</v>
      </c>
      <c r="G94" s="40"/>
      <c r="H94" s="42"/>
      <c r="I94" s="42"/>
      <c r="J94" s="42"/>
      <c r="K94" s="42"/>
      <c r="L94" s="42"/>
      <c r="M94" s="48"/>
      <c r="N94" s="98"/>
      <c r="O94" s="96"/>
      <c r="P94" s="96"/>
      <c r="Q94" s="96"/>
      <c r="R94" s="96"/>
      <c r="S94" s="109">
        <v>0</v>
      </c>
      <c r="T94" s="109">
        <v>0</v>
      </c>
      <c r="U94" s="84"/>
    </row>
    <row r="95" spans="1:21" s="55" customFormat="1" ht="15.75">
      <c r="A95" s="94"/>
      <c r="B95" s="95"/>
      <c r="C95" s="817" t="s">
        <v>203</v>
      </c>
      <c r="D95" s="818" t="s">
        <v>204</v>
      </c>
      <c r="E95" s="819" t="s">
        <v>204</v>
      </c>
      <c r="F95" s="47" t="s">
        <v>205</v>
      </c>
      <c r="G95" s="40"/>
      <c r="H95" s="42"/>
      <c r="I95" s="42"/>
      <c r="J95" s="42"/>
      <c r="K95" s="42"/>
      <c r="L95" s="42"/>
      <c r="M95" s="48"/>
      <c r="N95" s="98"/>
      <c r="O95" s="96"/>
      <c r="P95" s="96"/>
      <c r="Q95" s="96"/>
      <c r="R95" s="96"/>
      <c r="S95" s="109">
        <v>0</v>
      </c>
      <c r="T95" s="109">
        <v>0</v>
      </c>
      <c r="U95" s="84"/>
    </row>
    <row r="96" spans="1:21" s="55" customFormat="1" ht="15.75">
      <c r="A96" s="94"/>
      <c r="B96" s="95"/>
      <c r="C96" s="817" t="s">
        <v>206</v>
      </c>
      <c r="D96" s="818" t="s">
        <v>207</v>
      </c>
      <c r="E96" s="819" t="s">
        <v>207</v>
      </c>
      <c r="F96" s="47" t="s">
        <v>208</v>
      </c>
      <c r="G96" s="40"/>
      <c r="H96" s="42"/>
      <c r="I96" s="42"/>
      <c r="J96" s="42"/>
      <c r="K96" s="42"/>
      <c r="L96" s="42"/>
      <c r="M96" s="48"/>
      <c r="N96" s="98"/>
      <c r="O96" s="96"/>
      <c r="P96" s="96"/>
      <c r="Q96" s="96"/>
      <c r="R96" s="96"/>
      <c r="S96" s="109">
        <v>0</v>
      </c>
      <c r="T96" s="109">
        <v>0</v>
      </c>
      <c r="U96" s="84"/>
    </row>
    <row r="97" spans="1:21" s="55" customFormat="1" ht="15.75">
      <c r="A97" s="94"/>
      <c r="B97" s="95"/>
      <c r="C97" s="817" t="s">
        <v>209</v>
      </c>
      <c r="D97" s="818" t="s">
        <v>210</v>
      </c>
      <c r="E97" s="819" t="s">
        <v>210</v>
      </c>
      <c r="F97" s="47" t="s">
        <v>211</v>
      </c>
      <c r="G97" s="40"/>
      <c r="H97" s="42"/>
      <c r="I97" s="42"/>
      <c r="J97" s="42"/>
      <c r="K97" s="42"/>
      <c r="L97" s="42"/>
      <c r="M97" s="48"/>
      <c r="N97" s="98"/>
      <c r="O97" s="96"/>
      <c r="P97" s="96"/>
      <c r="Q97" s="96"/>
      <c r="R97" s="96"/>
      <c r="S97" s="109">
        <v>0</v>
      </c>
      <c r="T97" s="109">
        <v>0</v>
      </c>
      <c r="U97" s="84"/>
    </row>
    <row r="98" spans="1:21" s="55" customFormat="1" ht="15.75">
      <c r="A98" s="94"/>
      <c r="B98" s="95"/>
      <c r="C98" s="817" t="s">
        <v>212</v>
      </c>
      <c r="D98" s="818" t="s">
        <v>213</v>
      </c>
      <c r="E98" s="819" t="s">
        <v>213</v>
      </c>
      <c r="F98" s="47" t="s">
        <v>214</v>
      </c>
      <c r="G98" s="40"/>
      <c r="H98" s="42"/>
      <c r="I98" s="42"/>
      <c r="J98" s="42"/>
      <c r="K98" s="42"/>
      <c r="L98" s="42"/>
      <c r="M98" s="48"/>
      <c r="N98" s="98"/>
      <c r="O98" s="96"/>
      <c r="P98" s="96"/>
      <c r="Q98" s="96"/>
      <c r="R98" s="96"/>
      <c r="S98" s="109"/>
      <c r="T98" s="109"/>
      <c r="U98" s="84"/>
    </row>
    <row r="99" spans="1:21" s="55" customFormat="1" ht="15.75">
      <c r="A99" s="94"/>
      <c r="B99" s="95"/>
      <c r="C99" s="817" t="s">
        <v>215</v>
      </c>
      <c r="D99" s="818" t="s">
        <v>213</v>
      </c>
      <c r="E99" s="819" t="s">
        <v>213</v>
      </c>
      <c r="F99" s="47" t="s">
        <v>216</v>
      </c>
      <c r="G99" s="40"/>
      <c r="H99" s="42"/>
      <c r="I99" s="42"/>
      <c r="J99" s="42"/>
      <c r="K99" s="42"/>
      <c r="L99" s="42"/>
      <c r="M99" s="48"/>
      <c r="N99" s="98"/>
      <c r="O99" s="96"/>
      <c r="P99" s="96"/>
      <c r="Q99" s="96"/>
      <c r="R99" s="96"/>
      <c r="S99" s="109">
        <v>0</v>
      </c>
      <c r="T99" s="109">
        <v>0</v>
      </c>
      <c r="U99" s="84"/>
    </row>
    <row r="100" spans="1:21" s="55" customFormat="1" ht="15.75">
      <c r="A100" s="94"/>
      <c r="B100" s="95"/>
      <c r="C100" s="817"/>
      <c r="D100" s="818"/>
      <c r="E100" s="819"/>
      <c r="F100" s="56"/>
      <c r="G100" s="40"/>
      <c r="H100" s="57"/>
      <c r="I100" s="57"/>
      <c r="J100" s="57"/>
      <c r="K100" s="57"/>
      <c r="L100" s="57"/>
      <c r="M100" s="58"/>
      <c r="N100" s="98"/>
      <c r="O100" s="96"/>
      <c r="P100" s="96"/>
      <c r="Q100" s="96"/>
      <c r="R100" s="96"/>
      <c r="S100" s="109"/>
      <c r="T100" s="109"/>
      <c r="U100" s="84"/>
    </row>
    <row r="101" spans="1:21" s="55" customFormat="1" ht="15.75">
      <c r="A101" s="94" t="s">
        <v>217</v>
      </c>
      <c r="B101" s="94"/>
      <c r="C101" s="821"/>
      <c r="D101" s="822"/>
      <c r="E101" s="823"/>
      <c r="F101" s="43" t="s">
        <v>218</v>
      </c>
      <c r="G101" s="59"/>
      <c r="H101" s="39"/>
      <c r="I101" s="39"/>
      <c r="J101" s="39"/>
      <c r="K101" s="39"/>
      <c r="L101" s="39"/>
      <c r="M101" s="44"/>
      <c r="N101" s="98"/>
      <c r="O101" s="96">
        <v>40</v>
      </c>
      <c r="P101" s="96"/>
      <c r="Q101" s="96"/>
      <c r="R101" s="96"/>
      <c r="S101" s="139">
        <f>+S103+S107+S112+S119+S138+S130+S124</f>
        <v>0</v>
      </c>
      <c r="T101" s="139">
        <f>+T103+T107+T112+T119+T138+T130+T124</f>
        <v>0</v>
      </c>
      <c r="U101" s="84"/>
    </row>
    <row r="102" spans="1:21" s="55" customFormat="1" ht="15.75">
      <c r="A102" s="94"/>
      <c r="B102" s="95"/>
      <c r="C102" s="817"/>
      <c r="D102" s="818"/>
      <c r="E102" s="819"/>
      <c r="F102" s="47"/>
      <c r="G102" s="40"/>
      <c r="H102" s="42"/>
      <c r="I102" s="42"/>
      <c r="J102" s="42"/>
      <c r="K102" s="42"/>
      <c r="L102" s="42"/>
      <c r="M102" s="48"/>
      <c r="N102" s="98"/>
      <c r="O102" s="96"/>
      <c r="P102" s="96"/>
      <c r="Q102" s="96"/>
      <c r="R102" s="96"/>
      <c r="S102" s="109"/>
      <c r="T102" s="109"/>
      <c r="U102" s="84"/>
    </row>
    <row r="103" spans="1:21" s="55" customFormat="1" ht="15.75">
      <c r="A103" s="94"/>
      <c r="B103" s="95" t="s">
        <v>219</v>
      </c>
      <c r="C103" s="817"/>
      <c r="D103" s="818"/>
      <c r="E103" s="819"/>
      <c r="F103" s="45" t="s">
        <v>220</v>
      </c>
      <c r="G103" s="40"/>
      <c r="H103" s="41"/>
      <c r="I103" s="41"/>
      <c r="J103" s="41"/>
      <c r="K103" s="41"/>
      <c r="L103" s="41"/>
      <c r="M103" s="46"/>
      <c r="N103" s="98"/>
      <c r="O103" s="96"/>
      <c r="P103" s="96"/>
      <c r="Q103" s="96"/>
      <c r="R103" s="96"/>
      <c r="S103" s="140">
        <f>SUM(S104:S106)</f>
        <v>0</v>
      </c>
      <c r="T103" s="140">
        <f>SUM(T104:T106)</f>
        <v>0</v>
      </c>
      <c r="U103" s="84"/>
    </row>
    <row r="104" spans="1:21" s="55" customFormat="1" ht="15.75">
      <c r="A104" s="94"/>
      <c r="B104" s="95"/>
      <c r="C104" s="817" t="s">
        <v>221</v>
      </c>
      <c r="D104" s="818" t="s">
        <v>222</v>
      </c>
      <c r="E104" s="819" t="s">
        <v>222</v>
      </c>
      <c r="F104" s="47" t="s">
        <v>223</v>
      </c>
      <c r="G104" s="40"/>
      <c r="H104" s="42"/>
      <c r="I104" s="42"/>
      <c r="J104" s="42"/>
      <c r="K104" s="42"/>
      <c r="L104" s="42"/>
      <c r="M104" s="48"/>
      <c r="N104" s="98"/>
      <c r="O104" s="96"/>
      <c r="P104" s="96"/>
      <c r="Q104" s="96"/>
      <c r="R104" s="96"/>
      <c r="S104" s="109">
        <v>0</v>
      </c>
      <c r="T104" s="109">
        <v>0</v>
      </c>
      <c r="U104" s="84"/>
    </row>
    <row r="105" spans="1:21" s="55" customFormat="1" ht="15.75">
      <c r="A105" s="94"/>
      <c r="B105" s="95"/>
      <c r="C105" s="817" t="s">
        <v>224</v>
      </c>
      <c r="D105" s="818" t="s">
        <v>225</v>
      </c>
      <c r="E105" s="819" t="s">
        <v>225</v>
      </c>
      <c r="F105" s="47" t="s">
        <v>226</v>
      </c>
      <c r="G105" s="40"/>
      <c r="H105" s="42"/>
      <c r="I105" s="42"/>
      <c r="J105" s="42"/>
      <c r="K105" s="42"/>
      <c r="L105" s="42"/>
      <c r="M105" s="48"/>
      <c r="N105" s="98"/>
      <c r="O105" s="96"/>
      <c r="P105" s="96"/>
      <c r="Q105" s="96"/>
      <c r="R105" s="96"/>
      <c r="S105" s="109"/>
      <c r="T105" s="109"/>
      <c r="U105" s="84"/>
    </row>
    <row r="106" spans="1:21" s="55" customFormat="1" ht="15.75">
      <c r="A106" s="94"/>
      <c r="B106" s="95"/>
      <c r="C106" s="817" t="s">
        <v>227</v>
      </c>
      <c r="D106" s="818" t="s">
        <v>228</v>
      </c>
      <c r="E106" s="819" t="s">
        <v>228</v>
      </c>
      <c r="F106" s="47" t="s">
        <v>229</v>
      </c>
      <c r="G106" s="40"/>
      <c r="H106" s="42"/>
      <c r="I106" s="42"/>
      <c r="J106" s="42"/>
      <c r="K106" s="42"/>
      <c r="L106" s="42"/>
      <c r="M106" s="48"/>
      <c r="N106" s="98"/>
      <c r="O106" s="96"/>
      <c r="P106" s="96"/>
      <c r="Q106" s="96"/>
      <c r="R106" s="96"/>
      <c r="S106" s="109">
        <v>0</v>
      </c>
      <c r="T106" s="109">
        <v>0</v>
      </c>
      <c r="U106" s="84"/>
    </row>
    <row r="107" spans="1:21" s="55" customFormat="1" ht="15.75">
      <c r="A107" s="94"/>
      <c r="B107" s="95" t="s">
        <v>230</v>
      </c>
      <c r="C107" s="817"/>
      <c r="D107" s="818"/>
      <c r="E107" s="819"/>
      <c r="F107" s="45" t="s">
        <v>231</v>
      </c>
      <c r="G107" s="40"/>
      <c r="H107" s="41"/>
      <c r="I107" s="41"/>
      <c r="J107" s="41"/>
      <c r="K107" s="41"/>
      <c r="L107" s="41"/>
      <c r="M107" s="46"/>
      <c r="N107" s="98"/>
      <c r="O107" s="96"/>
      <c r="P107" s="96"/>
      <c r="Q107" s="96"/>
      <c r="R107" s="96"/>
      <c r="S107" s="140">
        <f>SUM(S108:S111)</f>
        <v>0</v>
      </c>
      <c r="T107" s="140">
        <f>SUM(T108:T111)</f>
        <v>0</v>
      </c>
      <c r="U107" s="84"/>
    </row>
    <row r="108" spans="1:21" s="55" customFormat="1" ht="15.75">
      <c r="A108" s="94"/>
      <c r="B108" s="95"/>
      <c r="C108" s="817" t="s">
        <v>232</v>
      </c>
      <c r="D108" s="818" t="s">
        <v>233</v>
      </c>
      <c r="E108" s="819" t="s">
        <v>233</v>
      </c>
      <c r="F108" s="47" t="s">
        <v>234</v>
      </c>
      <c r="G108" s="40"/>
      <c r="H108" s="42"/>
      <c r="I108" s="42"/>
      <c r="J108" s="42"/>
      <c r="K108" s="42"/>
      <c r="L108" s="42"/>
      <c r="M108" s="48"/>
      <c r="N108" s="98"/>
      <c r="O108" s="96"/>
      <c r="P108" s="96"/>
      <c r="Q108" s="96"/>
      <c r="R108" s="96"/>
      <c r="S108" s="109"/>
      <c r="T108" s="109"/>
      <c r="U108" s="84"/>
    </row>
    <row r="109" spans="1:21" s="55" customFormat="1" ht="15.75">
      <c r="A109" s="94"/>
      <c r="B109" s="95"/>
      <c r="C109" s="817" t="s">
        <v>235</v>
      </c>
      <c r="D109" s="818" t="s">
        <v>233</v>
      </c>
      <c r="E109" s="819" t="s">
        <v>233</v>
      </c>
      <c r="F109" s="47" t="s">
        <v>236</v>
      </c>
      <c r="G109" s="40"/>
      <c r="H109" s="42"/>
      <c r="I109" s="42"/>
      <c r="J109" s="42"/>
      <c r="K109" s="42"/>
      <c r="L109" s="42"/>
      <c r="M109" s="48"/>
      <c r="N109" s="98"/>
      <c r="O109" s="96"/>
      <c r="P109" s="96"/>
      <c r="Q109" s="96"/>
      <c r="R109" s="96"/>
      <c r="S109" s="109"/>
      <c r="T109" s="109"/>
      <c r="U109" s="84"/>
    </row>
    <row r="110" spans="1:21" s="55" customFormat="1" ht="15.75">
      <c r="A110" s="94"/>
      <c r="B110" s="95"/>
      <c r="C110" s="817" t="s">
        <v>237</v>
      </c>
      <c r="D110" s="818" t="s">
        <v>233</v>
      </c>
      <c r="E110" s="819" t="s">
        <v>233</v>
      </c>
      <c r="F110" s="47" t="s">
        <v>238</v>
      </c>
      <c r="G110" s="40"/>
      <c r="H110" s="42"/>
      <c r="I110" s="42"/>
      <c r="J110" s="42"/>
      <c r="K110" s="42"/>
      <c r="L110" s="42"/>
      <c r="M110" s="48"/>
      <c r="N110" s="98"/>
      <c r="O110" s="96"/>
      <c r="P110" s="96"/>
      <c r="Q110" s="96"/>
      <c r="R110" s="96"/>
      <c r="S110" s="109">
        <v>0</v>
      </c>
      <c r="T110" s="109">
        <v>0</v>
      </c>
      <c r="U110" s="84"/>
    </row>
    <row r="111" spans="1:21" s="55" customFormat="1" ht="15.75">
      <c r="A111" s="94"/>
      <c r="B111" s="95"/>
      <c r="C111" s="817" t="s">
        <v>239</v>
      </c>
      <c r="D111" s="818" t="s">
        <v>233</v>
      </c>
      <c r="E111" s="819" t="s">
        <v>233</v>
      </c>
      <c r="F111" s="47" t="s">
        <v>240</v>
      </c>
      <c r="G111" s="40"/>
      <c r="H111" s="42"/>
      <c r="I111" s="42"/>
      <c r="J111" s="42"/>
      <c r="K111" s="42"/>
      <c r="L111" s="42"/>
      <c r="M111" s="48"/>
      <c r="N111" s="98"/>
      <c r="O111" s="96"/>
      <c r="P111" s="96"/>
      <c r="Q111" s="96"/>
      <c r="R111" s="96"/>
      <c r="S111" s="109"/>
      <c r="T111" s="109"/>
      <c r="U111" s="84"/>
    </row>
    <row r="112" spans="1:21" s="55" customFormat="1" ht="15.75">
      <c r="A112" s="94"/>
      <c r="B112" s="95">
        <v>33</v>
      </c>
      <c r="C112" s="817"/>
      <c r="D112" s="818"/>
      <c r="E112" s="819"/>
      <c r="F112" s="45" t="s">
        <v>241</v>
      </c>
      <c r="G112" s="40"/>
      <c r="H112" s="41"/>
      <c r="I112" s="41"/>
      <c r="J112" s="41"/>
      <c r="K112" s="41"/>
      <c r="L112" s="41"/>
      <c r="M112" s="46"/>
      <c r="N112" s="98"/>
      <c r="O112" s="96"/>
      <c r="P112" s="96"/>
      <c r="Q112" s="96"/>
      <c r="R112" s="96"/>
      <c r="S112" s="140">
        <f>SUM(S113:S118)</f>
        <v>0</v>
      </c>
      <c r="T112" s="140">
        <f>SUM(T113:T118)</f>
        <v>0</v>
      </c>
      <c r="U112" s="84"/>
    </row>
    <row r="113" spans="1:21" s="55" customFormat="1" ht="15.75">
      <c r="A113" s="94"/>
      <c r="B113" s="95"/>
      <c r="C113" s="817" t="s">
        <v>242</v>
      </c>
      <c r="D113" s="818" t="s">
        <v>243</v>
      </c>
      <c r="E113" s="819" t="s">
        <v>243</v>
      </c>
      <c r="F113" s="47" t="s">
        <v>244</v>
      </c>
      <c r="G113" s="40"/>
      <c r="H113" s="42"/>
      <c r="I113" s="42"/>
      <c r="J113" s="42"/>
      <c r="K113" s="42"/>
      <c r="L113" s="42"/>
      <c r="M113" s="48"/>
      <c r="N113" s="98"/>
      <c r="O113" s="96"/>
      <c r="P113" s="96"/>
      <c r="Q113" s="96"/>
      <c r="R113" s="96"/>
      <c r="S113" s="109">
        <v>0</v>
      </c>
      <c r="T113" s="109">
        <v>0</v>
      </c>
      <c r="U113" s="84"/>
    </row>
    <row r="114" spans="1:21" s="55" customFormat="1" ht="15.75">
      <c r="A114" s="94"/>
      <c r="B114" s="95"/>
      <c r="C114" s="817" t="s">
        <v>245</v>
      </c>
      <c r="D114" s="818" t="s">
        <v>246</v>
      </c>
      <c r="E114" s="819" t="s">
        <v>246</v>
      </c>
      <c r="F114" s="47" t="s">
        <v>247</v>
      </c>
      <c r="G114" s="40"/>
      <c r="H114" s="42"/>
      <c r="I114" s="42"/>
      <c r="J114" s="42"/>
      <c r="K114" s="42"/>
      <c r="L114" s="42"/>
      <c r="M114" s="48"/>
      <c r="N114" s="98"/>
      <c r="O114" s="96"/>
      <c r="P114" s="96"/>
      <c r="Q114" s="96"/>
      <c r="R114" s="96"/>
      <c r="S114" s="109">
        <v>0</v>
      </c>
      <c r="T114" s="109">
        <v>0</v>
      </c>
      <c r="U114" s="84"/>
    </row>
    <row r="115" spans="1:21" s="55" customFormat="1" ht="15.75">
      <c r="A115" s="94"/>
      <c r="B115" s="95"/>
      <c r="C115" s="817" t="s">
        <v>248</v>
      </c>
      <c r="D115" s="818" t="s">
        <v>249</v>
      </c>
      <c r="E115" s="819" t="s">
        <v>249</v>
      </c>
      <c r="F115" s="47" t="s">
        <v>250</v>
      </c>
      <c r="G115" s="40"/>
      <c r="H115" s="42"/>
      <c r="I115" s="42"/>
      <c r="J115" s="42"/>
      <c r="K115" s="42"/>
      <c r="L115" s="42"/>
      <c r="M115" s="48"/>
      <c r="N115" s="98"/>
      <c r="O115" s="96"/>
      <c r="P115" s="96"/>
      <c r="Q115" s="96"/>
      <c r="R115" s="96"/>
      <c r="S115" s="109">
        <v>0</v>
      </c>
      <c r="T115" s="109">
        <v>0</v>
      </c>
      <c r="U115" s="84"/>
    </row>
    <row r="116" spans="1:21" s="55" customFormat="1" ht="15.75">
      <c r="A116" s="94"/>
      <c r="B116" s="95"/>
      <c r="C116" s="817" t="s">
        <v>251</v>
      </c>
      <c r="D116" s="818" t="s">
        <v>252</v>
      </c>
      <c r="E116" s="819" t="s">
        <v>252</v>
      </c>
      <c r="F116" s="47" t="s">
        <v>253</v>
      </c>
      <c r="G116" s="40"/>
      <c r="H116" s="42"/>
      <c r="I116" s="42"/>
      <c r="J116" s="42"/>
      <c r="K116" s="42"/>
      <c r="L116" s="42"/>
      <c r="M116" s="48"/>
      <c r="N116" s="98"/>
      <c r="O116" s="96"/>
      <c r="P116" s="96"/>
      <c r="Q116" s="96"/>
      <c r="R116" s="96"/>
      <c r="S116" s="109">
        <v>0</v>
      </c>
      <c r="T116" s="109">
        <v>0</v>
      </c>
      <c r="U116" s="84"/>
    </row>
    <row r="117" spans="1:21" s="55" customFormat="1" ht="15.75">
      <c r="A117" s="94"/>
      <c r="B117" s="95"/>
      <c r="C117" s="817">
        <v>335</v>
      </c>
      <c r="D117" s="818" t="s">
        <v>254</v>
      </c>
      <c r="E117" s="819" t="s">
        <v>254</v>
      </c>
      <c r="F117" s="47" t="s">
        <v>255</v>
      </c>
      <c r="G117" s="40"/>
      <c r="H117" s="42"/>
      <c r="I117" s="42"/>
      <c r="J117" s="42"/>
      <c r="K117" s="42"/>
      <c r="L117" s="42"/>
      <c r="M117" s="48"/>
      <c r="N117" s="98"/>
      <c r="O117" s="96"/>
      <c r="P117" s="96"/>
      <c r="Q117" s="96"/>
      <c r="R117" s="96"/>
      <c r="S117" s="109">
        <v>0</v>
      </c>
      <c r="T117" s="109">
        <v>0</v>
      </c>
      <c r="U117" s="84"/>
    </row>
    <row r="118" spans="1:21" s="55" customFormat="1" ht="15.75">
      <c r="A118" s="94"/>
      <c r="B118" s="95"/>
      <c r="C118" s="817">
        <v>336</v>
      </c>
      <c r="D118" s="818" t="s">
        <v>256</v>
      </c>
      <c r="E118" s="819" t="s">
        <v>256</v>
      </c>
      <c r="F118" s="47" t="s">
        <v>257</v>
      </c>
      <c r="G118" s="40"/>
      <c r="H118" s="42"/>
      <c r="I118" s="42"/>
      <c r="J118" s="42"/>
      <c r="K118" s="42"/>
      <c r="L118" s="42"/>
      <c r="M118" s="48"/>
      <c r="N118" s="98"/>
      <c r="O118" s="96"/>
      <c r="P118" s="96"/>
      <c r="Q118" s="96"/>
      <c r="R118" s="96"/>
      <c r="S118" s="109"/>
      <c r="T118" s="109"/>
      <c r="U118" s="84"/>
    </row>
    <row r="119" spans="1:21" s="55" customFormat="1" ht="15.75">
      <c r="A119" s="94"/>
      <c r="B119" s="95" t="s">
        <v>258</v>
      </c>
      <c r="C119" s="817"/>
      <c r="D119" s="818"/>
      <c r="E119" s="819"/>
      <c r="F119" s="45" t="s">
        <v>259</v>
      </c>
      <c r="G119" s="40"/>
      <c r="H119" s="41"/>
      <c r="I119" s="41"/>
      <c r="J119" s="41"/>
      <c r="K119" s="41"/>
      <c r="L119" s="41"/>
      <c r="M119" s="46"/>
      <c r="N119" s="98"/>
      <c r="O119" s="96"/>
      <c r="P119" s="96"/>
      <c r="Q119" s="96"/>
      <c r="R119" s="96"/>
      <c r="S119" s="140">
        <f>SUM(S120:S123)</f>
        <v>0</v>
      </c>
      <c r="T119" s="140">
        <f>SUM(T120:T123)</f>
        <v>0</v>
      </c>
      <c r="U119" s="84"/>
    </row>
    <row r="120" spans="1:21" s="55" customFormat="1" ht="15.75">
      <c r="A120" s="94"/>
      <c r="B120" s="95"/>
      <c r="C120" s="817" t="s">
        <v>260</v>
      </c>
      <c r="D120" s="818" t="s">
        <v>261</v>
      </c>
      <c r="E120" s="819" t="s">
        <v>261</v>
      </c>
      <c r="F120" s="47" t="s">
        <v>262</v>
      </c>
      <c r="G120" s="40"/>
      <c r="H120" s="42"/>
      <c r="I120" s="42"/>
      <c r="J120" s="42"/>
      <c r="K120" s="42"/>
      <c r="L120" s="42"/>
      <c r="M120" s="48"/>
      <c r="N120" s="98"/>
      <c r="O120" s="96"/>
      <c r="P120" s="96"/>
      <c r="Q120" s="96"/>
      <c r="R120" s="96"/>
      <c r="S120" s="109">
        <v>0</v>
      </c>
      <c r="T120" s="109">
        <v>0</v>
      </c>
      <c r="U120" s="84"/>
    </row>
    <row r="121" spans="1:21" s="55" customFormat="1" ht="15.75">
      <c r="A121" s="94"/>
      <c r="B121" s="95"/>
      <c r="C121" s="817" t="s">
        <v>263</v>
      </c>
      <c r="D121" s="818" t="s">
        <v>264</v>
      </c>
      <c r="E121" s="819" t="s">
        <v>264</v>
      </c>
      <c r="F121" s="47" t="s">
        <v>265</v>
      </c>
      <c r="G121" s="40"/>
      <c r="H121" s="42"/>
      <c r="I121" s="42"/>
      <c r="J121" s="42"/>
      <c r="K121" s="42"/>
      <c r="L121" s="42"/>
      <c r="M121" s="48"/>
      <c r="N121" s="98"/>
      <c r="O121" s="96"/>
      <c r="P121" s="96"/>
      <c r="Q121" s="96"/>
      <c r="R121" s="96"/>
      <c r="S121" s="109">
        <v>0</v>
      </c>
      <c r="T121" s="109">
        <v>0</v>
      </c>
      <c r="U121" s="84"/>
    </row>
    <row r="122" spans="1:21" s="55" customFormat="1" ht="15.75">
      <c r="A122" s="94"/>
      <c r="B122" s="95"/>
      <c r="C122" s="817" t="s">
        <v>266</v>
      </c>
      <c r="D122" s="818" t="s">
        <v>264</v>
      </c>
      <c r="E122" s="819" t="s">
        <v>264</v>
      </c>
      <c r="F122" s="47" t="s">
        <v>267</v>
      </c>
      <c r="G122" s="40"/>
      <c r="H122" s="42"/>
      <c r="I122" s="42"/>
      <c r="J122" s="42"/>
      <c r="K122" s="42"/>
      <c r="L122" s="42"/>
      <c r="M122" s="48"/>
      <c r="N122" s="98"/>
      <c r="O122" s="96"/>
      <c r="P122" s="96"/>
      <c r="Q122" s="96"/>
      <c r="R122" s="96"/>
      <c r="S122" s="109">
        <v>0</v>
      </c>
      <c r="T122" s="109">
        <v>0</v>
      </c>
      <c r="U122" s="84"/>
    </row>
    <row r="123" spans="1:21" s="55" customFormat="1" ht="15.75">
      <c r="A123" s="94"/>
      <c r="B123" s="95"/>
      <c r="C123" s="105"/>
      <c r="D123" s="106"/>
      <c r="E123" s="107"/>
      <c r="F123" s="47"/>
      <c r="G123" s="40"/>
      <c r="H123" s="42"/>
      <c r="I123" s="42"/>
      <c r="J123" s="42"/>
      <c r="K123" s="42"/>
      <c r="L123" s="42"/>
      <c r="M123" s="48"/>
      <c r="N123" s="98"/>
      <c r="O123" s="96"/>
      <c r="P123" s="96"/>
      <c r="Q123" s="96"/>
      <c r="R123" s="96"/>
      <c r="S123" s="109"/>
      <c r="T123" s="109"/>
      <c r="U123" s="84"/>
    </row>
    <row r="124" spans="1:21" s="55" customFormat="1" ht="15.75">
      <c r="A124" s="94"/>
      <c r="B124" s="95" t="s">
        <v>268</v>
      </c>
      <c r="C124" s="817"/>
      <c r="D124" s="818"/>
      <c r="E124" s="819"/>
      <c r="F124" s="45" t="s">
        <v>477</v>
      </c>
      <c r="G124" s="40"/>
      <c r="H124" s="41"/>
      <c r="I124" s="41"/>
      <c r="J124" s="41"/>
      <c r="K124" s="41"/>
      <c r="L124" s="41"/>
      <c r="M124" s="46"/>
      <c r="N124" s="98"/>
      <c r="O124" s="96"/>
      <c r="P124" s="96"/>
      <c r="Q124" s="96"/>
      <c r="R124" s="96"/>
      <c r="S124" s="139">
        <f>SUM(S125:S129)</f>
        <v>0</v>
      </c>
      <c r="T124" s="139">
        <f>SUM(T125:T129)</f>
        <v>0</v>
      </c>
      <c r="U124" s="84"/>
    </row>
    <row r="125" spans="1:21" s="55" customFormat="1" ht="15.75">
      <c r="A125" s="94"/>
      <c r="B125" s="95"/>
      <c r="C125" s="817" t="s">
        <v>270</v>
      </c>
      <c r="D125" s="818" t="s">
        <v>271</v>
      </c>
      <c r="E125" s="819" t="s">
        <v>271</v>
      </c>
      <c r="F125" s="47" t="s">
        <v>272</v>
      </c>
      <c r="G125" s="40"/>
      <c r="H125" s="42"/>
      <c r="I125" s="42"/>
      <c r="J125" s="42"/>
      <c r="K125" s="42"/>
      <c r="L125" s="42"/>
      <c r="M125" s="48"/>
      <c r="N125" s="98"/>
      <c r="O125" s="96"/>
      <c r="P125" s="96"/>
      <c r="Q125" s="96"/>
      <c r="R125" s="96"/>
      <c r="S125" s="109"/>
      <c r="T125" s="109"/>
      <c r="U125" s="84"/>
    </row>
    <row r="126" spans="1:21" s="55" customFormat="1" ht="15.75">
      <c r="A126" s="94"/>
      <c r="B126" s="95"/>
      <c r="C126" s="817" t="s">
        <v>273</v>
      </c>
      <c r="D126" s="818" t="s">
        <v>271</v>
      </c>
      <c r="E126" s="819" t="s">
        <v>271</v>
      </c>
      <c r="F126" s="47" t="s">
        <v>274</v>
      </c>
      <c r="G126" s="40"/>
      <c r="H126" s="42"/>
      <c r="I126" s="42"/>
      <c r="J126" s="42"/>
      <c r="K126" s="42"/>
      <c r="L126" s="42"/>
      <c r="M126" s="48"/>
      <c r="N126" s="98"/>
      <c r="O126" s="96"/>
      <c r="P126" s="96"/>
      <c r="Q126" s="96"/>
      <c r="R126" s="96"/>
      <c r="S126" s="109"/>
      <c r="T126" s="109"/>
      <c r="U126" s="84"/>
    </row>
    <row r="127" spans="1:21" s="55" customFormat="1" ht="15.75">
      <c r="A127" s="94"/>
      <c r="B127" s="95"/>
      <c r="C127" s="817" t="s">
        <v>275</v>
      </c>
      <c r="D127" s="818" t="s">
        <v>276</v>
      </c>
      <c r="E127" s="819" t="s">
        <v>276</v>
      </c>
      <c r="F127" s="47" t="s">
        <v>277</v>
      </c>
      <c r="G127" s="40"/>
      <c r="H127" s="42"/>
      <c r="I127" s="42"/>
      <c r="J127" s="42"/>
      <c r="K127" s="42"/>
      <c r="L127" s="42"/>
      <c r="M127" s="48"/>
      <c r="N127" s="98"/>
      <c r="O127" s="96"/>
      <c r="P127" s="96"/>
      <c r="Q127" s="96"/>
      <c r="R127" s="96"/>
      <c r="S127" s="109">
        <v>0</v>
      </c>
      <c r="T127" s="109">
        <v>0</v>
      </c>
      <c r="U127" s="84"/>
    </row>
    <row r="128" spans="1:21" s="55" customFormat="1" ht="15.75">
      <c r="A128" s="94"/>
      <c r="B128" s="95"/>
      <c r="C128" s="817" t="s">
        <v>278</v>
      </c>
      <c r="D128" s="818" t="s">
        <v>279</v>
      </c>
      <c r="E128" s="819" t="s">
        <v>279</v>
      </c>
      <c r="F128" s="47" t="s">
        <v>280</v>
      </c>
      <c r="G128" s="40"/>
      <c r="H128" s="42"/>
      <c r="I128" s="42"/>
      <c r="J128" s="42"/>
      <c r="K128" s="42"/>
      <c r="L128" s="42"/>
      <c r="M128" s="48"/>
      <c r="N128" s="98"/>
      <c r="O128" s="96"/>
      <c r="P128" s="96"/>
      <c r="Q128" s="96"/>
      <c r="R128" s="96"/>
      <c r="S128" s="109"/>
      <c r="T128" s="109"/>
      <c r="U128" s="84"/>
    </row>
    <row r="129" spans="1:21" s="55" customFormat="1" ht="15.75">
      <c r="A129" s="94"/>
      <c r="B129" s="95"/>
      <c r="C129" s="817" t="s">
        <v>281</v>
      </c>
      <c r="D129" s="818" t="s">
        <v>282</v>
      </c>
      <c r="E129" s="819" t="s">
        <v>282</v>
      </c>
      <c r="F129" s="47" t="s">
        <v>283</v>
      </c>
      <c r="G129" s="40"/>
      <c r="H129" s="42"/>
      <c r="I129" s="42"/>
      <c r="J129" s="42"/>
      <c r="K129" s="42"/>
      <c r="L129" s="42"/>
      <c r="M129" s="48"/>
      <c r="N129" s="98"/>
      <c r="O129" s="96"/>
      <c r="P129" s="96"/>
      <c r="Q129" s="96"/>
      <c r="R129" s="96"/>
      <c r="S129" s="109">
        <v>0</v>
      </c>
      <c r="T129" s="109">
        <v>0</v>
      </c>
      <c r="U129" s="84"/>
    </row>
    <row r="130" spans="1:21" s="55" customFormat="1" ht="15.75">
      <c r="A130" s="94"/>
      <c r="B130" s="95" t="s">
        <v>284</v>
      </c>
      <c r="C130" s="105"/>
      <c r="D130" s="106"/>
      <c r="E130" s="107"/>
      <c r="F130" s="45" t="s">
        <v>478</v>
      </c>
      <c r="G130" s="40"/>
      <c r="H130" s="42"/>
      <c r="I130" s="42"/>
      <c r="J130" s="42"/>
      <c r="K130" s="42"/>
      <c r="L130" s="42"/>
      <c r="M130" s="48"/>
      <c r="N130" s="98"/>
      <c r="O130" s="96"/>
      <c r="P130" s="96"/>
      <c r="Q130" s="96"/>
      <c r="R130" s="96"/>
      <c r="S130" s="139">
        <f>SUM(S131:S137)</f>
        <v>0</v>
      </c>
      <c r="T130" s="139">
        <f>SUM(T131:T137)</f>
        <v>0</v>
      </c>
      <c r="U130" s="84"/>
    </row>
    <row r="131" spans="1:21" s="55" customFormat="1" ht="15.75">
      <c r="A131" s="94"/>
      <c r="B131" s="95"/>
      <c r="C131" s="817" t="s">
        <v>286</v>
      </c>
      <c r="D131" s="818" t="s">
        <v>271</v>
      </c>
      <c r="E131" s="819" t="s">
        <v>271</v>
      </c>
      <c r="F131" s="47" t="s">
        <v>287</v>
      </c>
      <c r="G131" s="40"/>
      <c r="H131" s="42"/>
      <c r="I131" s="42"/>
      <c r="J131" s="42"/>
      <c r="K131" s="42"/>
      <c r="L131" s="42"/>
      <c r="M131" s="48"/>
      <c r="N131" s="98"/>
      <c r="O131" s="96"/>
      <c r="P131" s="96"/>
      <c r="Q131" s="96"/>
      <c r="R131" s="96"/>
      <c r="S131" s="109"/>
      <c r="T131" s="109"/>
      <c r="U131" s="84"/>
    </row>
    <row r="132" spans="1:21" s="55" customFormat="1" ht="15.75">
      <c r="A132" s="94"/>
      <c r="B132" s="95"/>
      <c r="C132" s="817" t="s">
        <v>288</v>
      </c>
      <c r="D132" s="818" t="s">
        <v>271</v>
      </c>
      <c r="E132" s="819" t="s">
        <v>271</v>
      </c>
      <c r="F132" s="47" t="s">
        <v>289</v>
      </c>
      <c r="G132" s="40"/>
      <c r="H132" s="42"/>
      <c r="I132" s="42"/>
      <c r="J132" s="42"/>
      <c r="K132" s="42"/>
      <c r="L132" s="42"/>
      <c r="M132" s="48"/>
      <c r="N132" s="98"/>
      <c r="O132" s="96"/>
      <c r="P132" s="96"/>
      <c r="Q132" s="96"/>
      <c r="R132" s="96"/>
      <c r="S132" s="109"/>
      <c r="T132" s="109"/>
      <c r="U132" s="84"/>
    </row>
    <row r="133" spans="1:21" s="55" customFormat="1" ht="15.75">
      <c r="A133" s="94"/>
      <c r="B133" s="95"/>
      <c r="C133" s="817" t="s">
        <v>290</v>
      </c>
      <c r="D133" s="818" t="s">
        <v>276</v>
      </c>
      <c r="E133" s="819" t="s">
        <v>276</v>
      </c>
      <c r="F133" s="47" t="s">
        <v>291</v>
      </c>
      <c r="G133" s="40"/>
      <c r="H133" s="42"/>
      <c r="I133" s="42"/>
      <c r="J133" s="42"/>
      <c r="K133" s="42"/>
      <c r="L133" s="42"/>
      <c r="M133" s="48"/>
      <c r="N133" s="98"/>
      <c r="O133" s="96"/>
      <c r="P133" s="96"/>
      <c r="Q133" s="96"/>
      <c r="R133" s="96"/>
      <c r="S133" s="109"/>
      <c r="T133" s="109"/>
      <c r="U133" s="84"/>
    </row>
    <row r="134" spans="1:21" s="55" customFormat="1" ht="15.75">
      <c r="A134" s="94"/>
      <c r="B134" s="95"/>
      <c r="C134" s="817" t="s">
        <v>292</v>
      </c>
      <c r="D134" s="818" t="s">
        <v>279</v>
      </c>
      <c r="E134" s="819" t="s">
        <v>279</v>
      </c>
      <c r="F134" s="47" t="s">
        <v>293</v>
      </c>
      <c r="G134" s="40"/>
      <c r="H134" s="42"/>
      <c r="I134" s="42"/>
      <c r="J134" s="42"/>
      <c r="K134" s="42"/>
      <c r="L134" s="42"/>
      <c r="M134" s="48"/>
      <c r="N134" s="98"/>
      <c r="O134" s="96"/>
      <c r="P134" s="96"/>
      <c r="Q134" s="96"/>
      <c r="R134" s="96"/>
      <c r="S134" s="109"/>
      <c r="T134" s="109"/>
      <c r="U134" s="84"/>
    </row>
    <row r="135" spans="1:21" s="55" customFormat="1" ht="15.75">
      <c r="A135" s="94"/>
      <c r="B135" s="95"/>
      <c r="C135" s="817" t="s">
        <v>294</v>
      </c>
      <c r="D135" s="818" t="s">
        <v>282</v>
      </c>
      <c r="E135" s="819" t="s">
        <v>282</v>
      </c>
      <c r="F135" s="47" t="s">
        <v>295</v>
      </c>
      <c r="G135" s="40"/>
      <c r="H135" s="42"/>
      <c r="I135" s="42"/>
      <c r="J135" s="42"/>
      <c r="K135" s="42"/>
      <c r="L135" s="42"/>
      <c r="M135" s="48"/>
      <c r="N135" s="98"/>
      <c r="O135" s="96"/>
      <c r="P135" s="96"/>
      <c r="Q135" s="96"/>
      <c r="R135" s="96"/>
      <c r="S135" s="109">
        <v>0</v>
      </c>
      <c r="T135" s="109">
        <v>0</v>
      </c>
      <c r="U135" s="84"/>
    </row>
    <row r="136" spans="1:21" s="55" customFormat="1" ht="15.75">
      <c r="A136" s="94"/>
      <c r="B136" s="95"/>
      <c r="C136" s="817" t="s">
        <v>296</v>
      </c>
      <c r="D136" s="818" t="s">
        <v>282</v>
      </c>
      <c r="E136" s="819" t="s">
        <v>282</v>
      </c>
      <c r="F136" s="47" t="s">
        <v>297</v>
      </c>
      <c r="G136" s="40"/>
      <c r="H136" s="42"/>
      <c r="I136" s="42"/>
      <c r="J136" s="42"/>
      <c r="K136" s="42"/>
      <c r="L136" s="42"/>
      <c r="M136" s="48"/>
      <c r="N136" s="98"/>
      <c r="O136" s="96"/>
      <c r="P136" s="96"/>
      <c r="Q136" s="96"/>
      <c r="R136" s="96"/>
      <c r="S136" s="109"/>
      <c r="T136" s="109"/>
      <c r="U136" s="84"/>
    </row>
    <row r="137" spans="1:21" s="55" customFormat="1" ht="15.75">
      <c r="A137" s="94"/>
      <c r="B137" s="95"/>
      <c r="C137" s="105"/>
      <c r="D137" s="106"/>
      <c r="E137" s="107"/>
      <c r="F137" s="47"/>
      <c r="G137" s="40"/>
      <c r="H137" s="42"/>
      <c r="I137" s="42"/>
      <c r="J137" s="42"/>
      <c r="K137" s="42"/>
      <c r="L137" s="42"/>
      <c r="M137" s="48"/>
      <c r="N137" s="98"/>
      <c r="O137" s="96"/>
      <c r="P137" s="96"/>
      <c r="Q137" s="96"/>
      <c r="R137" s="96"/>
      <c r="S137" s="109"/>
      <c r="T137" s="109"/>
      <c r="U137" s="84"/>
    </row>
    <row r="138" spans="1:21" s="55" customFormat="1" ht="15.75">
      <c r="A138" s="94"/>
      <c r="B138" s="95" t="s">
        <v>298</v>
      </c>
      <c r="C138" s="817"/>
      <c r="D138" s="818"/>
      <c r="E138" s="819"/>
      <c r="F138" s="45" t="s">
        <v>299</v>
      </c>
      <c r="G138" s="40"/>
      <c r="H138" s="41"/>
      <c r="I138" s="41"/>
      <c r="J138" s="41"/>
      <c r="K138" s="41"/>
      <c r="L138" s="41"/>
      <c r="M138" s="46"/>
      <c r="N138" s="98"/>
      <c r="O138" s="96"/>
      <c r="P138" s="96"/>
      <c r="Q138" s="96"/>
      <c r="R138" s="96"/>
      <c r="S138" s="140">
        <f>SUM(S139:S146)</f>
        <v>0</v>
      </c>
      <c r="T138" s="140">
        <f>SUM(T139:T146)</f>
        <v>0</v>
      </c>
      <c r="U138" s="84"/>
    </row>
    <row r="139" spans="1:21" s="55" customFormat="1" ht="15.75">
      <c r="A139" s="94"/>
      <c r="B139" s="95"/>
      <c r="C139" s="817" t="s">
        <v>300</v>
      </c>
      <c r="D139" s="818" t="s">
        <v>301</v>
      </c>
      <c r="E139" s="819" t="s">
        <v>301</v>
      </c>
      <c r="F139" s="47" t="s">
        <v>302</v>
      </c>
      <c r="G139" s="40"/>
      <c r="H139" s="42"/>
      <c r="I139" s="42"/>
      <c r="J139" s="42"/>
      <c r="K139" s="42"/>
      <c r="L139" s="42"/>
      <c r="M139" s="48"/>
      <c r="N139" s="98"/>
      <c r="O139" s="96"/>
      <c r="P139" s="96"/>
      <c r="Q139" s="96"/>
      <c r="R139" s="96"/>
      <c r="S139" s="109">
        <v>0</v>
      </c>
      <c r="T139" s="109">
        <v>0</v>
      </c>
      <c r="U139" s="84"/>
    </row>
    <row r="140" spans="1:21" s="55" customFormat="1" ht="15.75">
      <c r="A140" s="94"/>
      <c r="B140" s="95"/>
      <c r="C140" s="817" t="s">
        <v>303</v>
      </c>
      <c r="D140" s="818" t="s">
        <v>304</v>
      </c>
      <c r="E140" s="819" t="s">
        <v>304</v>
      </c>
      <c r="F140" s="47" t="s">
        <v>305</v>
      </c>
      <c r="G140" s="40"/>
      <c r="H140" s="42"/>
      <c r="I140" s="42"/>
      <c r="J140" s="42"/>
      <c r="K140" s="42"/>
      <c r="L140" s="42"/>
      <c r="M140" s="48"/>
      <c r="N140" s="98"/>
      <c r="O140" s="96"/>
      <c r="P140" s="96"/>
      <c r="Q140" s="96"/>
      <c r="R140" s="96"/>
      <c r="S140" s="109">
        <v>0</v>
      </c>
      <c r="T140" s="109">
        <v>0</v>
      </c>
      <c r="U140" s="84"/>
    </row>
    <row r="141" spans="1:21" s="55" customFormat="1" ht="15.75">
      <c r="A141" s="94"/>
      <c r="B141" s="95"/>
      <c r="C141" s="817" t="s">
        <v>306</v>
      </c>
      <c r="D141" s="818" t="s">
        <v>304</v>
      </c>
      <c r="E141" s="819" t="s">
        <v>304</v>
      </c>
      <c r="F141" s="47" t="s">
        <v>307</v>
      </c>
      <c r="G141" s="40"/>
      <c r="H141" s="42"/>
      <c r="I141" s="42"/>
      <c r="J141" s="42"/>
      <c r="K141" s="42"/>
      <c r="L141" s="42"/>
      <c r="M141" s="48"/>
      <c r="N141" s="98"/>
      <c r="O141" s="96"/>
      <c r="P141" s="96"/>
      <c r="Q141" s="96"/>
      <c r="R141" s="96"/>
      <c r="S141" s="109">
        <v>0</v>
      </c>
      <c r="T141" s="109">
        <v>0</v>
      </c>
      <c r="U141" s="84"/>
    </row>
    <row r="142" spans="1:21" s="55" customFormat="1" ht="15.75">
      <c r="A142" s="94"/>
      <c r="B142" s="95"/>
      <c r="C142" s="817" t="s">
        <v>308</v>
      </c>
      <c r="D142" s="818" t="s">
        <v>304</v>
      </c>
      <c r="E142" s="819" t="s">
        <v>304</v>
      </c>
      <c r="F142" s="47" t="s">
        <v>309</v>
      </c>
      <c r="G142" s="40"/>
      <c r="H142" s="42"/>
      <c r="I142" s="42"/>
      <c r="J142" s="42"/>
      <c r="K142" s="42"/>
      <c r="L142" s="42"/>
      <c r="M142" s="48"/>
      <c r="N142" s="98"/>
      <c r="O142" s="96"/>
      <c r="P142" s="96"/>
      <c r="Q142" s="96"/>
      <c r="R142" s="96"/>
      <c r="S142" s="109">
        <v>0</v>
      </c>
      <c r="T142" s="109">
        <v>0</v>
      </c>
      <c r="U142" s="84"/>
    </row>
    <row r="143" spans="1:21" s="55" customFormat="1" ht="15.75">
      <c r="A143" s="94"/>
      <c r="B143" s="95"/>
      <c r="C143" s="817" t="s">
        <v>310</v>
      </c>
      <c r="D143" s="818" t="s">
        <v>304</v>
      </c>
      <c r="E143" s="819" t="s">
        <v>304</v>
      </c>
      <c r="F143" s="47" t="s">
        <v>311</v>
      </c>
      <c r="G143" s="40"/>
      <c r="H143" s="42"/>
      <c r="I143" s="42"/>
      <c r="J143" s="42"/>
      <c r="K143" s="42"/>
      <c r="L143" s="42"/>
      <c r="M143" s="48"/>
      <c r="N143" s="98"/>
      <c r="O143" s="96"/>
      <c r="P143" s="96"/>
      <c r="Q143" s="96"/>
      <c r="R143" s="96"/>
      <c r="S143" s="109">
        <v>0</v>
      </c>
      <c r="T143" s="109">
        <v>0</v>
      </c>
      <c r="U143" s="84"/>
    </row>
    <row r="144" spans="1:21" s="55" customFormat="1" ht="15.75">
      <c r="A144" s="94"/>
      <c r="B144" s="95"/>
      <c r="C144" s="817" t="s">
        <v>312</v>
      </c>
      <c r="D144" s="818" t="s">
        <v>313</v>
      </c>
      <c r="E144" s="819" t="s">
        <v>313</v>
      </c>
      <c r="F144" s="47" t="s">
        <v>314</v>
      </c>
      <c r="G144" s="40"/>
      <c r="H144" s="42"/>
      <c r="I144" s="42"/>
      <c r="J144" s="42"/>
      <c r="K144" s="42"/>
      <c r="L144" s="42"/>
      <c r="M144" s="48"/>
      <c r="N144" s="98"/>
      <c r="O144" s="96"/>
      <c r="P144" s="96"/>
      <c r="Q144" s="96"/>
      <c r="R144" s="96"/>
      <c r="S144" s="109">
        <v>0</v>
      </c>
      <c r="T144" s="109">
        <v>0</v>
      </c>
      <c r="U144" s="84"/>
    </row>
    <row r="145" spans="1:21" s="55" customFormat="1" ht="15.75">
      <c r="A145" s="94"/>
      <c r="B145" s="95"/>
      <c r="C145" s="817" t="s">
        <v>315</v>
      </c>
      <c r="D145" s="818" t="s">
        <v>316</v>
      </c>
      <c r="E145" s="819" t="s">
        <v>316</v>
      </c>
      <c r="F145" s="47" t="s">
        <v>317</v>
      </c>
      <c r="G145" s="40"/>
      <c r="H145" s="42"/>
      <c r="I145" s="42"/>
      <c r="J145" s="42"/>
      <c r="K145" s="42"/>
      <c r="L145" s="42"/>
      <c r="M145" s="48"/>
      <c r="N145" s="98"/>
      <c r="O145" s="96"/>
      <c r="P145" s="96"/>
      <c r="Q145" s="96"/>
      <c r="R145" s="96"/>
      <c r="S145" s="109">
        <v>0</v>
      </c>
      <c r="T145" s="109">
        <v>0</v>
      </c>
      <c r="U145" s="84"/>
    </row>
    <row r="146" spans="1:21" s="55" customFormat="1" ht="15.75">
      <c r="A146" s="94"/>
      <c r="B146" s="95"/>
      <c r="C146" s="817" t="s">
        <v>318</v>
      </c>
      <c r="D146" s="818" t="s">
        <v>319</v>
      </c>
      <c r="E146" s="819" t="s">
        <v>319</v>
      </c>
      <c r="F146" s="47" t="s">
        <v>320</v>
      </c>
      <c r="G146" s="40"/>
      <c r="H146" s="42"/>
      <c r="I146" s="42"/>
      <c r="J146" s="42"/>
      <c r="K146" s="42"/>
      <c r="L146" s="42"/>
      <c r="M146" s="48"/>
      <c r="N146" s="98"/>
      <c r="O146" s="96"/>
      <c r="P146" s="96"/>
      <c r="Q146" s="96"/>
      <c r="R146" s="96"/>
      <c r="S146" s="109">
        <v>0</v>
      </c>
      <c r="T146" s="109">
        <v>0</v>
      </c>
      <c r="U146" s="84"/>
    </row>
    <row r="147" spans="1:21" s="55" customFormat="1" ht="15.75">
      <c r="A147" s="94"/>
      <c r="B147" s="95"/>
      <c r="C147" s="105"/>
      <c r="D147" s="106"/>
      <c r="E147" s="107"/>
      <c r="F147" s="47"/>
      <c r="G147" s="40"/>
      <c r="H147" s="42"/>
      <c r="I147" s="42"/>
      <c r="J147" s="42"/>
      <c r="K147" s="42"/>
      <c r="L147" s="42"/>
      <c r="M147" s="48"/>
      <c r="N147" s="98"/>
      <c r="O147" s="96"/>
      <c r="P147" s="96"/>
      <c r="Q147" s="96"/>
      <c r="R147" s="96"/>
      <c r="S147" s="109"/>
      <c r="T147" s="109"/>
      <c r="U147" s="84"/>
    </row>
    <row r="148" spans="1:21" s="72" customFormat="1" ht="15.75">
      <c r="A148" s="94" t="s">
        <v>321</v>
      </c>
      <c r="B148" s="94"/>
      <c r="C148" s="821"/>
      <c r="D148" s="822"/>
      <c r="E148" s="823"/>
      <c r="F148" s="43" t="s">
        <v>322</v>
      </c>
      <c r="G148" s="59"/>
      <c r="H148" s="39"/>
      <c r="I148" s="39"/>
      <c r="J148" s="39"/>
      <c r="K148" s="39"/>
      <c r="L148" s="39"/>
      <c r="M148" s="44"/>
      <c r="N148" s="99"/>
      <c r="O148" s="97">
        <v>40</v>
      </c>
      <c r="P148" s="97"/>
      <c r="Q148" s="97"/>
      <c r="R148" s="97"/>
      <c r="S148" s="139">
        <f>+S150+S153</f>
        <v>0</v>
      </c>
      <c r="T148" s="139">
        <f>+T150+T153</f>
        <v>0</v>
      </c>
      <c r="U148" s="84"/>
    </row>
    <row r="149" spans="1:21" s="55" customFormat="1" ht="15.75">
      <c r="A149" s="94"/>
      <c r="B149" s="95"/>
      <c r="C149" s="817"/>
      <c r="D149" s="818"/>
      <c r="E149" s="819"/>
      <c r="F149" s="47"/>
      <c r="G149" s="40"/>
      <c r="H149" s="42"/>
      <c r="I149" s="42"/>
      <c r="J149" s="42"/>
      <c r="K149" s="42"/>
      <c r="L149" s="42"/>
      <c r="M149" s="48"/>
      <c r="N149" s="98"/>
      <c r="O149" s="96"/>
      <c r="P149" s="96"/>
      <c r="Q149" s="96"/>
      <c r="R149" s="96"/>
      <c r="S149" s="109"/>
      <c r="T149" s="109"/>
      <c r="U149" s="84"/>
    </row>
    <row r="150" spans="1:21" s="55" customFormat="1" ht="15.75">
      <c r="A150" s="94"/>
      <c r="B150" s="95" t="s">
        <v>323</v>
      </c>
      <c r="C150" s="817"/>
      <c r="D150" s="818"/>
      <c r="E150" s="819"/>
      <c r="F150" s="45" t="s">
        <v>324</v>
      </c>
      <c r="G150" s="40"/>
      <c r="H150" s="41"/>
      <c r="I150" s="41"/>
      <c r="J150" s="41"/>
      <c r="K150" s="41"/>
      <c r="L150" s="41"/>
      <c r="M150" s="46"/>
      <c r="N150" s="98"/>
      <c r="O150" s="96"/>
      <c r="P150" s="96"/>
      <c r="Q150" s="96"/>
      <c r="R150" s="96"/>
      <c r="S150" s="140">
        <f>SUM(S151:S152)</f>
        <v>0</v>
      </c>
      <c r="T150" s="140">
        <f>SUM(T151:T152)</f>
        <v>0</v>
      </c>
      <c r="U150" s="84"/>
    </row>
    <row r="151" spans="1:21" s="55" customFormat="1" ht="15.75">
      <c r="A151" s="94"/>
      <c r="B151" s="95"/>
      <c r="C151" s="817" t="s">
        <v>325</v>
      </c>
      <c r="D151" s="818" t="s">
        <v>326</v>
      </c>
      <c r="E151" s="819" t="s">
        <v>326</v>
      </c>
      <c r="F151" s="47" t="s">
        <v>327</v>
      </c>
      <c r="G151" s="40"/>
      <c r="H151" s="42"/>
      <c r="I151" s="42"/>
      <c r="J151" s="42"/>
      <c r="K151" s="42"/>
      <c r="L151" s="42"/>
      <c r="M151" s="48"/>
      <c r="N151" s="98"/>
      <c r="O151" s="96"/>
      <c r="P151" s="96"/>
      <c r="Q151" s="96"/>
      <c r="R151" s="96"/>
      <c r="S151" s="109"/>
      <c r="T151" s="109"/>
      <c r="U151" s="84"/>
    </row>
    <row r="152" spans="1:21" s="55" customFormat="1" ht="15.75">
      <c r="A152" s="94"/>
      <c r="B152" s="95"/>
      <c r="C152" s="817" t="s">
        <v>328</v>
      </c>
      <c r="D152" s="818" t="s">
        <v>329</v>
      </c>
      <c r="E152" s="819" t="s">
        <v>329</v>
      </c>
      <c r="F152" s="47" t="s">
        <v>330</v>
      </c>
      <c r="G152" s="40"/>
      <c r="H152" s="42"/>
      <c r="I152" s="42"/>
      <c r="J152" s="42"/>
      <c r="K152" s="42"/>
      <c r="L152" s="42"/>
      <c r="M152" s="48"/>
      <c r="N152" s="98"/>
      <c r="O152" s="96"/>
      <c r="P152" s="96"/>
      <c r="Q152" s="96"/>
      <c r="R152" s="96"/>
      <c r="S152" s="109"/>
      <c r="T152" s="109"/>
      <c r="U152" s="84"/>
    </row>
    <row r="153" spans="1:21" s="55" customFormat="1" ht="15.75">
      <c r="A153" s="94"/>
      <c r="B153" s="95" t="s">
        <v>331</v>
      </c>
      <c r="C153" s="817"/>
      <c r="D153" s="818"/>
      <c r="E153" s="819"/>
      <c r="F153" s="45" t="s">
        <v>332</v>
      </c>
      <c r="G153" s="40"/>
      <c r="H153" s="41"/>
      <c r="I153" s="41"/>
      <c r="J153" s="41"/>
      <c r="K153" s="41"/>
      <c r="L153" s="41"/>
      <c r="M153" s="46"/>
      <c r="N153" s="98"/>
      <c r="O153" s="96"/>
      <c r="P153" s="96"/>
      <c r="Q153" s="96"/>
      <c r="R153" s="96"/>
      <c r="S153" s="140">
        <f>SUM(S154:S155)</f>
        <v>0</v>
      </c>
      <c r="T153" s="140">
        <f>SUM(T154:T155)</f>
        <v>0</v>
      </c>
      <c r="U153" s="84"/>
    </row>
    <row r="154" spans="1:21" s="55" customFormat="1" ht="15.75">
      <c r="A154" s="94"/>
      <c r="B154" s="95"/>
      <c r="C154" s="817" t="s">
        <v>333</v>
      </c>
      <c r="D154" s="818" t="s">
        <v>334</v>
      </c>
      <c r="E154" s="819" t="s">
        <v>334</v>
      </c>
      <c r="F154" s="47" t="s">
        <v>335</v>
      </c>
      <c r="G154" s="40"/>
      <c r="H154" s="42"/>
      <c r="I154" s="42"/>
      <c r="J154" s="42"/>
      <c r="K154" s="42"/>
      <c r="L154" s="42"/>
      <c r="M154" s="48"/>
      <c r="N154" s="98"/>
      <c r="O154" s="96"/>
      <c r="P154" s="96"/>
      <c r="Q154" s="96"/>
      <c r="R154" s="96"/>
      <c r="S154" s="109"/>
      <c r="T154" s="109"/>
      <c r="U154" s="84"/>
    </row>
    <row r="155" spans="1:21" s="55" customFormat="1" ht="15.75">
      <c r="A155" s="94"/>
      <c r="B155" s="95"/>
      <c r="C155" s="817" t="s">
        <v>336</v>
      </c>
      <c r="D155" s="818" t="s">
        <v>337</v>
      </c>
      <c r="E155" s="819" t="s">
        <v>337</v>
      </c>
      <c r="F155" s="47" t="s">
        <v>338</v>
      </c>
      <c r="G155" s="40"/>
      <c r="H155" s="42"/>
      <c r="I155" s="42"/>
      <c r="J155" s="42"/>
      <c r="K155" s="42"/>
      <c r="L155" s="42"/>
      <c r="M155" s="48"/>
      <c r="N155" s="98"/>
      <c r="O155" s="96"/>
      <c r="P155" s="96"/>
      <c r="Q155" s="96"/>
      <c r="R155" s="96"/>
      <c r="S155" s="109">
        <v>0</v>
      </c>
      <c r="T155" s="109">
        <v>0</v>
      </c>
      <c r="U155" s="84"/>
    </row>
    <row r="156" spans="1:21" s="55" customFormat="1" ht="15.75">
      <c r="A156" s="94"/>
      <c r="B156" s="95"/>
      <c r="C156" s="817"/>
      <c r="D156" s="818"/>
      <c r="E156" s="819"/>
      <c r="F156" s="47"/>
      <c r="G156" s="40"/>
      <c r="H156" s="42"/>
      <c r="I156" s="42"/>
      <c r="J156" s="42"/>
      <c r="K156" s="42"/>
      <c r="L156" s="42"/>
      <c r="M156" s="48"/>
      <c r="N156" s="98"/>
      <c r="O156" s="96"/>
      <c r="P156" s="96"/>
      <c r="Q156" s="96"/>
      <c r="R156" s="96"/>
      <c r="S156" s="109"/>
      <c r="T156" s="109"/>
      <c r="U156" s="84"/>
    </row>
    <row r="157" spans="1:21" s="55" customFormat="1" ht="15.75">
      <c r="A157" s="94" t="s">
        <v>339</v>
      </c>
      <c r="B157" s="95"/>
      <c r="C157" s="817"/>
      <c r="D157" s="818"/>
      <c r="E157" s="819"/>
      <c r="F157" s="43" t="s">
        <v>340</v>
      </c>
      <c r="G157" s="40"/>
      <c r="H157" s="39"/>
      <c r="I157" s="39"/>
      <c r="J157" s="39"/>
      <c r="K157" s="39"/>
      <c r="L157" s="39"/>
      <c r="M157" s="44"/>
      <c r="N157" s="98"/>
      <c r="O157" s="96">
        <v>30</v>
      </c>
      <c r="P157" s="96"/>
      <c r="Q157" s="96"/>
      <c r="R157" s="96"/>
      <c r="S157" s="139">
        <f>+S159+S171+S180+S169</f>
        <v>0</v>
      </c>
      <c r="T157" s="139">
        <f>+T159+T171+T180+T169</f>
        <v>0</v>
      </c>
      <c r="U157" s="84"/>
    </row>
    <row r="158" spans="1:21" s="55" customFormat="1" ht="15.75">
      <c r="A158" s="94"/>
      <c r="B158" s="95"/>
      <c r="C158" s="817"/>
      <c r="D158" s="818"/>
      <c r="E158" s="819"/>
      <c r="F158" s="47"/>
      <c r="G158" s="40"/>
      <c r="H158" s="42"/>
      <c r="I158" s="42"/>
      <c r="J158" s="42"/>
      <c r="K158" s="42"/>
      <c r="L158" s="42"/>
      <c r="M158" s="48"/>
      <c r="N158" s="98"/>
      <c r="O158" s="96"/>
      <c r="P158" s="96"/>
      <c r="Q158" s="96"/>
      <c r="R158" s="96"/>
      <c r="S158" s="109"/>
      <c r="T158" s="109"/>
      <c r="U158" s="84"/>
    </row>
    <row r="159" spans="1:21" s="55" customFormat="1" ht="15.75">
      <c r="A159" s="94"/>
      <c r="B159" s="95" t="s">
        <v>341</v>
      </c>
      <c r="C159" s="817"/>
      <c r="D159" s="818"/>
      <c r="E159" s="819"/>
      <c r="F159" s="45" t="s">
        <v>342</v>
      </c>
      <c r="G159" s="40"/>
      <c r="H159" s="41"/>
      <c r="I159" s="41"/>
      <c r="J159" s="41"/>
      <c r="K159" s="41"/>
      <c r="L159" s="41"/>
      <c r="M159" s="46"/>
      <c r="N159" s="98"/>
      <c r="O159" s="96"/>
      <c r="P159" s="96"/>
      <c r="Q159" s="96"/>
      <c r="R159" s="96"/>
      <c r="S159" s="140">
        <f>SUM(S160:S168)</f>
        <v>0</v>
      </c>
      <c r="T159" s="140">
        <f>SUM(T160:T168)</f>
        <v>0</v>
      </c>
      <c r="U159" s="84"/>
    </row>
    <row r="160" spans="1:21" s="55" customFormat="1" ht="15.75">
      <c r="A160" s="94"/>
      <c r="B160" s="95"/>
      <c r="C160" s="817" t="s">
        <v>343</v>
      </c>
      <c r="D160" s="818" t="s">
        <v>344</v>
      </c>
      <c r="E160" s="819" t="s">
        <v>344</v>
      </c>
      <c r="F160" s="47" t="s">
        <v>345</v>
      </c>
      <c r="G160" s="40"/>
      <c r="H160" s="42"/>
      <c r="I160" s="42"/>
      <c r="J160" s="42"/>
      <c r="K160" s="42"/>
      <c r="L160" s="42"/>
      <c r="M160" s="48"/>
      <c r="N160" s="98"/>
      <c r="O160" s="96"/>
      <c r="P160" s="96"/>
      <c r="Q160" s="96"/>
      <c r="R160" s="96"/>
      <c r="S160" s="109">
        <v>0</v>
      </c>
      <c r="T160" s="109">
        <v>0</v>
      </c>
      <c r="U160" s="84"/>
    </row>
    <row r="161" spans="1:21" s="55" customFormat="1" ht="15.75">
      <c r="A161" s="94"/>
      <c r="B161" s="95"/>
      <c r="C161" s="817" t="s">
        <v>346</v>
      </c>
      <c r="D161" s="818" t="s">
        <v>344</v>
      </c>
      <c r="E161" s="819" t="s">
        <v>344</v>
      </c>
      <c r="F161" s="47" t="s">
        <v>347</v>
      </c>
      <c r="G161" s="40"/>
      <c r="H161" s="42"/>
      <c r="I161" s="42"/>
      <c r="J161" s="42"/>
      <c r="K161" s="42"/>
      <c r="L161" s="42"/>
      <c r="M161" s="48"/>
      <c r="N161" s="98"/>
      <c r="O161" s="96"/>
      <c r="P161" s="96"/>
      <c r="Q161" s="96"/>
      <c r="R161" s="96"/>
      <c r="S161" s="109">
        <v>0</v>
      </c>
      <c r="T161" s="109">
        <v>0</v>
      </c>
      <c r="U161" s="84"/>
    </row>
    <row r="162" spans="1:21" s="55" customFormat="1" ht="15.75">
      <c r="A162" s="94"/>
      <c r="B162" s="95"/>
      <c r="C162" s="817" t="s">
        <v>348</v>
      </c>
      <c r="D162" s="818" t="s">
        <v>349</v>
      </c>
      <c r="E162" s="819" t="s">
        <v>349</v>
      </c>
      <c r="F162" s="47" t="s">
        <v>350</v>
      </c>
      <c r="G162" s="40"/>
      <c r="H162" s="42"/>
      <c r="I162" s="42"/>
      <c r="J162" s="42"/>
      <c r="K162" s="42"/>
      <c r="L162" s="42"/>
      <c r="M162" s="48"/>
      <c r="N162" s="98"/>
      <c r="O162" s="96"/>
      <c r="P162" s="96"/>
      <c r="Q162" s="96"/>
      <c r="R162" s="96"/>
      <c r="S162" s="109"/>
      <c r="T162" s="109"/>
      <c r="U162" s="84"/>
    </row>
    <row r="163" spans="1:21" s="55" customFormat="1" ht="15.75">
      <c r="A163" s="94"/>
      <c r="B163" s="95"/>
      <c r="C163" s="817" t="s">
        <v>351</v>
      </c>
      <c r="D163" s="818" t="s">
        <v>352</v>
      </c>
      <c r="E163" s="819" t="s">
        <v>352</v>
      </c>
      <c r="F163" s="47" t="s">
        <v>353</v>
      </c>
      <c r="G163" s="40"/>
      <c r="H163" s="42"/>
      <c r="I163" s="42"/>
      <c r="J163" s="42"/>
      <c r="K163" s="42"/>
      <c r="L163" s="42"/>
      <c r="M163" s="48"/>
      <c r="N163" s="98"/>
      <c r="O163" s="96"/>
      <c r="P163" s="96"/>
      <c r="Q163" s="96"/>
      <c r="R163" s="96"/>
      <c r="S163" s="109">
        <v>0</v>
      </c>
      <c r="T163" s="109">
        <v>0</v>
      </c>
      <c r="U163" s="84"/>
    </row>
    <row r="164" spans="1:21" s="55" customFormat="1" ht="15.75">
      <c r="A164" s="94"/>
      <c r="B164" s="95"/>
      <c r="C164" s="817" t="s">
        <v>354</v>
      </c>
      <c r="D164" s="818" t="s">
        <v>352</v>
      </c>
      <c r="E164" s="819" t="s">
        <v>352</v>
      </c>
      <c r="F164" s="47" t="s">
        <v>355</v>
      </c>
      <c r="G164" s="40"/>
      <c r="H164" s="42"/>
      <c r="I164" s="42"/>
      <c r="J164" s="42"/>
      <c r="K164" s="42"/>
      <c r="L164" s="42"/>
      <c r="M164" s="48"/>
      <c r="N164" s="98"/>
      <c r="O164" s="96"/>
      <c r="P164" s="96"/>
      <c r="Q164" s="96"/>
      <c r="R164" s="96"/>
      <c r="S164" s="109"/>
      <c r="T164" s="109"/>
      <c r="U164" s="84"/>
    </row>
    <row r="165" spans="1:21" s="55" customFormat="1" ht="15.75">
      <c r="A165" s="94"/>
      <c r="B165" s="95"/>
      <c r="C165" s="817" t="s">
        <v>356</v>
      </c>
      <c r="D165" s="818" t="s">
        <v>352</v>
      </c>
      <c r="E165" s="819" t="s">
        <v>352</v>
      </c>
      <c r="F165" s="47" t="s">
        <v>357</v>
      </c>
      <c r="G165" s="40"/>
      <c r="H165" s="42"/>
      <c r="I165" s="42"/>
      <c r="J165" s="42"/>
      <c r="K165" s="42"/>
      <c r="L165" s="42"/>
      <c r="M165" s="48"/>
      <c r="N165" s="98"/>
      <c r="O165" s="96"/>
      <c r="P165" s="96"/>
      <c r="Q165" s="96"/>
      <c r="R165" s="96"/>
      <c r="S165" s="109">
        <v>0</v>
      </c>
      <c r="T165" s="109">
        <v>0</v>
      </c>
      <c r="U165" s="84"/>
    </row>
    <row r="166" spans="1:21" s="55" customFormat="1" ht="15.75">
      <c r="A166" s="94"/>
      <c r="B166" s="95"/>
      <c r="C166" s="817" t="s">
        <v>358</v>
      </c>
      <c r="D166" s="818"/>
      <c r="E166" s="819"/>
      <c r="F166" s="47" t="s">
        <v>359</v>
      </c>
      <c r="G166" s="40"/>
      <c r="H166" s="42"/>
      <c r="I166" s="42"/>
      <c r="J166" s="42"/>
      <c r="K166" s="42"/>
      <c r="L166" s="42"/>
      <c r="M166" s="48"/>
      <c r="N166" s="98"/>
      <c r="O166" s="96"/>
      <c r="P166" s="96"/>
      <c r="Q166" s="96"/>
      <c r="R166" s="96"/>
      <c r="S166" s="109">
        <v>0</v>
      </c>
      <c r="T166" s="109">
        <v>0</v>
      </c>
      <c r="U166" s="84"/>
    </row>
    <row r="167" spans="1:21" s="55" customFormat="1" ht="15.75">
      <c r="A167" s="94"/>
      <c r="B167" s="95"/>
      <c r="C167" s="817" t="s">
        <v>360</v>
      </c>
      <c r="D167" s="818"/>
      <c r="E167" s="819"/>
      <c r="F167" s="47" t="s">
        <v>361</v>
      </c>
      <c r="G167" s="40"/>
      <c r="H167" s="42"/>
      <c r="I167" s="42"/>
      <c r="J167" s="42"/>
      <c r="K167" s="42"/>
      <c r="L167" s="42"/>
      <c r="M167" s="48"/>
      <c r="N167" s="98"/>
      <c r="O167" s="96"/>
      <c r="P167" s="96"/>
      <c r="Q167" s="96"/>
      <c r="R167" s="96"/>
      <c r="S167" s="109"/>
      <c r="T167" s="109"/>
      <c r="U167" s="84"/>
    </row>
    <row r="168" spans="1:21" s="55" customFormat="1" ht="15.75">
      <c r="A168" s="94"/>
      <c r="B168" s="95"/>
      <c r="C168" s="817" t="s">
        <v>362</v>
      </c>
      <c r="D168" s="818"/>
      <c r="E168" s="819"/>
      <c r="F168" s="47" t="s">
        <v>363</v>
      </c>
      <c r="G168" s="40"/>
      <c r="H168" s="42"/>
      <c r="I168" s="42"/>
      <c r="J168" s="42"/>
      <c r="K168" s="42"/>
      <c r="L168" s="42"/>
      <c r="M168" s="48"/>
      <c r="N168" s="98"/>
      <c r="O168" s="96"/>
      <c r="P168" s="96"/>
      <c r="Q168" s="96"/>
      <c r="R168" s="96"/>
      <c r="S168" s="109"/>
      <c r="T168" s="109"/>
      <c r="U168" s="84"/>
    </row>
    <row r="169" spans="1:21" s="55" customFormat="1" ht="15.75">
      <c r="A169" s="94"/>
      <c r="B169" s="94" t="s">
        <v>364</v>
      </c>
      <c r="C169" s="817"/>
      <c r="D169" s="818"/>
      <c r="E169" s="819"/>
      <c r="F169" s="45" t="s">
        <v>365</v>
      </c>
      <c r="G169" s="59"/>
      <c r="H169" s="41"/>
      <c r="I169" s="41"/>
      <c r="J169" s="41"/>
      <c r="K169" s="41"/>
      <c r="L169" s="41"/>
      <c r="M169" s="46"/>
      <c r="N169" s="98"/>
      <c r="O169" s="96"/>
      <c r="P169" s="96"/>
      <c r="Q169" s="96"/>
      <c r="R169" s="96"/>
      <c r="S169" s="140">
        <f>SUM(S170:S170)</f>
        <v>0</v>
      </c>
      <c r="T169" s="140">
        <f>SUM(T170:T170)</f>
        <v>0</v>
      </c>
      <c r="U169" s="84"/>
    </row>
    <row r="170" spans="1:21" s="55" customFormat="1" ht="15.75">
      <c r="A170" s="94"/>
      <c r="B170" s="95"/>
      <c r="C170" s="817" t="s">
        <v>366</v>
      </c>
      <c r="D170" s="818" t="s">
        <v>344</v>
      </c>
      <c r="E170" s="819" t="s">
        <v>344</v>
      </c>
      <c r="F170" s="47" t="s">
        <v>479</v>
      </c>
      <c r="G170" s="40"/>
      <c r="H170" s="42"/>
      <c r="I170" s="42"/>
      <c r="J170" s="42"/>
      <c r="K170" s="42"/>
      <c r="L170" s="42"/>
      <c r="M170" s="48"/>
      <c r="N170" s="98"/>
      <c r="O170" s="96"/>
      <c r="P170" s="96"/>
      <c r="Q170" s="96"/>
      <c r="R170" s="96"/>
      <c r="S170" s="109"/>
      <c r="T170" s="109"/>
      <c r="U170" s="84"/>
    </row>
    <row r="171" spans="1:21" s="55" customFormat="1" ht="15.75">
      <c r="A171" s="94"/>
      <c r="B171" s="95" t="s">
        <v>368</v>
      </c>
      <c r="C171" s="817"/>
      <c r="D171" s="818"/>
      <c r="E171" s="819"/>
      <c r="F171" s="45" t="s">
        <v>369</v>
      </c>
      <c r="G171" s="40"/>
      <c r="H171" s="42"/>
      <c r="I171" s="42"/>
      <c r="J171" s="42"/>
      <c r="K171" s="42"/>
      <c r="L171" s="42"/>
      <c r="M171" s="48"/>
      <c r="N171" s="98"/>
      <c r="O171" s="96"/>
      <c r="P171" s="96"/>
      <c r="Q171" s="96"/>
      <c r="R171" s="96"/>
      <c r="S171" s="140">
        <f>SUM(S172:S179)</f>
        <v>0</v>
      </c>
      <c r="T171" s="140">
        <f>SUM(T172:T179)</f>
        <v>0</v>
      </c>
      <c r="U171" s="84"/>
    </row>
    <row r="172" spans="1:21" s="55" customFormat="1" ht="15.75">
      <c r="A172" s="94"/>
      <c r="B172" s="95"/>
      <c r="C172" s="817" t="s">
        <v>486</v>
      </c>
      <c r="D172" s="818" t="s">
        <v>344</v>
      </c>
      <c r="E172" s="819" t="s">
        <v>344</v>
      </c>
      <c r="F172" s="47" t="s">
        <v>485</v>
      </c>
      <c r="G172" s="40"/>
      <c r="H172" s="42"/>
      <c r="I172" s="42"/>
      <c r="J172" s="42"/>
      <c r="K172" s="42"/>
      <c r="L172" s="42"/>
      <c r="M172" s="48"/>
      <c r="N172" s="98"/>
      <c r="O172" s="96"/>
      <c r="P172" s="96"/>
      <c r="Q172" s="96"/>
      <c r="R172" s="96"/>
      <c r="S172" s="140"/>
      <c r="T172" s="140"/>
      <c r="U172" s="84"/>
    </row>
    <row r="173" spans="1:21" s="55" customFormat="1" ht="15.75">
      <c r="A173" s="94"/>
      <c r="B173" s="95"/>
      <c r="C173" s="817" t="s">
        <v>487</v>
      </c>
      <c r="D173" s="818" t="s">
        <v>344</v>
      </c>
      <c r="E173" s="819" t="s">
        <v>344</v>
      </c>
      <c r="F173" s="47" t="s">
        <v>490</v>
      </c>
      <c r="G173" s="40"/>
      <c r="H173" s="42"/>
      <c r="I173" s="42"/>
      <c r="J173" s="42"/>
      <c r="K173" s="42"/>
      <c r="L173" s="42"/>
      <c r="M173" s="48"/>
      <c r="N173" s="98"/>
      <c r="O173" s="96"/>
      <c r="P173" s="96"/>
      <c r="Q173" s="96"/>
      <c r="R173" s="96"/>
      <c r="S173" s="140"/>
      <c r="T173" s="140"/>
      <c r="U173" s="84"/>
    </row>
    <row r="174" spans="1:21" s="55" customFormat="1" ht="15.75">
      <c r="A174" s="94"/>
      <c r="B174" s="95"/>
      <c r="C174" s="105"/>
      <c r="D174" s="106" t="s">
        <v>488</v>
      </c>
      <c r="E174" s="107"/>
      <c r="F174" s="47" t="s">
        <v>491</v>
      </c>
      <c r="G174" s="40"/>
      <c r="H174" s="42"/>
      <c r="I174" s="42"/>
      <c r="J174" s="42"/>
      <c r="K174" s="42"/>
      <c r="L174" s="42"/>
      <c r="M174" s="48"/>
      <c r="N174" s="98"/>
      <c r="O174" s="96"/>
      <c r="P174" s="96"/>
      <c r="Q174" s="96"/>
      <c r="R174" s="96"/>
      <c r="S174" s="140"/>
      <c r="T174" s="140"/>
      <c r="U174" s="84"/>
    </row>
    <row r="175" spans="1:21" s="55" customFormat="1" ht="15.75">
      <c r="A175" s="94"/>
      <c r="B175" s="95"/>
      <c r="C175" s="105"/>
      <c r="D175" s="106" t="s">
        <v>489</v>
      </c>
      <c r="E175" s="107"/>
      <c r="F175" s="47" t="s">
        <v>492</v>
      </c>
      <c r="G175" s="40"/>
      <c r="H175" s="42"/>
      <c r="I175" s="42"/>
      <c r="J175" s="42"/>
      <c r="K175" s="42"/>
      <c r="L175" s="42"/>
      <c r="M175" s="48"/>
      <c r="N175" s="98"/>
      <c r="O175" s="96"/>
      <c r="P175" s="96"/>
      <c r="Q175" s="96"/>
      <c r="R175" s="96"/>
      <c r="S175" s="140"/>
      <c r="T175" s="140"/>
      <c r="U175" s="84"/>
    </row>
    <row r="176" spans="1:21" s="55" customFormat="1" ht="15.75">
      <c r="A176" s="94"/>
      <c r="B176" s="95"/>
      <c r="C176" s="817" t="s">
        <v>370</v>
      </c>
      <c r="D176" s="818" t="s">
        <v>344</v>
      </c>
      <c r="E176" s="819" t="s">
        <v>344</v>
      </c>
      <c r="F176" s="47" t="s">
        <v>371</v>
      </c>
      <c r="G176" s="40"/>
      <c r="H176" s="42"/>
      <c r="I176" s="42"/>
      <c r="J176" s="42"/>
      <c r="K176" s="42"/>
      <c r="L176" s="42"/>
      <c r="M176" s="48"/>
      <c r="N176" s="98"/>
      <c r="O176" s="96"/>
      <c r="P176" s="96"/>
      <c r="Q176" s="96"/>
      <c r="R176" s="96"/>
      <c r="S176" s="108">
        <v>0</v>
      </c>
      <c r="T176" s="108">
        <v>0</v>
      </c>
      <c r="U176" s="84"/>
    </row>
    <row r="177" spans="1:21" s="55" customFormat="1" ht="15.75">
      <c r="A177" s="94"/>
      <c r="B177" s="95"/>
      <c r="C177" s="817" t="s">
        <v>372</v>
      </c>
      <c r="D177" s="818" t="s">
        <v>344</v>
      </c>
      <c r="E177" s="819" t="s">
        <v>344</v>
      </c>
      <c r="F177" s="47" t="s">
        <v>373</v>
      </c>
      <c r="G177" s="40"/>
      <c r="H177" s="42"/>
      <c r="I177" s="42"/>
      <c r="J177" s="42"/>
      <c r="K177" s="42"/>
      <c r="L177" s="42"/>
      <c r="M177" s="48"/>
      <c r="N177" s="98"/>
      <c r="O177" s="96"/>
      <c r="P177" s="96"/>
      <c r="Q177" s="96"/>
      <c r="R177" s="96"/>
      <c r="S177" s="109"/>
      <c r="T177" s="109"/>
      <c r="U177" s="84"/>
    </row>
    <row r="178" spans="1:21" s="55" customFormat="1" ht="15.75">
      <c r="A178" s="94"/>
      <c r="B178" s="95"/>
      <c r="C178" s="105"/>
      <c r="D178" s="106" t="s">
        <v>483</v>
      </c>
      <c r="E178" s="107"/>
      <c r="F178" s="47" t="s">
        <v>484</v>
      </c>
      <c r="G178" s="40"/>
      <c r="H178" s="42"/>
      <c r="I178" s="42"/>
      <c r="J178" s="42"/>
      <c r="K178" s="42"/>
      <c r="L178" s="42"/>
      <c r="M178" s="48"/>
      <c r="N178" s="98"/>
      <c r="O178" s="96"/>
      <c r="P178" s="96"/>
      <c r="Q178" s="96"/>
      <c r="R178" s="96"/>
      <c r="S178" s="109"/>
      <c r="T178" s="109"/>
      <c r="U178" s="84"/>
    </row>
    <row r="179" spans="1:21" s="55" customFormat="1" ht="15.75">
      <c r="A179" s="94"/>
      <c r="B179" s="95"/>
      <c r="C179" s="817" t="s">
        <v>374</v>
      </c>
      <c r="D179" s="818" t="s">
        <v>349</v>
      </c>
      <c r="E179" s="819" t="s">
        <v>349</v>
      </c>
      <c r="F179" s="47" t="s">
        <v>375</v>
      </c>
      <c r="G179" s="40"/>
      <c r="H179" s="42"/>
      <c r="I179" s="42"/>
      <c r="J179" s="42"/>
      <c r="K179" s="42"/>
      <c r="L179" s="42"/>
      <c r="M179" s="48"/>
      <c r="N179" s="98"/>
      <c r="O179" s="96"/>
      <c r="P179" s="96"/>
      <c r="Q179" s="96"/>
      <c r="R179" s="96"/>
      <c r="S179" s="109"/>
      <c r="T179" s="109"/>
      <c r="U179" s="84"/>
    </row>
    <row r="180" spans="1:21" s="55" customFormat="1" ht="15.75">
      <c r="A180" s="94"/>
      <c r="B180" s="95" t="s">
        <v>376</v>
      </c>
      <c r="C180" s="817"/>
      <c r="D180" s="818"/>
      <c r="E180" s="819"/>
      <c r="F180" s="45" t="s">
        <v>377</v>
      </c>
      <c r="G180" s="40"/>
      <c r="H180" s="42"/>
      <c r="I180" s="42"/>
      <c r="J180" s="42"/>
      <c r="K180" s="42"/>
      <c r="L180" s="42"/>
      <c r="M180" s="48"/>
      <c r="N180" s="98"/>
      <c r="O180" s="96"/>
      <c r="P180" s="96"/>
      <c r="Q180" s="96"/>
      <c r="R180" s="96"/>
      <c r="S180" s="140">
        <f>SUM(S181:S182)</f>
        <v>0</v>
      </c>
      <c r="T180" s="140">
        <f>SUM(T181:T182)</f>
        <v>0</v>
      </c>
      <c r="U180" s="84"/>
    </row>
    <row r="181" spans="1:21" s="55" customFormat="1" ht="15.75">
      <c r="A181" s="94"/>
      <c r="B181" s="95"/>
      <c r="C181" s="817" t="s">
        <v>378</v>
      </c>
      <c r="D181" s="818" t="s">
        <v>344</v>
      </c>
      <c r="E181" s="819" t="s">
        <v>344</v>
      </c>
      <c r="F181" s="47" t="s">
        <v>379</v>
      </c>
      <c r="G181" s="40"/>
      <c r="H181" s="42"/>
      <c r="I181" s="42"/>
      <c r="J181" s="42"/>
      <c r="K181" s="42"/>
      <c r="L181" s="42"/>
      <c r="M181" s="48"/>
      <c r="N181" s="98"/>
      <c r="O181" s="96"/>
      <c r="P181" s="96"/>
      <c r="Q181" s="96"/>
      <c r="R181" s="96"/>
      <c r="S181" s="109">
        <v>0</v>
      </c>
      <c r="T181" s="109">
        <v>0</v>
      </c>
      <c r="U181" s="84"/>
    </row>
    <row r="182" spans="1:21" s="55" customFormat="1" ht="15.75">
      <c r="A182" s="94"/>
      <c r="B182" s="95"/>
      <c r="C182" s="817" t="s">
        <v>380</v>
      </c>
      <c r="D182" s="818"/>
      <c r="E182" s="819"/>
      <c r="F182" s="47" t="s">
        <v>381</v>
      </c>
      <c r="G182" s="40"/>
      <c r="H182" s="42"/>
      <c r="I182" s="42"/>
      <c r="J182" s="42"/>
      <c r="K182" s="42"/>
      <c r="L182" s="42"/>
      <c r="M182" s="48"/>
      <c r="N182" s="98"/>
      <c r="O182" s="96"/>
      <c r="P182" s="96"/>
      <c r="Q182" s="96"/>
      <c r="R182" s="96"/>
      <c r="S182" s="109"/>
      <c r="T182" s="109"/>
    </row>
    <row r="183" spans="1:21" s="55" customFormat="1" ht="15.75">
      <c r="A183" s="94"/>
      <c r="B183" s="95"/>
      <c r="C183" s="817"/>
      <c r="D183" s="818"/>
      <c r="E183" s="819"/>
      <c r="F183" s="47"/>
      <c r="G183" s="40"/>
      <c r="H183" s="42"/>
      <c r="I183" s="42"/>
      <c r="J183" s="42"/>
      <c r="K183" s="42"/>
      <c r="L183" s="42"/>
      <c r="M183" s="48"/>
      <c r="N183" s="98"/>
      <c r="O183" s="96"/>
      <c r="P183" s="96"/>
      <c r="Q183" s="96"/>
      <c r="R183" s="96"/>
      <c r="S183" s="109"/>
      <c r="T183" s="109"/>
    </row>
    <row r="184" spans="1:21" s="55" customFormat="1" ht="15.75">
      <c r="A184" s="94" t="s">
        <v>382</v>
      </c>
      <c r="B184" s="95"/>
      <c r="C184" s="817"/>
      <c r="D184" s="818"/>
      <c r="E184" s="819"/>
      <c r="F184" s="43" t="s">
        <v>383</v>
      </c>
      <c r="G184" s="40"/>
      <c r="H184" s="39"/>
      <c r="I184" s="39"/>
      <c r="J184" s="39"/>
      <c r="K184" s="39"/>
      <c r="L184" s="39"/>
      <c r="M184" s="44"/>
      <c r="N184" s="98"/>
      <c r="O184" s="96">
        <v>30</v>
      </c>
      <c r="P184" s="96"/>
      <c r="Q184" s="96"/>
      <c r="R184" s="96"/>
      <c r="S184" s="109">
        <f>+S186+S188</f>
        <v>0</v>
      </c>
      <c r="T184" s="109">
        <f>+T186+T188</f>
        <v>0</v>
      </c>
    </row>
    <row r="185" spans="1:21" s="55" customFormat="1" ht="15.75">
      <c r="A185" s="94"/>
      <c r="B185" s="95"/>
      <c r="C185" s="817"/>
      <c r="D185" s="818"/>
      <c r="E185" s="819"/>
      <c r="F185" s="47"/>
      <c r="G185" s="40"/>
      <c r="H185" s="42"/>
      <c r="I185" s="42"/>
      <c r="J185" s="42"/>
      <c r="K185" s="42"/>
      <c r="L185" s="42"/>
      <c r="M185" s="48"/>
      <c r="N185" s="98"/>
      <c r="O185" s="96"/>
      <c r="P185" s="96"/>
      <c r="Q185" s="96"/>
      <c r="R185" s="96"/>
      <c r="S185" s="109"/>
      <c r="T185" s="109"/>
    </row>
    <row r="186" spans="1:21" s="55" customFormat="1" ht="15.75">
      <c r="A186" s="94"/>
      <c r="B186" s="95" t="s">
        <v>384</v>
      </c>
      <c r="C186" s="817"/>
      <c r="D186" s="818"/>
      <c r="E186" s="819"/>
      <c r="F186" s="45" t="s">
        <v>385</v>
      </c>
      <c r="G186" s="40"/>
      <c r="H186" s="41"/>
      <c r="I186" s="41"/>
      <c r="J186" s="41"/>
      <c r="K186" s="41"/>
      <c r="L186" s="41"/>
      <c r="M186" s="46"/>
      <c r="N186" s="98"/>
      <c r="O186" s="96"/>
      <c r="P186" s="96"/>
      <c r="Q186" s="96"/>
      <c r="R186" s="96"/>
      <c r="S186" s="140">
        <f>SUM(S187:S187)</f>
        <v>0</v>
      </c>
      <c r="T186" s="140">
        <f>SUM(T187:T187)</f>
        <v>0</v>
      </c>
    </row>
    <row r="187" spans="1:21" s="55" customFormat="1" ht="15.75">
      <c r="A187" s="94"/>
      <c r="B187" s="95"/>
      <c r="C187" s="817" t="s">
        <v>386</v>
      </c>
      <c r="D187" s="818"/>
      <c r="E187" s="819"/>
      <c r="F187" s="47" t="s">
        <v>387</v>
      </c>
      <c r="G187" s="40"/>
      <c r="H187" s="42"/>
      <c r="I187" s="42"/>
      <c r="J187" s="42"/>
      <c r="K187" s="42"/>
      <c r="L187" s="42"/>
      <c r="M187" s="48"/>
      <c r="N187" s="98"/>
      <c r="O187" s="96"/>
      <c r="P187" s="96"/>
      <c r="Q187" s="96"/>
      <c r="R187" s="96"/>
      <c r="S187" s="109"/>
      <c r="T187" s="109"/>
    </row>
    <row r="188" spans="1:21" s="55" customFormat="1" ht="15.75">
      <c r="A188" s="94"/>
      <c r="B188" s="95" t="s">
        <v>388</v>
      </c>
      <c r="C188" s="817"/>
      <c r="D188" s="818"/>
      <c r="E188" s="819"/>
      <c r="F188" s="45" t="s">
        <v>389</v>
      </c>
      <c r="G188" s="40"/>
      <c r="H188" s="41"/>
      <c r="I188" s="41"/>
      <c r="J188" s="41"/>
      <c r="K188" s="41"/>
      <c r="L188" s="41"/>
      <c r="M188" s="46"/>
      <c r="N188" s="98"/>
      <c r="O188" s="96"/>
      <c r="P188" s="96"/>
      <c r="Q188" s="96"/>
      <c r="R188" s="96"/>
      <c r="S188" s="140">
        <f>SUM(S189:S189)</f>
        <v>0</v>
      </c>
      <c r="T188" s="140">
        <f>SUM(T189:T189)</f>
        <v>0</v>
      </c>
    </row>
    <row r="189" spans="1:21" s="55" customFormat="1" ht="15.75">
      <c r="A189" s="94"/>
      <c r="B189" s="95"/>
      <c r="C189" s="817" t="s">
        <v>390</v>
      </c>
      <c r="D189" s="818" t="s">
        <v>391</v>
      </c>
      <c r="E189" s="819" t="s">
        <v>391</v>
      </c>
      <c r="F189" s="47" t="s">
        <v>392</v>
      </c>
      <c r="G189" s="40"/>
      <c r="H189" s="42"/>
      <c r="I189" s="42"/>
      <c r="J189" s="42"/>
      <c r="K189" s="42"/>
      <c r="L189" s="42"/>
      <c r="M189" s="48"/>
      <c r="N189" s="98"/>
      <c r="O189" s="96"/>
      <c r="P189" s="96"/>
      <c r="Q189" s="96"/>
      <c r="R189" s="96"/>
      <c r="S189" s="109"/>
      <c r="T189" s="109"/>
    </row>
    <row r="190" spans="1:21" s="55" customFormat="1" ht="15.75">
      <c r="A190" s="94"/>
      <c r="B190" s="95"/>
      <c r="C190" s="817" t="s">
        <v>438</v>
      </c>
      <c r="D190" s="818" t="s">
        <v>391</v>
      </c>
      <c r="E190" s="819" t="s">
        <v>391</v>
      </c>
      <c r="F190" s="47"/>
      <c r="G190" s="40"/>
      <c r="H190" s="42"/>
      <c r="I190" s="42"/>
      <c r="J190" s="42"/>
      <c r="K190" s="42"/>
      <c r="L190" s="42"/>
      <c r="M190" s="48"/>
      <c r="N190" s="98"/>
      <c r="O190" s="96"/>
      <c r="P190" s="96"/>
      <c r="Q190" s="96"/>
      <c r="R190" s="96"/>
      <c r="S190" s="109"/>
      <c r="T190" s="109"/>
    </row>
    <row r="191" spans="1:21" s="55" customFormat="1" ht="15.75">
      <c r="A191" s="94"/>
      <c r="B191" s="95"/>
      <c r="C191" s="105"/>
      <c r="D191" s="106"/>
      <c r="E191" s="107"/>
      <c r="F191" s="47"/>
      <c r="G191" s="40"/>
      <c r="H191" s="42"/>
      <c r="I191" s="42"/>
      <c r="J191" s="42"/>
      <c r="K191" s="42"/>
      <c r="L191" s="42"/>
      <c r="M191" s="48"/>
      <c r="N191" s="98"/>
      <c r="O191" s="96"/>
      <c r="P191" s="96"/>
      <c r="Q191" s="96"/>
      <c r="R191" s="96"/>
      <c r="S191" s="109"/>
      <c r="T191" s="109"/>
    </row>
    <row r="192" spans="1:21" s="55" customFormat="1" ht="15.75">
      <c r="A192" s="94" t="s">
        <v>393</v>
      </c>
      <c r="B192" s="95"/>
      <c r="C192" s="817"/>
      <c r="D192" s="818"/>
      <c r="E192" s="819"/>
      <c r="F192" s="43" t="s">
        <v>394</v>
      </c>
      <c r="G192" s="40"/>
      <c r="H192" s="39"/>
      <c r="I192" s="39"/>
      <c r="J192" s="39"/>
      <c r="K192" s="39"/>
      <c r="L192" s="39"/>
      <c r="M192" s="44"/>
      <c r="N192" s="98"/>
      <c r="O192" s="96"/>
      <c r="P192" s="96"/>
      <c r="Q192" s="96"/>
      <c r="R192" s="96"/>
      <c r="S192" s="109">
        <f>+S194</f>
        <v>0</v>
      </c>
      <c r="T192" s="109">
        <f>+T194</f>
        <v>0</v>
      </c>
    </row>
    <row r="193" spans="1:20" s="55" customFormat="1" ht="15.75">
      <c r="A193" s="94"/>
      <c r="B193" s="95"/>
      <c r="C193" s="105"/>
      <c r="D193" s="106"/>
      <c r="E193" s="107"/>
      <c r="F193" s="43"/>
      <c r="G193" s="40"/>
      <c r="H193" s="39"/>
      <c r="I193" s="39"/>
      <c r="J193" s="39"/>
      <c r="K193" s="39"/>
      <c r="L193" s="39"/>
      <c r="M193" s="44"/>
      <c r="N193" s="98"/>
      <c r="O193" s="96"/>
      <c r="P193" s="96"/>
      <c r="Q193" s="96"/>
      <c r="R193" s="96"/>
      <c r="S193" s="109"/>
      <c r="T193" s="109"/>
    </row>
    <row r="194" spans="1:20" s="55" customFormat="1" ht="15.75">
      <c r="A194" s="94"/>
      <c r="B194" s="95" t="s">
        <v>395</v>
      </c>
      <c r="C194" s="817"/>
      <c r="D194" s="818"/>
      <c r="E194" s="819"/>
      <c r="F194" s="45" t="s">
        <v>396</v>
      </c>
      <c r="G194" s="40"/>
      <c r="H194" s="41"/>
      <c r="I194" s="41"/>
      <c r="J194" s="41"/>
      <c r="K194" s="41"/>
      <c r="L194" s="41"/>
      <c r="M194" s="46"/>
      <c r="N194" s="98"/>
      <c r="O194" s="96"/>
      <c r="P194" s="96"/>
      <c r="Q194" s="96"/>
      <c r="R194" s="96"/>
      <c r="S194" s="140">
        <f>SUM(S195:S195)</f>
        <v>0</v>
      </c>
      <c r="T194" s="140">
        <f>SUM(T195:T195)</f>
        <v>0</v>
      </c>
    </row>
    <row r="195" spans="1:20" s="55" customFormat="1" ht="15.75">
      <c r="A195" s="94"/>
      <c r="B195" s="95"/>
      <c r="C195" s="817" t="s">
        <v>397</v>
      </c>
      <c r="D195" s="818" t="s">
        <v>398</v>
      </c>
      <c r="E195" s="819" t="s">
        <v>398</v>
      </c>
      <c r="F195" s="47" t="s">
        <v>399</v>
      </c>
      <c r="G195" s="40"/>
      <c r="H195" s="42"/>
      <c r="I195" s="42"/>
      <c r="J195" s="42"/>
      <c r="K195" s="42"/>
      <c r="L195" s="42"/>
      <c r="M195" s="48"/>
      <c r="N195" s="98"/>
      <c r="O195" s="96"/>
      <c r="P195" s="96"/>
      <c r="Q195" s="96"/>
      <c r="R195" s="96"/>
      <c r="S195" s="109">
        <v>0</v>
      </c>
      <c r="T195" s="109">
        <v>0</v>
      </c>
    </row>
    <row r="196" spans="1:20" s="55" customFormat="1" ht="15.75">
      <c r="A196" s="94"/>
      <c r="B196" s="95"/>
      <c r="C196" s="817"/>
      <c r="D196" s="818"/>
      <c r="E196" s="819"/>
      <c r="F196" s="47"/>
      <c r="G196" s="40"/>
      <c r="H196" s="42"/>
      <c r="I196" s="42"/>
      <c r="J196" s="42"/>
      <c r="K196" s="42"/>
      <c r="L196" s="42"/>
      <c r="M196" s="48"/>
      <c r="N196" s="98"/>
      <c r="O196" s="96"/>
      <c r="P196" s="96"/>
      <c r="Q196" s="96"/>
      <c r="R196" s="96"/>
      <c r="S196" s="109"/>
      <c r="T196" s="109"/>
    </row>
    <row r="197" spans="1:20" s="55" customFormat="1" ht="15.75">
      <c r="A197" s="94"/>
      <c r="B197" s="95"/>
      <c r="C197" s="835"/>
      <c r="D197" s="836"/>
      <c r="E197" s="837"/>
      <c r="F197" s="47"/>
      <c r="G197" s="40"/>
      <c r="H197" s="42"/>
      <c r="I197" s="42"/>
      <c r="J197" s="42"/>
      <c r="K197" s="42"/>
      <c r="L197" s="42"/>
      <c r="M197" s="48"/>
      <c r="N197" s="98"/>
      <c r="O197" s="96"/>
      <c r="P197" s="96"/>
      <c r="Q197" s="96"/>
      <c r="R197" s="96"/>
      <c r="S197" s="109"/>
      <c r="T197" s="109"/>
    </row>
    <row r="198" spans="1:20" s="55" customFormat="1" ht="15.75">
      <c r="A198" s="67"/>
      <c r="B198" s="69"/>
      <c r="C198" s="834"/>
      <c r="D198" s="834"/>
      <c r="E198" s="834"/>
      <c r="F198" s="68"/>
      <c r="G198" s="100"/>
      <c r="H198" s="101" t="s">
        <v>400</v>
      </c>
      <c r="I198" s="101"/>
      <c r="J198" s="101"/>
      <c r="K198" s="101"/>
      <c r="L198" s="101"/>
      <c r="M198" s="102"/>
      <c r="N198" s="103"/>
      <c r="O198" s="104"/>
      <c r="P198" s="104"/>
      <c r="Q198" s="21">
        <f>+Q192+Q184+Q157+Q148+Q101+Q51+Q18</f>
        <v>0</v>
      </c>
      <c r="R198" s="21"/>
      <c r="S198" s="141">
        <f>+S192+S184+S157+S148+S101+S51+S18</f>
        <v>0</v>
      </c>
      <c r="T198" s="141">
        <f>+T192+T184+T157+T148+T101+T51+T18</f>
        <v>0</v>
      </c>
    </row>
    <row r="199" spans="1:20" ht="15.75">
      <c r="A199" s="22"/>
      <c r="S199" s="143"/>
      <c r="T199" s="116"/>
    </row>
    <row r="200" spans="1:20" ht="15.75">
      <c r="A200" s="22"/>
      <c r="B200" s="828" t="s">
        <v>509</v>
      </c>
      <c r="C200" s="828"/>
      <c r="D200" s="828"/>
      <c r="E200" s="828"/>
      <c r="F200" s="828"/>
      <c r="G200" s="828"/>
      <c r="H200" s="828"/>
      <c r="Q200" s="828" t="s">
        <v>511</v>
      </c>
      <c r="R200" s="828"/>
      <c r="S200" s="828"/>
      <c r="T200" s="116"/>
    </row>
    <row r="201" spans="1:20" s="125" customFormat="1" ht="11.25" customHeight="1">
      <c r="A201" s="4"/>
      <c r="B201" s="820" t="s">
        <v>510</v>
      </c>
      <c r="C201" s="820"/>
      <c r="D201" s="820"/>
      <c r="E201" s="820"/>
      <c r="F201" s="820"/>
      <c r="G201" s="820"/>
      <c r="H201" s="820"/>
      <c r="N201" s="126"/>
      <c r="Q201" s="827" t="s">
        <v>512</v>
      </c>
      <c r="R201" s="827"/>
      <c r="S201" s="827"/>
      <c r="T201" s="133"/>
    </row>
    <row r="202" spans="1:20" ht="15.75">
      <c r="A202" s="22"/>
      <c r="B202" s="826" t="s">
        <v>508</v>
      </c>
      <c r="C202" s="826"/>
      <c r="D202" s="826"/>
      <c r="E202" s="826"/>
      <c r="F202" s="826"/>
      <c r="G202" s="826"/>
      <c r="H202" s="826"/>
      <c r="Q202" s="826" t="s">
        <v>508</v>
      </c>
      <c r="R202" s="826"/>
      <c r="S202" s="826"/>
      <c r="T202" s="116"/>
    </row>
    <row r="203" spans="1:20" ht="15.75">
      <c r="A203" s="22"/>
      <c r="S203" s="143"/>
      <c r="T203" s="116"/>
    </row>
    <row r="204" spans="1:20" ht="15.75">
      <c r="A204" s="22"/>
      <c r="S204" s="143"/>
      <c r="T204" s="116"/>
    </row>
    <row r="205" spans="1:20" ht="15.75">
      <c r="A205" s="22"/>
      <c r="S205" s="143"/>
      <c r="T205" s="116"/>
    </row>
    <row r="206" spans="1:20" ht="15.75">
      <c r="A206" s="22"/>
      <c r="S206" s="143"/>
      <c r="T206" s="116"/>
    </row>
    <row r="207" spans="1:20" ht="15.75">
      <c r="A207" s="22"/>
      <c r="S207" s="143"/>
      <c r="T207" s="116"/>
    </row>
    <row r="208" spans="1:20" ht="15.75">
      <c r="A208" s="22"/>
      <c r="S208" s="143"/>
      <c r="T208" s="116"/>
    </row>
    <row r="209" spans="1:20" ht="15.75">
      <c r="A209" s="22"/>
      <c r="S209" s="143"/>
      <c r="T209" s="116"/>
    </row>
    <row r="210" spans="1:20" ht="15.75">
      <c r="A210" s="22"/>
      <c r="S210" s="143"/>
      <c r="T210" s="116"/>
    </row>
    <row r="211" spans="1:20" ht="15.75">
      <c r="A211" s="22"/>
      <c r="S211" s="143"/>
      <c r="T211" s="116"/>
    </row>
    <row r="212" spans="1:20" ht="15.75">
      <c r="A212" s="22"/>
      <c r="S212" s="143"/>
      <c r="T212" s="116"/>
    </row>
    <row r="213" spans="1:20" ht="15.75">
      <c r="A213" s="22"/>
      <c r="S213" s="143"/>
      <c r="T213" s="116"/>
    </row>
    <row r="214" spans="1:20" ht="15.75">
      <c r="A214" s="22"/>
      <c r="S214" s="143"/>
      <c r="T214" s="116"/>
    </row>
    <row r="215" spans="1:20" ht="15.75">
      <c r="A215" s="22"/>
      <c r="S215" s="143"/>
      <c r="T215" s="116"/>
    </row>
    <row r="216" spans="1:20" ht="15.75">
      <c r="A216" s="22"/>
      <c r="S216" s="143"/>
      <c r="T216" s="116"/>
    </row>
    <row r="217" spans="1:20" ht="15.75">
      <c r="A217" s="22"/>
      <c r="S217" s="143"/>
      <c r="T217" s="116"/>
    </row>
    <row r="218" spans="1:20" ht="15.75">
      <c r="A218" s="22"/>
      <c r="S218" s="143"/>
      <c r="T218" s="116"/>
    </row>
    <row r="219" spans="1:20" ht="15.75">
      <c r="A219" s="22"/>
      <c r="S219" s="143"/>
      <c r="T219" s="116"/>
    </row>
    <row r="220" spans="1:20" ht="15.75">
      <c r="A220" s="22"/>
      <c r="S220" s="143"/>
      <c r="T220" s="116"/>
    </row>
    <row r="221" spans="1:20" ht="15.75">
      <c r="A221" s="22"/>
      <c r="S221" s="143"/>
      <c r="T221" s="116"/>
    </row>
    <row r="222" spans="1:20" ht="15.75">
      <c r="A222" s="22"/>
      <c r="S222" s="143"/>
      <c r="T222" s="116"/>
    </row>
    <row r="223" spans="1:20" ht="15.75">
      <c r="A223" s="22"/>
      <c r="S223" s="143"/>
      <c r="T223" s="116"/>
    </row>
    <row r="224" spans="1:20" ht="15.75">
      <c r="A224" s="22"/>
      <c r="S224" s="143"/>
      <c r="T224" s="116"/>
    </row>
    <row r="225" spans="1:20" ht="15.75">
      <c r="A225" s="22"/>
      <c r="S225" s="143"/>
      <c r="T225" s="116"/>
    </row>
    <row r="226" spans="1:20" ht="15.75">
      <c r="A226" s="22"/>
      <c r="S226" s="143"/>
      <c r="T226" s="116"/>
    </row>
    <row r="227" spans="1:20" ht="15.75">
      <c r="A227" s="22"/>
      <c r="S227" s="143"/>
      <c r="T227" s="116"/>
    </row>
    <row r="228" spans="1:20" ht="15.75">
      <c r="A228" s="22"/>
    </row>
    <row r="229" spans="1:20" ht="15.75">
      <c r="A229" s="22"/>
    </row>
    <row r="230" spans="1:20" ht="15.75">
      <c r="A230" s="22"/>
    </row>
    <row r="231" spans="1:20" ht="15.75">
      <c r="A231" s="22"/>
    </row>
    <row r="232" spans="1:20" ht="15.75">
      <c r="A232" s="22"/>
    </row>
    <row r="233" spans="1:20" ht="15.75">
      <c r="A233" s="22"/>
    </row>
    <row r="234" spans="1:20" ht="15.75">
      <c r="A234" s="22"/>
    </row>
    <row r="235" spans="1:20" ht="15.75">
      <c r="A235" s="22"/>
    </row>
    <row r="236" spans="1:20" ht="15.75">
      <c r="A236" s="22"/>
    </row>
    <row r="237" spans="1:20" ht="15.75">
      <c r="A237" s="22"/>
    </row>
    <row r="238" spans="1:20" ht="15.75">
      <c r="A238" s="22"/>
    </row>
    <row r="239" spans="1:20" ht="15.75">
      <c r="A239" s="22"/>
    </row>
    <row r="240" spans="1:20" ht="15.75">
      <c r="A240" s="22"/>
    </row>
    <row r="241" spans="1:1" ht="15.75">
      <c r="A241" s="22"/>
    </row>
    <row r="242" spans="1:1" ht="15.75">
      <c r="A242" s="22"/>
    </row>
    <row r="243" spans="1:1" ht="15.75">
      <c r="A243" s="22"/>
    </row>
    <row r="244" spans="1:1" ht="15.75">
      <c r="A244" s="22"/>
    </row>
    <row r="245" spans="1:1" ht="15.75">
      <c r="A245" s="22"/>
    </row>
    <row r="246" spans="1:1" ht="15.75">
      <c r="A246" s="22"/>
    </row>
    <row r="247" spans="1:1" ht="15.75">
      <c r="A247" s="22"/>
    </row>
    <row r="248" spans="1:1" ht="15.75">
      <c r="A248" s="22"/>
    </row>
    <row r="249" spans="1:1" ht="15.75">
      <c r="A249" s="22"/>
    </row>
    <row r="250" spans="1:1" ht="15.75">
      <c r="A250" s="22"/>
    </row>
    <row r="251" spans="1:1" ht="15.75">
      <c r="A251" s="22"/>
    </row>
    <row r="252" spans="1:1" ht="15.75">
      <c r="A252" s="22"/>
    </row>
    <row r="253" spans="1:1" ht="15.75">
      <c r="A253" s="22"/>
    </row>
    <row r="254" spans="1:1" ht="15.75">
      <c r="A254" s="22"/>
    </row>
    <row r="255" spans="1:1" ht="15.75">
      <c r="A255" s="22"/>
    </row>
    <row r="256" spans="1:1" ht="15.75">
      <c r="A256" s="22"/>
    </row>
    <row r="257" spans="1:1" ht="15.75">
      <c r="A257" s="22"/>
    </row>
    <row r="258" spans="1:1" ht="15.75">
      <c r="A258" s="22"/>
    </row>
    <row r="259" spans="1:1" ht="15.75">
      <c r="A259" s="22"/>
    </row>
    <row r="260" spans="1:1" ht="15.75">
      <c r="A260" s="22"/>
    </row>
    <row r="261" spans="1:1" ht="15.75">
      <c r="A261" s="22"/>
    </row>
    <row r="262" spans="1:1" ht="15.75">
      <c r="A262" s="22"/>
    </row>
    <row r="263" spans="1:1" ht="15.75">
      <c r="A263" s="22"/>
    </row>
    <row r="264" spans="1:1" ht="15.75">
      <c r="A264" s="22"/>
    </row>
    <row r="265" spans="1:1" ht="15.75">
      <c r="A265" s="22"/>
    </row>
    <row r="266" spans="1:1" ht="15.75">
      <c r="A266" s="22"/>
    </row>
    <row r="267" spans="1:1" ht="15.75">
      <c r="A267" s="22"/>
    </row>
    <row r="268" spans="1:1" ht="15.75">
      <c r="A268" s="22"/>
    </row>
    <row r="269" spans="1:1" ht="15.75">
      <c r="A269" s="22"/>
    </row>
    <row r="270" spans="1:1" ht="15.75">
      <c r="A270" s="22"/>
    </row>
    <row r="271" spans="1:1" ht="15.75">
      <c r="A271" s="22"/>
    </row>
    <row r="272" spans="1:1" ht="15.75">
      <c r="A272" s="22"/>
    </row>
    <row r="273" spans="1:1" ht="15.75">
      <c r="A273" s="22"/>
    </row>
    <row r="274" spans="1:1" ht="15.75">
      <c r="A274" s="22"/>
    </row>
  </sheetData>
  <mergeCells count="194">
    <mergeCell ref="F1:R1"/>
    <mergeCell ref="B202:H202"/>
    <mergeCell ref="Q201:S201"/>
    <mergeCell ref="Q200:S200"/>
    <mergeCell ref="Q202:S202"/>
    <mergeCell ref="O15:O16"/>
    <mergeCell ref="R15:R16"/>
    <mergeCell ref="A17:E17"/>
    <mergeCell ref="B200:H200"/>
    <mergeCell ref="C198:E198"/>
    <mergeCell ref="C194:E194"/>
    <mergeCell ref="C195:E195"/>
    <mergeCell ref="N7:R7"/>
    <mergeCell ref="C186:E186"/>
    <mergeCell ref="C187:E187"/>
    <mergeCell ref="C188:E188"/>
    <mergeCell ref="C189:E189"/>
    <mergeCell ref="C171:E171"/>
    <mergeCell ref="C176:E176"/>
    <mergeCell ref="C172:E172"/>
    <mergeCell ref="C196:E196"/>
    <mergeCell ref="C197:E197"/>
    <mergeCell ref="C180:E180"/>
    <mergeCell ref="C181:E181"/>
    <mergeCell ref="C182:E182"/>
    <mergeCell ref="C183:E183"/>
    <mergeCell ref="C184:E184"/>
    <mergeCell ref="C185:E185"/>
    <mergeCell ref="C190:E190"/>
    <mergeCell ref="C192:E192"/>
    <mergeCell ref="C179:E179"/>
    <mergeCell ref="C165:E165"/>
    <mergeCell ref="C166:E166"/>
    <mergeCell ref="C167:E167"/>
    <mergeCell ref="C168:E168"/>
    <mergeCell ref="C169:E169"/>
    <mergeCell ref="C170:E170"/>
    <mergeCell ref="C163:E163"/>
    <mergeCell ref="C164:E164"/>
    <mergeCell ref="C173:E173"/>
    <mergeCell ref="C177:E177"/>
    <mergeCell ref="C159:E159"/>
    <mergeCell ref="C160:E160"/>
    <mergeCell ref="C161:E161"/>
    <mergeCell ref="C162:E162"/>
    <mergeCell ref="C155:E155"/>
    <mergeCell ref="C156:E156"/>
    <mergeCell ref="C157:E157"/>
    <mergeCell ref="C158:E158"/>
    <mergeCell ref="C151:E151"/>
    <mergeCell ref="C152:E152"/>
    <mergeCell ref="C153:E153"/>
    <mergeCell ref="C154:E154"/>
    <mergeCell ref="C146:E146"/>
    <mergeCell ref="C148:E148"/>
    <mergeCell ref="C149:E149"/>
    <mergeCell ref="C150:E150"/>
    <mergeCell ref="C142:E142"/>
    <mergeCell ref="C143:E143"/>
    <mergeCell ref="C144:E144"/>
    <mergeCell ref="C145:E145"/>
    <mergeCell ref="C138:E138"/>
    <mergeCell ref="C139:E139"/>
    <mergeCell ref="C140:E140"/>
    <mergeCell ref="C141:E141"/>
    <mergeCell ref="C133:E133"/>
    <mergeCell ref="C134:E134"/>
    <mergeCell ref="C135:E135"/>
    <mergeCell ref="C136:E136"/>
    <mergeCell ref="C128:E128"/>
    <mergeCell ref="C129:E129"/>
    <mergeCell ref="C131:E131"/>
    <mergeCell ref="C132:E132"/>
    <mergeCell ref="C124:E124"/>
    <mergeCell ref="C125:E125"/>
    <mergeCell ref="C126:E126"/>
    <mergeCell ref="C127:E127"/>
    <mergeCell ref="C119:E119"/>
    <mergeCell ref="C120:E120"/>
    <mergeCell ref="C121:E121"/>
    <mergeCell ref="C122:E122"/>
    <mergeCell ref="C115:E115"/>
    <mergeCell ref="C116:E116"/>
    <mergeCell ref="C117:E117"/>
    <mergeCell ref="C118:E118"/>
    <mergeCell ref="C111:E111"/>
    <mergeCell ref="C112:E112"/>
    <mergeCell ref="C113:E113"/>
    <mergeCell ref="C114:E114"/>
    <mergeCell ref="C107:E107"/>
    <mergeCell ref="C108:E108"/>
    <mergeCell ref="C109:E109"/>
    <mergeCell ref="C110:E110"/>
    <mergeCell ref="C103:E103"/>
    <mergeCell ref="C104:E104"/>
    <mergeCell ref="C105:E105"/>
    <mergeCell ref="C106:E106"/>
    <mergeCell ref="C99:E99"/>
    <mergeCell ref="C100:E100"/>
    <mergeCell ref="C101:E101"/>
    <mergeCell ref="C102:E102"/>
    <mergeCell ref="C95:E95"/>
    <mergeCell ref="C96:E96"/>
    <mergeCell ref="C97:E97"/>
    <mergeCell ref="C98:E98"/>
    <mergeCell ref="C91:E91"/>
    <mergeCell ref="C92:E92"/>
    <mergeCell ref="C93:E93"/>
    <mergeCell ref="C94:E94"/>
    <mergeCell ref="C87:E87"/>
    <mergeCell ref="C88:E88"/>
    <mergeCell ref="C89:E89"/>
    <mergeCell ref="C90:E90"/>
    <mergeCell ref="C83:E83"/>
    <mergeCell ref="C84:E84"/>
    <mergeCell ref="C85:E85"/>
    <mergeCell ref="C86:E86"/>
    <mergeCell ref="C79:E79"/>
    <mergeCell ref="C80:E80"/>
    <mergeCell ref="C81:E81"/>
    <mergeCell ref="C82:E82"/>
    <mergeCell ref="C75:E75"/>
    <mergeCell ref="C76:E76"/>
    <mergeCell ref="C77:E77"/>
    <mergeCell ref="C78:E78"/>
    <mergeCell ref="C71:E71"/>
    <mergeCell ref="C72:E72"/>
    <mergeCell ref="C73:E73"/>
    <mergeCell ref="C74:E74"/>
    <mergeCell ref="C67:E67"/>
    <mergeCell ref="C68:E68"/>
    <mergeCell ref="C69:E69"/>
    <mergeCell ref="C70:E70"/>
    <mergeCell ref="C66:E66"/>
    <mergeCell ref="C59:E59"/>
    <mergeCell ref="C60:E60"/>
    <mergeCell ref="C61:E61"/>
    <mergeCell ref="C62:E62"/>
    <mergeCell ref="C55:E55"/>
    <mergeCell ref="C56:E56"/>
    <mergeCell ref="C57:E57"/>
    <mergeCell ref="C58:E58"/>
    <mergeCell ref="C49:E49"/>
    <mergeCell ref="C50:E50"/>
    <mergeCell ref="C43:E43"/>
    <mergeCell ref="C44:E44"/>
    <mergeCell ref="C45:E45"/>
    <mergeCell ref="C46:E46"/>
    <mergeCell ref="C63:E63"/>
    <mergeCell ref="C64:E64"/>
    <mergeCell ref="C65:E65"/>
    <mergeCell ref="N19:N35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F17:M17"/>
    <mergeCell ref="C18:E18"/>
    <mergeCell ref="C19:E19"/>
    <mergeCell ref="B201:H201"/>
    <mergeCell ref="C29:E29"/>
    <mergeCell ref="C30:E30"/>
    <mergeCell ref="C31:E31"/>
    <mergeCell ref="C32:E32"/>
    <mergeCell ref="C33:E33"/>
    <mergeCell ref="C34:E34"/>
    <mergeCell ref="C39:E39"/>
    <mergeCell ref="C40:E40"/>
    <mergeCell ref="C41:E41"/>
    <mergeCell ref="C42:E42"/>
    <mergeCell ref="C35:E35"/>
    <mergeCell ref="C36:E36"/>
    <mergeCell ref="C37:E37"/>
    <mergeCell ref="C38:E38"/>
    <mergeCell ref="C51:E51"/>
    <mergeCell ref="C52:E52"/>
    <mergeCell ref="C53:E53"/>
    <mergeCell ref="C54:E54"/>
    <mergeCell ref="C47:E47"/>
    <mergeCell ref="C48:E48"/>
    <mergeCell ref="Q15:Q16"/>
    <mergeCell ref="C16:E16"/>
    <mergeCell ref="N15:N16"/>
    <mergeCell ref="J12:K12"/>
    <mergeCell ref="A15:E15"/>
    <mergeCell ref="F15:M16"/>
    <mergeCell ref="P15:P16"/>
    <mergeCell ref="N13:R13"/>
    <mergeCell ref="L13:M13"/>
  </mergeCells>
  <phoneticPr fontId="9" type="noConversion"/>
  <printOptions horizontalCentered="1"/>
  <pageMargins left="0.31496062992125984" right="0.23622047244094491" top="0.43307086614173229" bottom="0.51181102362204722" header="0" footer="0"/>
  <pageSetup scale="65" firstPageNumber="11" orientation="landscape" useFirstPageNumber="1" r:id="rId1"/>
  <headerFooter alignWithMargins="0">
    <oddFooter>Página &amp;P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A1:U274"/>
  <sheetViews>
    <sheetView showGridLines="0" topLeftCell="X182" workbookViewId="0">
      <selection activeCell="I11" sqref="I11"/>
    </sheetView>
  </sheetViews>
  <sheetFormatPr baseColWidth="10" defaultColWidth="11.42578125" defaultRowHeight="12.75"/>
  <cols>
    <col min="1" max="1" width="6.140625" style="1" hidden="1" customWidth="1"/>
    <col min="2" max="2" width="6.7109375" style="1" hidden="1" customWidth="1"/>
    <col min="3" max="3" width="1.5703125" style="1" hidden="1" customWidth="1"/>
    <col min="4" max="4" width="3.5703125" hidden="1" customWidth="1"/>
    <col min="5" max="5" width="1.5703125" hidden="1" customWidth="1"/>
    <col min="6" max="6" width="6.5703125" hidden="1" customWidth="1"/>
    <col min="7" max="10" width="4.42578125" hidden="1" customWidth="1"/>
    <col min="11" max="11" width="3.85546875" hidden="1" customWidth="1"/>
    <col min="12" max="12" width="16" hidden="1" customWidth="1"/>
    <col min="13" max="13" width="4.5703125" hidden="1" customWidth="1"/>
    <col min="14" max="14" width="8.5703125" style="88" hidden="1" customWidth="1"/>
    <col min="15" max="15" width="7.7109375" hidden="1" customWidth="1"/>
    <col min="16" max="16" width="12" hidden="1" customWidth="1"/>
    <col min="17" max="17" width="12.85546875" hidden="1" customWidth="1"/>
    <col min="18" max="18" width="14.5703125" hidden="1" customWidth="1"/>
    <col min="19" max="19" width="16.85546875" style="117" hidden="1" customWidth="1"/>
    <col min="20" max="20" width="16.85546875" style="127" hidden="1" customWidth="1"/>
    <col min="21" max="21" width="14.42578125" hidden="1" customWidth="1"/>
    <col min="22" max="23" width="0" hidden="1" customWidth="1"/>
  </cols>
  <sheetData>
    <row r="1" spans="1:21" ht="12.75" customHeight="1">
      <c r="F1" s="825" t="s">
        <v>528</v>
      </c>
      <c r="G1" s="825"/>
      <c r="H1" s="825"/>
      <c r="I1" s="825"/>
      <c r="J1" s="825"/>
      <c r="K1" s="825"/>
      <c r="L1" s="825"/>
      <c r="M1" s="825"/>
      <c r="N1" s="825"/>
      <c r="O1" s="825"/>
      <c r="P1" s="825"/>
      <c r="Q1" s="825"/>
      <c r="R1" s="825"/>
      <c r="T1" s="156" t="s">
        <v>526</v>
      </c>
    </row>
    <row r="2" spans="1:21" s="82" customFormat="1" ht="20.25">
      <c r="A2" s="2"/>
      <c r="B2" s="80"/>
      <c r="C2" s="80"/>
      <c r="D2" s="80"/>
      <c r="E2" s="80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5" t="s">
        <v>506</v>
      </c>
      <c r="T2" s="145"/>
    </row>
    <row r="3" spans="1:21" ht="15.75">
      <c r="A3" s="148" t="s">
        <v>498</v>
      </c>
      <c r="F3" s="152" t="s">
        <v>521</v>
      </c>
      <c r="G3" s="25">
        <v>6</v>
      </c>
      <c r="H3" s="25">
        <v>1</v>
      </c>
      <c r="I3" s="25">
        <v>1</v>
      </c>
      <c r="J3" s="25">
        <v>1</v>
      </c>
      <c r="K3" s="26"/>
      <c r="L3" s="22" t="s">
        <v>522</v>
      </c>
      <c r="N3" s="22" t="s">
        <v>434</v>
      </c>
      <c r="S3" s="135" t="s">
        <v>527</v>
      </c>
    </row>
    <row r="4" spans="1:21" s="23" customFormat="1" ht="15.75">
      <c r="A4" s="149"/>
      <c r="C4" s="1"/>
      <c r="N4" s="24"/>
      <c r="S4" s="135"/>
      <c r="T4" s="130"/>
    </row>
    <row r="5" spans="1:21" ht="15.75">
      <c r="A5" s="148" t="s">
        <v>499</v>
      </c>
      <c r="F5" s="152" t="s">
        <v>521</v>
      </c>
      <c r="G5" s="25">
        <v>0</v>
      </c>
      <c r="H5" s="25">
        <v>0</v>
      </c>
      <c r="I5" s="153"/>
      <c r="J5" s="128"/>
      <c r="L5" s="22" t="s">
        <v>522</v>
      </c>
    </row>
    <row r="6" spans="1:21" s="23" customFormat="1" ht="15.75">
      <c r="A6" s="149"/>
      <c r="C6" s="1"/>
      <c r="N6" s="24"/>
      <c r="T6" s="130"/>
    </row>
    <row r="7" spans="1:21" ht="24" customHeight="1">
      <c r="A7" s="150" t="s">
        <v>517</v>
      </c>
      <c r="F7" s="152" t="s">
        <v>521</v>
      </c>
      <c r="G7" s="25">
        <v>1</v>
      </c>
      <c r="H7" s="25">
        <v>1</v>
      </c>
      <c r="I7" s="153"/>
      <c r="L7" s="160" t="s">
        <v>522</v>
      </c>
      <c r="N7" s="810" t="s">
        <v>480</v>
      </c>
      <c r="O7" s="810"/>
      <c r="P7" s="810"/>
      <c r="Q7" s="810"/>
      <c r="R7" s="810"/>
      <c r="S7" s="158" t="s">
        <v>525</v>
      </c>
    </row>
    <row r="8" spans="1:21" s="23" customFormat="1" ht="10.5" customHeight="1">
      <c r="A8" s="149"/>
      <c r="C8" s="1"/>
      <c r="L8" s="110"/>
      <c r="N8" s="24"/>
      <c r="S8" s="158"/>
      <c r="T8" s="130"/>
    </row>
    <row r="9" spans="1:21" ht="15.75">
      <c r="A9" s="148" t="s">
        <v>518</v>
      </c>
      <c r="F9" s="152" t="s">
        <v>521</v>
      </c>
      <c r="G9" s="25">
        <v>0</v>
      </c>
      <c r="H9" s="25">
        <v>0</v>
      </c>
      <c r="I9" s="153"/>
      <c r="J9" s="128"/>
      <c r="L9" s="22" t="s">
        <v>522</v>
      </c>
      <c r="S9" s="158"/>
    </row>
    <row r="10" spans="1:21" s="23" customFormat="1" ht="10.5" customHeight="1">
      <c r="A10" s="149"/>
      <c r="C10" s="1"/>
      <c r="L10" s="110"/>
      <c r="N10" s="24"/>
      <c r="S10" s="158"/>
      <c r="T10" s="130"/>
    </row>
    <row r="11" spans="1:21" ht="15.75">
      <c r="A11" s="148" t="s">
        <v>519</v>
      </c>
      <c r="F11" s="152" t="s">
        <v>521</v>
      </c>
      <c r="G11" s="25">
        <v>0</v>
      </c>
      <c r="H11" s="25">
        <v>0</v>
      </c>
      <c r="I11" s="153"/>
      <c r="J11" s="128"/>
      <c r="K11" s="114"/>
      <c r="L11" s="22" t="s">
        <v>522</v>
      </c>
      <c r="S11" s="158" t="s">
        <v>525</v>
      </c>
      <c r="T11" s="157"/>
    </row>
    <row r="12" spans="1:21" s="23" customFormat="1" ht="15.75">
      <c r="A12" s="149"/>
      <c r="C12" s="1"/>
      <c r="G12" s="38"/>
      <c r="H12" s="38"/>
      <c r="I12" s="38"/>
      <c r="J12" s="801"/>
      <c r="K12" s="801"/>
      <c r="N12" s="24"/>
      <c r="S12" s="159"/>
      <c r="T12" s="157"/>
    </row>
    <row r="13" spans="1:21" ht="16.5" thickBot="1">
      <c r="A13" s="151" t="s">
        <v>520</v>
      </c>
      <c r="C13" s="5"/>
      <c r="D13" s="5"/>
      <c r="E13" s="5"/>
      <c r="F13" s="5"/>
      <c r="G13" s="111" t="s">
        <v>440</v>
      </c>
      <c r="H13" s="111" t="s">
        <v>461</v>
      </c>
      <c r="I13" s="111" t="s">
        <v>440</v>
      </c>
      <c r="J13" s="111">
        <v>0</v>
      </c>
      <c r="K13" s="128"/>
      <c r="L13" s="22" t="s">
        <v>522</v>
      </c>
      <c r="M13" s="5"/>
      <c r="N13" s="22" t="s">
        <v>529</v>
      </c>
      <c r="S13" s="158" t="s">
        <v>525</v>
      </c>
      <c r="T13" s="147"/>
    </row>
    <row r="14" spans="1:21" ht="15.75">
      <c r="A14" s="148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T14" s="147"/>
    </row>
    <row r="15" spans="1:21" ht="12.75" customHeight="1">
      <c r="A15" s="802" t="s">
        <v>523</v>
      </c>
      <c r="B15" s="803"/>
      <c r="C15" s="803"/>
      <c r="D15" s="803"/>
      <c r="E15" s="803"/>
      <c r="F15" s="804" t="s">
        <v>513</v>
      </c>
      <c r="G15" s="805"/>
      <c r="H15" s="805"/>
      <c r="I15" s="805"/>
      <c r="J15" s="805"/>
      <c r="K15" s="805"/>
      <c r="L15" s="805"/>
      <c r="M15" s="806"/>
      <c r="N15" s="799" t="s">
        <v>475</v>
      </c>
      <c r="O15" s="829" t="s">
        <v>495</v>
      </c>
      <c r="P15" s="794" t="s">
        <v>416</v>
      </c>
      <c r="Q15" s="794" t="s">
        <v>515</v>
      </c>
      <c r="R15" s="794" t="s">
        <v>417</v>
      </c>
      <c r="S15" s="136" t="s">
        <v>516</v>
      </c>
      <c r="T15" s="146" t="s">
        <v>524</v>
      </c>
    </row>
    <row r="16" spans="1:21">
      <c r="A16" s="73" t="s">
        <v>411</v>
      </c>
      <c r="B16" s="73" t="s">
        <v>445</v>
      </c>
      <c r="C16" s="796" t="s">
        <v>514</v>
      </c>
      <c r="D16" s="797" t="s">
        <v>3</v>
      </c>
      <c r="E16" s="798" t="s">
        <v>3</v>
      </c>
      <c r="F16" s="807"/>
      <c r="G16" s="808"/>
      <c r="H16" s="808"/>
      <c r="I16" s="808"/>
      <c r="J16" s="808"/>
      <c r="K16" s="808"/>
      <c r="L16" s="808"/>
      <c r="M16" s="809"/>
      <c r="N16" s="800"/>
      <c r="O16" s="830"/>
      <c r="P16" s="795"/>
      <c r="Q16" s="795"/>
      <c r="R16" s="795"/>
      <c r="S16" s="137" t="s">
        <v>482</v>
      </c>
      <c r="T16" s="123">
        <v>2009</v>
      </c>
      <c r="U16" s="124"/>
    </row>
    <row r="17" spans="1:21" s="79" customFormat="1" ht="12.75" customHeight="1">
      <c r="A17" s="831" t="s">
        <v>409</v>
      </c>
      <c r="B17" s="832"/>
      <c r="C17" s="832"/>
      <c r="D17" s="832"/>
      <c r="E17" s="833"/>
      <c r="F17" s="811" t="s">
        <v>412</v>
      </c>
      <c r="G17" s="812"/>
      <c r="H17" s="812"/>
      <c r="I17" s="812"/>
      <c r="J17" s="812"/>
      <c r="K17" s="812"/>
      <c r="L17" s="812"/>
      <c r="M17" s="813"/>
      <c r="N17" s="78">
        <v>3</v>
      </c>
      <c r="O17" s="78" t="s">
        <v>321</v>
      </c>
      <c r="P17" s="78" t="s">
        <v>424</v>
      </c>
      <c r="Q17" s="78" t="s">
        <v>339</v>
      </c>
      <c r="R17" s="78" t="s">
        <v>425</v>
      </c>
      <c r="S17" s="138" t="s">
        <v>382</v>
      </c>
      <c r="T17" s="138" t="s">
        <v>393</v>
      </c>
    </row>
    <row r="18" spans="1:21" s="55" customFormat="1" ht="15.75">
      <c r="A18" s="90">
        <v>1</v>
      </c>
      <c r="B18" s="91"/>
      <c r="C18" s="814"/>
      <c r="D18" s="815"/>
      <c r="E18" s="816"/>
      <c r="F18" s="50" t="s">
        <v>4</v>
      </c>
      <c r="G18" s="51"/>
      <c r="H18" s="52"/>
      <c r="I18" s="52"/>
      <c r="J18" s="52"/>
      <c r="K18" s="52"/>
      <c r="L18" s="52"/>
      <c r="M18" s="53"/>
      <c r="N18" s="92">
        <v>331</v>
      </c>
      <c r="O18" s="93">
        <v>40</v>
      </c>
      <c r="P18" s="93"/>
      <c r="Q18" s="93"/>
      <c r="R18" s="93"/>
      <c r="S18" s="142">
        <f>+S20+S28+S34+S37+S39+S42+S47+S23</f>
        <v>0</v>
      </c>
      <c r="T18" s="142">
        <f>+T20+T28+T34+T37+T39+T42+T47+T23</f>
        <v>0</v>
      </c>
      <c r="U18" s="129"/>
    </row>
    <row r="19" spans="1:21" s="55" customFormat="1" ht="15.75">
      <c r="A19" s="94"/>
      <c r="B19" s="95"/>
      <c r="C19" s="817"/>
      <c r="D19" s="818"/>
      <c r="E19" s="819"/>
      <c r="F19" s="47"/>
      <c r="G19" s="40"/>
      <c r="H19" s="42"/>
      <c r="I19" s="42"/>
      <c r="J19" s="42"/>
      <c r="K19" s="42"/>
      <c r="L19" s="42"/>
      <c r="M19" s="48"/>
      <c r="N19" s="824" t="s">
        <v>476</v>
      </c>
      <c r="O19" s="96"/>
      <c r="P19" s="96"/>
      <c r="Q19" s="96"/>
      <c r="R19" s="96"/>
      <c r="S19" s="108"/>
      <c r="T19" s="108"/>
      <c r="U19" s="113"/>
    </row>
    <row r="20" spans="1:21" s="55" customFormat="1" ht="15.75">
      <c r="A20" s="94"/>
      <c r="B20" s="95" t="s">
        <v>5</v>
      </c>
      <c r="C20" s="817"/>
      <c r="D20" s="818"/>
      <c r="E20" s="819"/>
      <c r="F20" s="45" t="s">
        <v>6</v>
      </c>
      <c r="G20" s="40"/>
      <c r="H20" s="41"/>
      <c r="I20" s="41"/>
      <c r="J20" s="41"/>
      <c r="K20" s="41"/>
      <c r="L20" s="41"/>
      <c r="M20" s="46"/>
      <c r="N20" s="824"/>
      <c r="O20" s="96"/>
      <c r="P20" s="96"/>
      <c r="Q20" s="96"/>
      <c r="R20" s="96"/>
      <c r="S20" s="140">
        <f>SUM(S21:S22)</f>
        <v>0</v>
      </c>
      <c r="T20" s="140">
        <f>SUM(T21:T22)</f>
        <v>0</v>
      </c>
      <c r="U20" s="134"/>
    </row>
    <row r="21" spans="1:21" s="55" customFormat="1" ht="15.75">
      <c r="A21" s="94"/>
      <c r="B21" s="95"/>
      <c r="C21" s="817" t="s">
        <v>7</v>
      </c>
      <c r="D21" s="818" t="s">
        <v>8</v>
      </c>
      <c r="E21" s="819" t="s">
        <v>8</v>
      </c>
      <c r="F21" s="47" t="s">
        <v>9</v>
      </c>
      <c r="G21" s="40"/>
      <c r="H21" s="42"/>
      <c r="I21" s="42"/>
      <c r="J21" s="42"/>
      <c r="K21" s="42"/>
      <c r="L21" s="42"/>
      <c r="M21" s="48"/>
      <c r="N21" s="824"/>
      <c r="O21" s="96"/>
      <c r="P21" s="96"/>
      <c r="Q21" s="96"/>
      <c r="R21" s="96"/>
      <c r="S21" s="108">
        <v>0</v>
      </c>
      <c r="T21" s="108">
        <v>0</v>
      </c>
      <c r="U21" s="113"/>
    </row>
    <row r="22" spans="1:21" s="55" customFormat="1" ht="15.75">
      <c r="A22" s="94"/>
      <c r="B22" s="95"/>
      <c r="C22" s="817" t="s">
        <v>10</v>
      </c>
      <c r="D22" s="818" t="s">
        <v>8</v>
      </c>
      <c r="E22" s="819" t="s">
        <v>8</v>
      </c>
      <c r="F22" s="47" t="s">
        <v>11</v>
      </c>
      <c r="G22" s="40"/>
      <c r="H22" s="42"/>
      <c r="I22" s="42"/>
      <c r="J22" s="42"/>
      <c r="K22" s="42"/>
      <c r="L22" s="42"/>
      <c r="M22" s="48"/>
      <c r="N22" s="824"/>
      <c r="O22" s="96"/>
      <c r="P22" s="96"/>
      <c r="Q22" s="96"/>
      <c r="R22" s="96"/>
      <c r="S22" s="108">
        <v>0</v>
      </c>
      <c r="T22" s="108">
        <v>0</v>
      </c>
      <c r="U22" s="113"/>
    </row>
    <row r="23" spans="1:21" s="55" customFormat="1" ht="15.75">
      <c r="A23" s="94"/>
      <c r="B23" s="95" t="s">
        <v>12</v>
      </c>
      <c r="C23" s="817"/>
      <c r="D23" s="818"/>
      <c r="E23" s="819"/>
      <c r="F23" s="45" t="s">
        <v>13</v>
      </c>
      <c r="G23" s="40"/>
      <c r="H23" s="41"/>
      <c r="I23" s="41"/>
      <c r="J23" s="41"/>
      <c r="K23" s="41"/>
      <c r="L23" s="41"/>
      <c r="M23" s="46"/>
      <c r="N23" s="824"/>
      <c r="O23" s="96"/>
      <c r="P23" s="96"/>
      <c r="Q23" s="96"/>
      <c r="R23" s="96"/>
      <c r="S23" s="140">
        <f>SUM(S24:S27)</f>
        <v>0</v>
      </c>
      <c r="T23" s="140">
        <f>SUM(T24:T27)</f>
        <v>0</v>
      </c>
      <c r="U23" s="84"/>
    </row>
    <row r="24" spans="1:21" s="55" customFormat="1" ht="15.75">
      <c r="A24" s="94"/>
      <c r="B24" s="95"/>
      <c r="C24" s="817" t="s">
        <v>14</v>
      </c>
      <c r="D24" s="818" t="s">
        <v>15</v>
      </c>
      <c r="E24" s="819" t="s">
        <v>15</v>
      </c>
      <c r="F24" s="47" t="s">
        <v>16</v>
      </c>
      <c r="G24" s="40"/>
      <c r="H24" s="42"/>
      <c r="I24" s="42"/>
      <c r="J24" s="42"/>
      <c r="K24" s="42"/>
      <c r="L24" s="42"/>
      <c r="M24" s="48"/>
      <c r="N24" s="824"/>
      <c r="O24" s="96"/>
      <c r="P24" s="96"/>
      <c r="Q24" s="96"/>
      <c r="R24" s="96"/>
      <c r="S24" s="108">
        <v>0</v>
      </c>
      <c r="T24" s="108">
        <v>0</v>
      </c>
      <c r="U24" s="132"/>
    </row>
    <row r="25" spans="1:21" s="55" customFormat="1" ht="15.75">
      <c r="A25" s="94"/>
      <c r="B25" s="95"/>
      <c r="C25" s="817" t="s">
        <v>17</v>
      </c>
      <c r="D25" s="818" t="s">
        <v>18</v>
      </c>
      <c r="E25" s="819" t="s">
        <v>18</v>
      </c>
      <c r="F25" s="47" t="s">
        <v>19</v>
      </c>
      <c r="G25" s="40"/>
      <c r="H25" s="42"/>
      <c r="I25" s="42"/>
      <c r="J25" s="42"/>
      <c r="K25" s="42"/>
      <c r="L25" s="42"/>
      <c r="M25" s="48"/>
      <c r="N25" s="824"/>
      <c r="O25" s="96"/>
      <c r="P25" s="96"/>
      <c r="Q25" s="96"/>
      <c r="R25" s="96"/>
      <c r="S25" s="108"/>
      <c r="T25" s="108"/>
      <c r="U25" s="84"/>
    </row>
    <row r="26" spans="1:21" s="55" customFormat="1" ht="15.75">
      <c r="A26" s="94"/>
      <c r="B26" s="95"/>
      <c r="C26" s="817" t="s">
        <v>20</v>
      </c>
      <c r="D26" s="818" t="s">
        <v>21</v>
      </c>
      <c r="E26" s="819" t="s">
        <v>21</v>
      </c>
      <c r="F26" s="47" t="s">
        <v>22</v>
      </c>
      <c r="G26" s="40"/>
      <c r="H26" s="42"/>
      <c r="I26" s="42"/>
      <c r="J26" s="42"/>
      <c r="K26" s="42"/>
      <c r="L26" s="42"/>
      <c r="M26" s="48"/>
      <c r="N26" s="824"/>
      <c r="O26" s="96"/>
      <c r="P26" s="96"/>
      <c r="Q26" s="96"/>
      <c r="R26" s="96"/>
      <c r="S26" s="108"/>
      <c r="T26" s="108"/>
      <c r="U26" s="84"/>
    </row>
    <row r="27" spans="1:21" s="55" customFormat="1" ht="15.75">
      <c r="A27" s="94"/>
      <c r="B27" s="95"/>
      <c r="C27" s="817" t="s">
        <v>23</v>
      </c>
      <c r="D27" s="818" t="s">
        <v>21</v>
      </c>
      <c r="E27" s="819" t="s">
        <v>21</v>
      </c>
      <c r="F27" s="47" t="s">
        <v>24</v>
      </c>
      <c r="G27" s="40"/>
      <c r="H27" s="42"/>
      <c r="I27" s="42"/>
      <c r="J27" s="42"/>
      <c r="K27" s="42"/>
      <c r="L27" s="42"/>
      <c r="M27" s="48"/>
      <c r="N27" s="824"/>
      <c r="O27" s="96"/>
      <c r="P27" s="96"/>
      <c r="Q27" s="96"/>
      <c r="R27" s="96"/>
      <c r="S27" s="108">
        <v>0</v>
      </c>
      <c r="T27" s="108">
        <v>0</v>
      </c>
      <c r="U27" s="84"/>
    </row>
    <row r="28" spans="1:21" s="55" customFormat="1" ht="15.75">
      <c r="A28" s="94"/>
      <c r="B28" s="95" t="s">
        <v>25</v>
      </c>
      <c r="C28" s="817"/>
      <c r="D28" s="818"/>
      <c r="E28" s="819"/>
      <c r="F28" s="45" t="s">
        <v>26</v>
      </c>
      <c r="G28" s="40"/>
      <c r="H28" s="41"/>
      <c r="I28" s="41"/>
      <c r="J28" s="41"/>
      <c r="K28" s="41"/>
      <c r="L28" s="41"/>
      <c r="M28" s="46"/>
      <c r="N28" s="824"/>
      <c r="O28" s="96"/>
      <c r="P28" s="96"/>
      <c r="Q28" s="96"/>
      <c r="R28" s="96"/>
      <c r="S28" s="140">
        <f>SUM(S29:S33)</f>
        <v>0</v>
      </c>
      <c r="T28" s="140">
        <f>SUM(T29:T33)</f>
        <v>0</v>
      </c>
      <c r="U28" s="84"/>
    </row>
    <row r="29" spans="1:21" s="55" customFormat="1" ht="15.75">
      <c r="A29" s="94"/>
      <c r="B29" s="95"/>
      <c r="C29" s="817" t="s">
        <v>27</v>
      </c>
      <c r="D29" s="818" t="s">
        <v>28</v>
      </c>
      <c r="E29" s="819" t="s">
        <v>28</v>
      </c>
      <c r="F29" s="47" t="s">
        <v>29</v>
      </c>
      <c r="G29" s="40"/>
      <c r="H29" s="42"/>
      <c r="I29" s="42"/>
      <c r="J29" s="42"/>
      <c r="K29" s="42"/>
      <c r="L29" s="42"/>
      <c r="M29" s="48"/>
      <c r="N29" s="824"/>
      <c r="O29" s="96"/>
      <c r="P29" s="96"/>
      <c r="Q29" s="96"/>
      <c r="R29" s="96"/>
      <c r="S29" s="108"/>
      <c r="T29" s="108"/>
      <c r="U29" s="84"/>
    </row>
    <row r="30" spans="1:21" s="55" customFormat="1" ht="15.75">
      <c r="A30" s="94"/>
      <c r="B30" s="95"/>
      <c r="C30" s="817" t="s">
        <v>30</v>
      </c>
      <c r="D30" s="818" t="s">
        <v>31</v>
      </c>
      <c r="E30" s="819" t="s">
        <v>31</v>
      </c>
      <c r="F30" s="47" t="s">
        <v>32</v>
      </c>
      <c r="G30" s="40"/>
      <c r="H30" s="42"/>
      <c r="I30" s="42"/>
      <c r="J30" s="42"/>
      <c r="K30" s="42"/>
      <c r="L30" s="42"/>
      <c r="M30" s="48"/>
      <c r="N30" s="824"/>
      <c r="O30" s="96"/>
      <c r="P30" s="96"/>
      <c r="Q30" s="96"/>
      <c r="R30" s="96"/>
      <c r="S30" s="108">
        <v>0</v>
      </c>
      <c r="T30" s="108">
        <v>0</v>
      </c>
      <c r="U30" s="84"/>
    </row>
    <row r="31" spans="1:21" s="55" customFormat="1" ht="15.75">
      <c r="A31" s="94"/>
      <c r="B31" s="95"/>
      <c r="C31" s="817" t="s">
        <v>33</v>
      </c>
      <c r="D31" s="818" t="s">
        <v>34</v>
      </c>
      <c r="E31" s="819" t="s">
        <v>34</v>
      </c>
      <c r="F31" s="47" t="s">
        <v>35</v>
      </c>
      <c r="G31" s="40"/>
      <c r="H31" s="42"/>
      <c r="I31" s="42"/>
      <c r="J31" s="42"/>
      <c r="K31" s="42"/>
      <c r="L31" s="42"/>
      <c r="M31" s="48"/>
      <c r="N31" s="824"/>
      <c r="O31" s="96"/>
      <c r="P31" s="96"/>
      <c r="Q31" s="96"/>
      <c r="R31" s="96"/>
      <c r="S31" s="108">
        <v>0</v>
      </c>
      <c r="T31" s="108">
        <v>0</v>
      </c>
      <c r="U31" s="84"/>
    </row>
    <row r="32" spans="1:21" s="55" customFormat="1" ht="15.75">
      <c r="A32" s="94"/>
      <c r="B32" s="95"/>
      <c r="C32" s="817" t="s">
        <v>36</v>
      </c>
      <c r="D32" s="818" t="s">
        <v>37</v>
      </c>
      <c r="E32" s="819" t="s">
        <v>37</v>
      </c>
      <c r="F32" s="47" t="s">
        <v>38</v>
      </c>
      <c r="G32" s="40"/>
      <c r="H32" s="42"/>
      <c r="I32" s="42"/>
      <c r="J32" s="42"/>
      <c r="K32" s="42"/>
      <c r="L32" s="42"/>
      <c r="M32" s="48"/>
      <c r="N32" s="824"/>
      <c r="O32" s="96"/>
      <c r="P32" s="96"/>
      <c r="Q32" s="96"/>
      <c r="R32" s="96"/>
      <c r="S32" s="108"/>
      <c r="T32" s="108"/>
      <c r="U32" s="84"/>
    </row>
    <row r="33" spans="1:21" s="55" customFormat="1" ht="15.75">
      <c r="A33" s="94"/>
      <c r="B33" s="95"/>
      <c r="C33" s="817" t="s">
        <v>39</v>
      </c>
      <c r="D33" s="818" t="s">
        <v>40</v>
      </c>
      <c r="E33" s="819" t="s">
        <v>40</v>
      </c>
      <c r="F33" s="47" t="s">
        <v>41</v>
      </c>
      <c r="G33" s="40"/>
      <c r="H33" s="42"/>
      <c r="I33" s="42"/>
      <c r="J33" s="42"/>
      <c r="K33" s="42"/>
      <c r="L33" s="42"/>
      <c r="M33" s="48"/>
      <c r="N33" s="824"/>
      <c r="O33" s="96"/>
      <c r="P33" s="96"/>
      <c r="Q33" s="96"/>
      <c r="R33" s="96"/>
      <c r="S33" s="108">
        <v>0</v>
      </c>
      <c r="T33" s="108">
        <v>0</v>
      </c>
      <c r="U33" s="84"/>
    </row>
    <row r="34" spans="1:21" s="55" customFormat="1" ht="15.75">
      <c r="A34" s="94"/>
      <c r="B34" s="95" t="s">
        <v>42</v>
      </c>
      <c r="C34" s="817"/>
      <c r="D34" s="818"/>
      <c r="E34" s="819"/>
      <c r="F34" s="45" t="s">
        <v>43</v>
      </c>
      <c r="G34" s="40"/>
      <c r="H34" s="41"/>
      <c r="I34" s="41"/>
      <c r="J34" s="41"/>
      <c r="K34" s="41"/>
      <c r="L34" s="41"/>
      <c r="M34" s="46"/>
      <c r="N34" s="824"/>
      <c r="O34" s="96"/>
      <c r="P34" s="96"/>
      <c r="Q34" s="96"/>
      <c r="R34" s="96"/>
      <c r="S34" s="140">
        <f>SUM(S35:S36)</f>
        <v>0</v>
      </c>
      <c r="T34" s="140">
        <f>SUM(T35:T36)</f>
        <v>0</v>
      </c>
      <c r="U34" s="84"/>
    </row>
    <row r="35" spans="1:21" s="55" customFormat="1" ht="15.75">
      <c r="A35" s="94"/>
      <c r="B35" s="95"/>
      <c r="C35" s="817" t="s">
        <v>44</v>
      </c>
      <c r="D35" s="818" t="s">
        <v>45</v>
      </c>
      <c r="E35" s="819" t="s">
        <v>45</v>
      </c>
      <c r="F35" s="47" t="s">
        <v>46</v>
      </c>
      <c r="G35" s="40"/>
      <c r="H35" s="42"/>
      <c r="I35" s="42"/>
      <c r="J35" s="42"/>
      <c r="K35" s="42"/>
      <c r="L35" s="42"/>
      <c r="M35" s="48"/>
      <c r="N35" s="824"/>
      <c r="O35" s="96"/>
      <c r="P35" s="96"/>
      <c r="Q35" s="96"/>
      <c r="R35" s="96"/>
      <c r="S35" s="108">
        <v>0</v>
      </c>
      <c r="T35" s="108">
        <v>0</v>
      </c>
      <c r="U35" s="84"/>
    </row>
    <row r="36" spans="1:21" s="55" customFormat="1" ht="15.75">
      <c r="A36" s="94"/>
      <c r="B36" s="95"/>
      <c r="C36" s="817" t="s">
        <v>47</v>
      </c>
      <c r="D36" s="818" t="s">
        <v>48</v>
      </c>
      <c r="E36" s="819" t="s">
        <v>48</v>
      </c>
      <c r="F36" s="47" t="s">
        <v>49</v>
      </c>
      <c r="G36" s="40"/>
      <c r="H36" s="42"/>
      <c r="I36" s="42"/>
      <c r="J36" s="42"/>
      <c r="K36" s="42"/>
      <c r="L36" s="42"/>
      <c r="M36" s="48"/>
      <c r="N36" s="98"/>
      <c r="O36" s="96"/>
      <c r="P36" s="96"/>
      <c r="Q36" s="96"/>
      <c r="R36" s="96"/>
      <c r="S36" s="108">
        <v>0</v>
      </c>
      <c r="T36" s="108">
        <v>0</v>
      </c>
      <c r="U36" s="84"/>
    </row>
    <row r="37" spans="1:21" s="55" customFormat="1" ht="15.75">
      <c r="A37" s="94"/>
      <c r="B37" s="95" t="s">
        <v>50</v>
      </c>
      <c r="C37" s="817"/>
      <c r="D37" s="818"/>
      <c r="E37" s="819"/>
      <c r="F37" s="45" t="s">
        <v>51</v>
      </c>
      <c r="G37" s="40"/>
      <c r="H37" s="41"/>
      <c r="I37" s="41"/>
      <c r="J37" s="41"/>
      <c r="K37" s="41"/>
      <c r="L37" s="41"/>
      <c r="M37" s="46"/>
      <c r="N37" s="98"/>
      <c r="O37" s="96"/>
      <c r="P37" s="96"/>
      <c r="Q37" s="96"/>
      <c r="R37" s="96"/>
      <c r="S37" s="140">
        <f>SUM(S38:S38)</f>
        <v>0</v>
      </c>
      <c r="T37" s="140">
        <f>SUM(T38:T38)</f>
        <v>0</v>
      </c>
      <c r="U37" s="84"/>
    </row>
    <row r="38" spans="1:21" s="55" customFormat="1" ht="15.75">
      <c r="A38" s="94"/>
      <c r="B38" s="95"/>
      <c r="C38" s="817" t="s">
        <v>52</v>
      </c>
      <c r="D38" s="818" t="s">
        <v>53</v>
      </c>
      <c r="E38" s="819" t="s">
        <v>53</v>
      </c>
      <c r="F38" s="47" t="s">
        <v>54</v>
      </c>
      <c r="G38" s="40"/>
      <c r="H38" s="42"/>
      <c r="I38" s="42"/>
      <c r="J38" s="42"/>
      <c r="K38" s="42"/>
      <c r="L38" s="42"/>
      <c r="M38" s="48"/>
      <c r="N38" s="98"/>
      <c r="O38" s="96"/>
      <c r="P38" s="96"/>
      <c r="Q38" s="96"/>
      <c r="R38" s="96"/>
      <c r="S38" s="108">
        <v>0</v>
      </c>
      <c r="T38" s="108">
        <v>0</v>
      </c>
      <c r="U38" s="84"/>
    </row>
    <row r="39" spans="1:21" s="55" customFormat="1" ht="15.75">
      <c r="A39" s="94"/>
      <c r="B39" s="95" t="s">
        <v>55</v>
      </c>
      <c r="C39" s="817"/>
      <c r="D39" s="818"/>
      <c r="E39" s="819"/>
      <c r="F39" s="45" t="s">
        <v>56</v>
      </c>
      <c r="G39" s="40"/>
      <c r="H39" s="41"/>
      <c r="I39" s="41"/>
      <c r="J39" s="41"/>
      <c r="K39" s="41"/>
      <c r="L39" s="41"/>
      <c r="M39" s="46"/>
      <c r="N39" s="98"/>
      <c r="O39" s="96"/>
      <c r="P39" s="96"/>
      <c r="Q39" s="96"/>
      <c r="R39" s="96"/>
      <c r="S39" s="140">
        <f>SUM(S40:S41)</f>
        <v>0</v>
      </c>
      <c r="T39" s="140">
        <f>SUM(T40:T41)</f>
        <v>0</v>
      </c>
      <c r="U39" s="84"/>
    </row>
    <row r="40" spans="1:21" s="55" customFormat="1" ht="15.75">
      <c r="A40" s="94"/>
      <c r="B40" s="95"/>
      <c r="C40" s="817" t="s">
        <v>57</v>
      </c>
      <c r="D40" s="818" t="s">
        <v>58</v>
      </c>
      <c r="E40" s="819" t="s">
        <v>58</v>
      </c>
      <c r="F40" s="47" t="s">
        <v>59</v>
      </c>
      <c r="G40" s="40"/>
      <c r="H40" s="42"/>
      <c r="I40" s="42"/>
      <c r="J40" s="42"/>
      <c r="K40" s="42"/>
      <c r="L40" s="42"/>
      <c r="M40" s="48"/>
      <c r="N40" s="98"/>
      <c r="O40" s="96"/>
      <c r="P40" s="96"/>
      <c r="Q40" s="96"/>
      <c r="R40" s="96"/>
      <c r="S40" s="108">
        <v>0</v>
      </c>
      <c r="T40" s="108">
        <v>0</v>
      </c>
      <c r="U40" s="84"/>
    </row>
    <row r="41" spans="1:21" s="55" customFormat="1" ht="15.75">
      <c r="A41" s="94"/>
      <c r="B41" s="95"/>
      <c r="C41" s="817" t="s">
        <v>60</v>
      </c>
      <c r="D41" s="818" t="s">
        <v>61</v>
      </c>
      <c r="E41" s="819" t="s">
        <v>61</v>
      </c>
      <c r="F41" s="47" t="s">
        <v>62</v>
      </c>
      <c r="G41" s="40"/>
      <c r="H41" s="42"/>
      <c r="I41" s="42"/>
      <c r="J41" s="42"/>
      <c r="K41" s="42"/>
      <c r="L41" s="42"/>
      <c r="M41" s="48"/>
      <c r="N41" s="98"/>
      <c r="O41" s="96"/>
      <c r="P41" s="96"/>
      <c r="Q41" s="96"/>
      <c r="R41" s="96"/>
      <c r="S41" s="108">
        <v>0</v>
      </c>
      <c r="T41" s="108">
        <v>0</v>
      </c>
      <c r="U41" s="84"/>
    </row>
    <row r="42" spans="1:21" s="55" customFormat="1" ht="15.75">
      <c r="A42" s="94"/>
      <c r="B42" s="95" t="s">
        <v>63</v>
      </c>
      <c r="C42" s="817"/>
      <c r="D42" s="818"/>
      <c r="E42" s="819"/>
      <c r="F42" s="45" t="s">
        <v>64</v>
      </c>
      <c r="G42" s="40"/>
      <c r="H42" s="41"/>
      <c r="I42" s="41"/>
      <c r="J42" s="41"/>
      <c r="K42" s="41"/>
      <c r="L42" s="41"/>
      <c r="M42" s="46"/>
      <c r="N42" s="98"/>
      <c r="O42" s="96"/>
      <c r="P42" s="96"/>
      <c r="Q42" s="96"/>
      <c r="R42" s="96"/>
      <c r="S42" s="140">
        <f>SUM(S43:S46)</f>
        <v>0</v>
      </c>
      <c r="T42" s="140">
        <f>SUM(T43:T46)</f>
        <v>0</v>
      </c>
      <c r="U42" s="132"/>
    </row>
    <row r="43" spans="1:21" s="55" customFormat="1" ht="15.75">
      <c r="A43" s="94"/>
      <c r="B43" s="95"/>
      <c r="C43" s="817" t="s">
        <v>65</v>
      </c>
      <c r="D43" s="818" t="s">
        <v>66</v>
      </c>
      <c r="E43" s="819" t="s">
        <v>66</v>
      </c>
      <c r="F43" s="47" t="s">
        <v>67</v>
      </c>
      <c r="G43" s="40"/>
      <c r="H43" s="42"/>
      <c r="I43" s="42"/>
      <c r="J43" s="42"/>
      <c r="K43" s="42"/>
      <c r="L43" s="42"/>
      <c r="M43" s="48"/>
      <c r="N43" s="98"/>
      <c r="O43" s="96"/>
      <c r="P43" s="96"/>
      <c r="Q43" s="96"/>
      <c r="R43" s="96"/>
      <c r="S43" s="109">
        <v>0</v>
      </c>
      <c r="T43" s="109">
        <v>0</v>
      </c>
      <c r="U43" s="84"/>
    </row>
    <row r="44" spans="1:21" s="55" customFormat="1" ht="15.75">
      <c r="A44" s="94"/>
      <c r="B44" s="95"/>
      <c r="C44" s="817" t="s">
        <v>68</v>
      </c>
      <c r="D44" s="818" t="s">
        <v>69</v>
      </c>
      <c r="E44" s="819" t="s">
        <v>69</v>
      </c>
      <c r="F44" s="47" t="s">
        <v>70</v>
      </c>
      <c r="G44" s="40"/>
      <c r="H44" s="42"/>
      <c r="I44" s="42"/>
      <c r="J44" s="42"/>
      <c r="K44" s="42"/>
      <c r="L44" s="42"/>
      <c r="M44" s="48"/>
      <c r="N44" s="98"/>
      <c r="O44" s="96"/>
      <c r="P44" s="96"/>
      <c r="Q44" s="96"/>
      <c r="R44" s="96"/>
      <c r="S44" s="109">
        <v>0</v>
      </c>
      <c r="T44" s="109">
        <v>0</v>
      </c>
      <c r="U44" s="84"/>
    </row>
    <row r="45" spans="1:21" s="55" customFormat="1" ht="15.75">
      <c r="A45" s="94"/>
      <c r="B45" s="95"/>
      <c r="C45" s="817" t="s">
        <v>71</v>
      </c>
      <c r="D45" s="818" t="s">
        <v>72</v>
      </c>
      <c r="E45" s="819" t="s">
        <v>72</v>
      </c>
      <c r="F45" s="47" t="s">
        <v>73</v>
      </c>
      <c r="G45" s="40"/>
      <c r="H45" s="42"/>
      <c r="I45" s="42"/>
      <c r="J45" s="42"/>
      <c r="K45" s="42"/>
      <c r="L45" s="42"/>
      <c r="M45" s="48"/>
      <c r="N45" s="98"/>
      <c r="O45" s="96"/>
      <c r="P45" s="96"/>
      <c r="Q45" s="96"/>
      <c r="R45" s="96"/>
      <c r="S45" s="109">
        <v>0</v>
      </c>
      <c r="T45" s="109">
        <v>0</v>
      </c>
      <c r="U45" s="84"/>
    </row>
    <row r="46" spans="1:21" s="55" customFormat="1" ht="15.75">
      <c r="A46" s="94"/>
      <c r="B46" s="95"/>
      <c r="C46" s="817" t="s">
        <v>74</v>
      </c>
      <c r="D46" s="818" t="s">
        <v>75</v>
      </c>
      <c r="E46" s="819" t="s">
        <v>75</v>
      </c>
      <c r="F46" s="47" t="s">
        <v>76</v>
      </c>
      <c r="G46" s="40"/>
      <c r="H46" s="42"/>
      <c r="I46" s="42"/>
      <c r="J46" s="42"/>
      <c r="K46" s="42"/>
      <c r="L46" s="42"/>
      <c r="M46" s="48"/>
      <c r="N46" s="98"/>
      <c r="O46" s="96"/>
      <c r="P46" s="96"/>
      <c r="Q46" s="96"/>
      <c r="R46" s="96"/>
      <c r="S46" s="109">
        <v>0</v>
      </c>
      <c r="T46" s="109">
        <v>0</v>
      </c>
      <c r="U46" s="84"/>
    </row>
    <row r="47" spans="1:21" s="55" customFormat="1" ht="15.75">
      <c r="A47" s="94"/>
      <c r="B47" s="95" t="s">
        <v>77</v>
      </c>
      <c r="C47" s="817"/>
      <c r="D47" s="818"/>
      <c r="E47" s="819"/>
      <c r="F47" s="45" t="s">
        <v>78</v>
      </c>
      <c r="G47" s="40"/>
      <c r="H47" s="41"/>
      <c r="I47" s="41"/>
      <c r="J47" s="41"/>
      <c r="K47" s="41"/>
      <c r="L47" s="41"/>
      <c r="M47" s="46"/>
      <c r="N47" s="98"/>
      <c r="O47" s="96"/>
      <c r="P47" s="96"/>
      <c r="Q47" s="96"/>
      <c r="R47" s="96"/>
      <c r="S47" s="140">
        <f>SUM(S48:S49)</f>
        <v>0</v>
      </c>
      <c r="T47" s="140">
        <f>SUM(T48:T49)</f>
        <v>0</v>
      </c>
      <c r="U47" s="84"/>
    </row>
    <row r="48" spans="1:21" s="55" customFormat="1" ht="15.75">
      <c r="A48" s="94"/>
      <c r="B48" s="95"/>
      <c r="C48" s="817" t="s">
        <v>79</v>
      </c>
      <c r="D48" s="818" t="s">
        <v>80</v>
      </c>
      <c r="E48" s="819" t="s">
        <v>80</v>
      </c>
      <c r="F48" s="47" t="s">
        <v>81</v>
      </c>
      <c r="G48" s="40"/>
      <c r="H48" s="42"/>
      <c r="I48" s="42"/>
      <c r="J48" s="42"/>
      <c r="K48" s="42"/>
      <c r="L48" s="42"/>
      <c r="M48" s="48"/>
      <c r="N48" s="98"/>
      <c r="O48" s="96"/>
      <c r="P48" s="96"/>
      <c r="Q48" s="96"/>
      <c r="R48" s="96"/>
      <c r="S48" s="109"/>
      <c r="T48" s="109"/>
      <c r="U48" s="84"/>
    </row>
    <row r="49" spans="1:21" s="55" customFormat="1" ht="15.75">
      <c r="A49" s="94"/>
      <c r="B49" s="95"/>
      <c r="C49" s="817" t="s">
        <v>82</v>
      </c>
      <c r="D49" s="818" t="s">
        <v>83</v>
      </c>
      <c r="E49" s="819" t="s">
        <v>83</v>
      </c>
      <c r="F49" s="47" t="s">
        <v>84</v>
      </c>
      <c r="G49" s="40"/>
      <c r="H49" s="42"/>
      <c r="I49" s="42"/>
      <c r="J49" s="42"/>
      <c r="K49" s="42"/>
      <c r="L49" s="42"/>
      <c r="M49" s="48"/>
      <c r="N49" s="98"/>
      <c r="O49" s="96"/>
      <c r="P49" s="96"/>
      <c r="Q49" s="96"/>
      <c r="R49" s="96"/>
      <c r="S49" s="109"/>
      <c r="T49" s="109"/>
      <c r="U49" s="84"/>
    </row>
    <row r="50" spans="1:21" s="55" customFormat="1" ht="15.75">
      <c r="A50" s="94"/>
      <c r="B50" s="95"/>
      <c r="C50" s="817"/>
      <c r="D50" s="818"/>
      <c r="E50" s="819"/>
      <c r="F50" s="56"/>
      <c r="G50" s="40"/>
      <c r="H50" s="57"/>
      <c r="I50" s="57"/>
      <c r="J50" s="57"/>
      <c r="K50" s="57"/>
      <c r="L50" s="57"/>
      <c r="M50" s="58"/>
      <c r="N50" s="98"/>
      <c r="O50" s="96"/>
      <c r="P50" s="96"/>
      <c r="Q50" s="96"/>
      <c r="R50" s="96"/>
      <c r="S50" s="109"/>
      <c r="T50" s="109"/>
      <c r="U50" s="84"/>
    </row>
    <row r="51" spans="1:21" s="55" customFormat="1" ht="15.75">
      <c r="A51" s="94">
        <v>2</v>
      </c>
      <c r="B51" s="94"/>
      <c r="C51" s="821"/>
      <c r="D51" s="822"/>
      <c r="E51" s="823"/>
      <c r="F51" s="43" t="s">
        <v>85</v>
      </c>
      <c r="G51" s="59"/>
      <c r="H51" s="39"/>
      <c r="I51" s="39"/>
      <c r="J51" s="39"/>
      <c r="K51" s="39"/>
      <c r="L51" s="39"/>
      <c r="M51" s="44"/>
      <c r="N51" s="98"/>
      <c r="O51" s="96">
        <v>40</v>
      </c>
      <c r="P51" s="96"/>
      <c r="Q51" s="96"/>
      <c r="R51" s="96"/>
      <c r="S51" s="139">
        <f>+S53+S59+S64+S67+S70+S75+S82+S86+S90</f>
        <v>0</v>
      </c>
      <c r="T51" s="139">
        <f>+T53+T59+T64+T67+T70+T75+T82+T86+T90</f>
        <v>0</v>
      </c>
      <c r="U51" s="84"/>
    </row>
    <row r="52" spans="1:21" s="55" customFormat="1" ht="15.75">
      <c r="A52" s="94"/>
      <c r="B52" s="95"/>
      <c r="C52" s="817"/>
      <c r="D52" s="818"/>
      <c r="E52" s="819"/>
      <c r="F52" s="56"/>
      <c r="G52" s="40"/>
      <c r="H52" s="57"/>
      <c r="I52" s="57"/>
      <c r="J52" s="57"/>
      <c r="K52" s="57"/>
      <c r="L52" s="57"/>
      <c r="M52" s="58"/>
      <c r="N52" s="98"/>
      <c r="O52" s="96"/>
      <c r="P52" s="96"/>
      <c r="Q52" s="96"/>
      <c r="R52" s="96"/>
      <c r="S52" s="109"/>
      <c r="T52" s="109"/>
      <c r="U52" s="84"/>
    </row>
    <row r="53" spans="1:21" s="55" customFormat="1" ht="15.75">
      <c r="A53" s="94"/>
      <c r="B53" s="95" t="s">
        <v>86</v>
      </c>
      <c r="C53" s="817"/>
      <c r="D53" s="818"/>
      <c r="E53" s="819"/>
      <c r="F53" s="45" t="s">
        <v>87</v>
      </c>
      <c r="G53" s="40"/>
      <c r="H53" s="41"/>
      <c r="I53" s="41"/>
      <c r="J53" s="41"/>
      <c r="K53" s="41"/>
      <c r="L53" s="41"/>
      <c r="M53" s="46"/>
      <c r="N53" s="98"/>
      <c r="O53" s="96"/>
      <c r="P53" s="96"/>
      <c r="Q53" s="96"/>
      <c r="R53" s="96"/>
      <c r="S53" s="140">
        <f>SUM(S54:S58)</f>
        <v>0</v>
      </c>
      <c r="T53" s="140">
        <f>SUM(T54:T58)</f>
        <v>0</v>
      </c>
      <c r="U53" s="84"/>
    </row>
    <row r="54" spans="1:21" s="55" customFormat="1" ht="15.75">
      <c r="A54" s="94"/>
      <c r="B54" s="95"/>
      <c r="C54" s="817" t="s">
        <v>88</v>
      </c>
      <c r="D54" s="818" t="s">
        <v>89</v>
      </c>
      <c r="E54" s="819" t="s">
        <v>89</v>
      </c>
      <c r="F54" s="47" t="s">
        <v>90</v>
      </c>
      <c r="G54" s="40"/>
      <c r="H54" s="42"/>
      <c r="I54" s="42"/>
      <c r="J54" s="42"/>
      <c r="K54" s="42"/>
      <c r="L54" s="42"/>
      <c r="M54" s="48"/>
      <c r="N54" s="98"/>
      <c r="O54" s="96"/>
      <c r="P54" s="96"/>
      <c r="Q54" s="96"/>
      <c r="R54" s="96"/>
      <c r="S54" s="109"/>
      <c r="T54" s="109"/>
      <c r="U54" s="84"/>
    </row>
    <row r="55" spans="1:21" s="55" customFormat="1" ht="15.75">
      <c r="A55" s="94"/>
      <c r="B55" s="95"/>
      <c r="C55" s="817" t="s">
        <v>91</v>
      </c>
      <c r="D55" s="818" t="s">
        <v>92</v>
      </c>
      <c r="E55" s="819" t="s">
        <v>92</v>
      </c>
      <c r="F55" s="47" t="s">
        <v>93</v>
      </c>
      <c r="G55" s="40"/>
      <c r="H55" s="42"/>
      <c r="I55" s="42"/>
      <c r="J55" s="42"/>
      <c r="K55" s="42"/>
      <c r="L55" s="42"/>
      <c r="M55" s="48"/>
      <c r="N55" s="98"/>
      <c r="O55" s="96"/>
      <c r="P55" s="96"/>
      <c r="Q55" s="96"/>
      <c r="R55" s="96"/>
      <c r="S55" s="109"/>
      <c r="T55" s="109"/>
      <c r="U55" s="84"/>
    </row>
    <row r="56" spans="1:21" s="55" customFormat="1" ht="15.75">
      <c r="A56" s="94"/>
      <c r="B56" s="95"/>
      <c r="C56" s="817" t="s">
        <v>94</v>
      </c>
      <c r="D56" s="818" t="s">
        <v>95</v>
      </c>
      <c r="E56" s="819" t="s">
        <v>95</v>
      </c>
      <c r="F56" s="47" t="s">
        <v>96</v>
      </c>
      <c r="G56" s="40"/>
      <c r="H56" s="42"/>
      <c r="I56" s="42"/>
      <c r="J56" s="42"/>
      <c r="K56" s="42"/>
      <c r="L56" s="42"/>
      <c r="M56" s="48"/>
      <c r="N56" s="98"/>
      <c r="O56" s="96"/>
      <c r="P56" s="96"/>
      <c r="Q56" s="96"/>
      <c r="R56" s="96"/>
      <c r="S56" s="109">
        <v>0</v>
      </c>
      <c r="T56" s="109">
        <v>0</v>
      </c>
      <c r="U56" s="84"/>
    </row>
    <row r="57" spans="1:21" s="55" customFormat="1" ht="15.75">
      <c r="A57" s="94"/>
      <c r="B57" s="95"/>
      <c r="C57" s="817" t="s">
        <v>97</v>
      </c>
      <c r="D57" s="818" t="s">
        <v>98</v>
      </c>
      <c r="E57" s="819" t="s">
        <v>98</v>
      </c>
      <c r="F57" s="47" t="s">
        <v>99</v>
      </c>
      <c r="G57" s="40"/>
      <c r="H57" s="42"/>
      <c r="I57" s="42"/>
      <c r="J57" s="42"/>
      <c r="K57" s="42"/>
      <c r="L57" s="42"/>
      <c r="M57" s="48"/>
      <c r="N57" s="98"/>
      <c r="O57" s="96"/>
      <c r="P57" s="96"/>
      <c r="Q57" s="96"/>
      <c r="R57" s="96"/>
      <c r="S57" s="109">
        <v>0</v>
      </c>
      <c r="T57" s="109">
        <v>0</v>
      </c>
      <c r="U57" s="84"/>
    </row>
    <row r="58" spans="1:21" s="55" customFormat="1" ht="15.75">
      <c r="A58" s="94"/>
      <c r="B58" s="95"/>
      <c r="C58" s="817" t="s">
        <v>100</v>
      </c>
      <c r="D58" s="818" t="s">
        <v>101</v>
      </c>
      <c r="E58" s="819" t="s">
        <v>101</v>
      </c>
      <c r="F58" s="47" t="s">
        <v>102</v>
      </c>
      <c r="G58" s="40"/>
      <c r="H58" s="42"/>
      <c r="I58" s="42"/>
      <c r="J58" s="42"/>
      <c r="K58" s="42"/>
      <c r="L58" s="42"/>
      <c r="M58" s="48"/>
      <c r="N58" s="98"/>
      <c r="O58" s="96"/>
      <c r="P58" s="96"/>
      <c r="Q58" s="96"/>
      <c r="R58" s="96"/>
      <c r="S58" s="109"/>
      <c r="T58" s="109"/>
      <c r="U58" s="84"/>
    </row>
    <row r="59" spans="1:21" s="55" customFormat="1" ht="15.75">
      <c r="A59" s="94"/>
      <c r="B59" s="95" t="s">
        <v>103</v>
      </c>
      <c r="C59" s="817"/>
      <c r="D59" s="818"/>
      <c r="E59" s="819"/>
      <c r="F59" s="45" t="s">
        <v>104</v>
      </c>
      <c r="G59" s="40"/>
      <c r="H59" s="41"/>
      <c r="I59" s="41"/>
      <c r="J59" s="41"/>
      <c r="K59" s="41"/>
      <c r="L59" s="41"/>
      <c r="M59" s="46"/>
      <c r="N59" s="98"/>
      <c r="O59" s="96"/>
      <c r="P59" s="96"/>
      <c r="Q59" s="96"/>
      <c r="R59" s="96"/>
      <c r="S59" s="140">
        <f>SUM(S60:S63)</f>
        <v>0</v>
      </c>
      <c r="T59" s="140">
        <f>SUM(T60:T63)</f>
        <v>0</v>
      </c>
      <c r="U59" s="84"/>
    </row>
    <row r="60" spans="1:21" s="55" customFormat="1" ht="15.75">
      <c r="A60" s="94"/>
      <c r="B60" s="95"/>
      <c r="C60" s="817" t="s">
        <v>105</v>
      </c>
      <c r="D60" s="818" t="s">
        <v>106</v>
      </c>
      <c r="E60" s="819" t="s">
        <v>106</v>
      </c>
      <c r="F60" s="47" t="s">
        <v>107</v>
      </c>
      <c r="G60" s="40"/>
      <c r="H60" s="42"/>
      <c r="I60" s="42"/>
      <c r="J60" s="42"/>
      <c r="K60" s="42"/>
      <c r="L60" s="42"/>
      <c r="M60" s="48"/>
      <c r="N60" s="98"/>
      <c r="O60" s="96"/>
      <c r="P60" s="96"/>
      <c r="Q60" s="96"/>
      <c r="R60" s="96"/>
      <c r="S60" s="109">
        <v>0</v>
      </c>
      <c r="T60" s="109">
        <v>0</v>
      </c>
      <c r="U60" s="84"/>
    </row>
    <row r="61" spans="1:21" s="55" customFormat="1" ht="15.75">
      <c r="A61" s="94"/>
      <c r="B61" s="95"/>
      <c r="C61" s="817" t="s">
        <v>108</v>
      </c>
      <c r="D61" s="818" t="s">
        <v>109</v>
      </c>
      <c r="E61" s="819" t="s">
        <v>109</v>
      </c>
      <c r="F61" s="47" t="s">
        <v>110</v>
      </c>
      <c r="G61" s="40"/>
      <c r="H61" s="42"/>
      <c r="I61" s="42"/>
      <c r="J61" s="42"/>
      <c r="K61" s="42"/>
      <c r="L61" s="42"/>
      <c r="M61" s="48"/>
      <c r="N61" s="98"/>
      <c r="O61" s="96"/>
      <c r="P61" s="96"/>
      <c r="Q61" s="96"/>
      <c r="R61" s="96"/>
      <c r="S61" s="109"/>
      <c r="T61" s="109"/>
      <c r="U61" s="84"/>
    </row>
    <row r="62" spans="1:21" s="55" customFormat="1" ht="15.75">
      <c r="A62" s="94"/>
      <c r="B62" s="95"/>
      <c r="C62" s="817" t="s">
        <v>111</v>
      </c>
      <c r="D62" s="818" t="s">
        <v>112</v>
      </c>
      <c r="E62" s="819" t="s">
        <v>112</v>
      </c>
      <c r="F62" s="47" t="s">
        <v>113</v>
      </c>
      <c r="G62" s="40"/>
      <c r="H62" s="42"/>
      <c r="I62" s="42"/>
      <c r="J62" s="42"/>
      <c r="K62" s="42"/>
      <c r="L62" s="42"/>
      <c r="M62" s="48"/>
      <c r="N62" s="98"/>
      <c r="O62" s="96"/>
      <c r="P62" s="96"/>
      <c r="Q62" s="96"/>
      <c r="R62" s="96"/>
      <c r="S62" s="109"/>
      <c r="T62" s="109"/>
      <c r="U62" s="84"/>
    </row>
    <row r="63" spans="1:21" s="55" customFormat="1" ht="15.75">
      <c r="A63" s="94"/>
      <c r="B63" s="95"/>
      <c r="C63" s="817" t="s">
        <v>114</v>
      </c>
      <c r="D63" s="818" t="s">
        <v>115</v>
      </c>
      <c r="E63" s="819" t="s">
        <v>115</v>
      </c>
      <c r="F63" s="47" t="s">
        <v>116</v>
      </c>
      <c r="G63" s="40"/>
      <c r="H63" s="42"/>
      <c r="I63" s="42"/>
      <c r="J63" s="42"/>
      <c r="K63" s="42"/>
      <c r="L63" s="42"/>
      <c r="M63" s="48"/>
      <c r="N63" s="98"/>
      <c r="O63" s="96"/>
      <c r="P63" s="96"/>
      <c r="Q63" s="96"/>
      <c r="R63" s="96"/>
      <c r="S63" s="109"/>
      <c r="T63" s="109"/>
      <c r="U63" s="84"/>
    </row>
    <row r="64" spans="1:21" s="55" customFormat="1" ht="15.75">
      <c r="A64" s="94"/>
      <c r="B64" s="95" t="s">
        <v>117</v>
      </c>
      <c r="C64" s="817"/>
      <c r="D64" s="818"/>
      <c r="E64" s="819"/>
      <c r="F64" s="45" t="s">
        <v>118</v>
      </c>
      <c r="G64" s="40"/>
      <c r="H64" s="41"/>
      <c r="I64" s="41"/>
      <c r="J64" s="41"/>
      <c r="K64" s="41"/>
      <c r="L64" s="41"/>
      <c r="M64" s="46"/>
      <c r="N64" s="98"/>
      <c r="O64" s="96"/>
      <c r="P64" s="96"/>
      <c r="Q64" s="96"/>
      <c r="R64" s="96"/>
      <c r="S64" s="140">
        <f>SUM(S65:S66)</f>
        <v>0</v>
      </c>
      <c r="T64" s="140">
        <f>SUM(T65:T66)</f>
        <v>0</v>
      </c>
      <c r="U64" s="84"/>
    </row>
    <row r="65" spans="1:21" s="55" customFormat="1" ht="15.75">
      <c r="A65" s="94"/>
      <c r="B65" s="95"/>
      <c r="C65" s="817" t="s">
        <v>119</v>
      </c>
      <c r="D65" s="818" t="s">
        <v>120</v>
      </c>
      <c r="E65" s="819" t="s">
        <v>120</v>
      </c>
      <c r="F65" s="47" t="s">
        <v>121</v>
      </c>
      <c r="G65" s="40"/>
      <c r="H65" s="42"/>
      <c r="I65" s="42"/>
      <c r="J65" s="42"/>
      <c r="K65" s="42"/>
      <c r="L65" s="42"/>
      <c r="M65" s="48"/>
      <c r="N65" s="98"/>
      <c r="O65" s="96"/>
      <c r="P65" s="96"/>
      <c r="Q65" s="96"/>
      <c r="R65" s="96"/>
      <c r="S65" s="109">
        <v>0</v>
      </c>
      <c r="T65" s="109">
        <v>0</v>
      </c>
      <c r="U65" s="84"/>
    </row>
    <row r="66" spans="1:21" s="55" customFormat="1" ht="15.75">
      <c r="A66" s="94"/>
      <c r="B66" s="95"/>
      <c r="C66" s="817" t="s">
        <v>122</v>
      </c>
      <c r="D66" s="818" t="s">
        <v>123</v>
      </c>
      <c r="E66" s="819" t="s">
        <v>123</v>
      </c>
      <c r="F66" s="47" t="s">
        <v>124</v>
      </c>
      <c r="G66" s="40"/>
      <c r="H66" s="42"/>
      <c r="I66" s="42"/>
      <c r="J66" s="42"/>
      <c r="K66" s="42"/>
      <c r="L66" s="42"/>
      <c r="M66" s="48"/>
      <c r="N66" s="98"/>
      <c r="O66" s="96"/>
      <c r="P66" s="96"/>
      <c r="Q66" s="96"/>
      <c r="R66" s="96"/>
      <c r="S66" s="109">
        <v>0</v>
      </c>
      <c r="T66" s="109">
        <v>0</v>
      </c>
      <c r="U66" s="84"/>
    </row>
    <row r="67" spans="1:21" s="55" customFormat="1" ht="15.75">
      <c r="A67" s="94"/>
      <c r="B67" s="95" t="s">
        <v>125</v>
      </c>
      <c r="C67" s="817"/>
      <c r="D67" s="818"/>
      <c r="E67" s="819"/>
      <c r="F67" s="45" t="s">
        <v>126</v>
      </c>
      <c r="G67" s="40"/>
      <c r="H67" s="41"/>
      <c r="I67" s="41"/>
      <c r="J67" s="41"/>
      <c r="K67" s="41"/>
      <c r="L67" s="41"/>
      <c r="M67" s="46"/>
      <c r="N67" s="98"/>
      <c r="O67" s="96"/>
      <c r="P67" s="96"/>
      <c r="Q67" s="96"/>
      <c r="R67" s="96"/>
      <c r="S67" s="140">
        <f>SUM(S68:S69)</f>
        <v>0</v>
      </c>
      <c r="T67" s="140">
        <f>SUM(T68:T69)</f>
        <v>0</v>
      </c>
      <c r="U67" s="84"/>
    </row>
    <row r="68" spans="1:21" s="55" customFormat="1" ht="15.75">
      <c r="A68" s="94"/>
      <c r="B68" s="95"/>
      <c r="C68" s="817" t="s">
        <v>127</v>
      </c>
      <c r="D68" s="818" t="s">
        <v>128</v>
      </c>
      <c r="E68" s="819" t="s">
        <v>128</v>
      </c>
      <c r="F68" s="47" t="s">
        <v>129</v>
      </c>
      <c r="G68" s="40"/>
      <c r="H68" s="42"/>
      <c r="I68" s="42"/>
      <c r="J68" s="42"/>
      <c r="K68" s="42"/>
      <c r="L68" s="42"/>
      <c r="M68" s="48"/>
      <c r="N68" s="98"/>
      <c r="O68" s="96"/>
      <c r="P68" s="96"/>
      <c r="Q68" s="96"/>
      <c r="R68" s="96"/>
      <c r="S68" s="109">
        <v>0</v>
      </c>
      <c r="T68" s="109">
        <v>0</v>
      </c>
      <c r="U68" s="84"/>
    </row>
    <row r="69" spans="1:21" s="55" customFormat="1" ht="15.75">
      <c r="A69" s="94"/>
      <c r="B69" s="95"/>
      <c r="C69" s="817" t="s">
        <v>130</v>
      </c>
      <c r="D69" s="818" t="s">
        <v>131</v>
      </c>
      <c r="E69" s="819" t="s">
        <v>131</v>
      </c>
      <c r="F69" s="47" t="s">
        <v>132</v>
      </c>
      <c r="G69" s="40"/>
      <c r="H69" s="42"/>
      <c r="I69" s="42"/>
      <c r="J69" s="42"/>
      <c r="K69" s="42"/>
      <c r="L69" s="42"/>
      <c r="M69" s="48"/>
      <c r="N69" s="98"/>
      <c r="O69" s="96"/>
      <c r="P69" s="96"/>
      <c r="Q69" s="96"/>
      <c r="R69" s="96"/>
      <c r="S69" s="109">
        <v>0</v>
      </c>
      <c r="T69" s="109">
        <v>0</v>
      </c>
      <c r="U69" s="84"/>
    </row>
    <row r="70" spans="1:21" s="55" customFormat="1" ht="15.75">
      <c r="A70" s="94"/>
      <c r="B70" s="95" t="s">
        <v>133</v>
      </c>
      <c r="C70" s="817"/>
      <c r="D70" s="818"/>
      <c r="E70" s="819"/>
      <c r="F70" s="45" t="s">
        <v>134</v>
      </c>
      <c r="G70" s="40"/>
      <c r="H70" s="41"/>
      <c r="I70" s="41"/>
      <c r="J70" s="41"/>
      <c r="K70" s="41"/>
      <c r="L70" s="41"/>
      <c r="M70" s="46"/>
      <c r="N70" s="98"/>
      <c r="O70" s="96"/>
      <c r="P70" s="96"/>
      <c r="Q70" s="96"/>
      <c r="R70" s="96"/>
      <c r="S70" s="140">
        <f>SUM(S71:S74)</f>
        <v>0</v>
      </c>
      <c r="T70" s="140">
        <f>SUM(T71:T74)</f>
        <v>0</v>
      </c>
      <c r="U70" s="84"/>
    </row>
    <row r="71" spans="1:21" s="55" customFormat="1" ht="15.75">
      <c r="A71" s="94"/>
      <c r="B71" s="95"/>
      <c r="C71" s="817" t="s">
        <v>135</v>
      </c>
      <c r="D71" s="818" t="s">
        <v>136</v>
      </c>
      <c r="E71" s="819" t="s">
        <v>136</v>
      </c>
      <c r="F71" s="47" t="s">
        <v>137</v>
      </c>
      <c r="G71" s="40"/>
      <c r="H71" s="42"/>
      <c r="I71" s="42"/>
      <c r="J71" s="42"/>
      <c r="K71" s="42"/>
      <c r="L71" s="42"/>
      <c r="M71" s="48"/>
      <c r="N71" s="98"/>
      <c r="O71" s="96"/>
      <c r="P71" s="96"/>
      <c r="Q71" s="96"/>
      <c r="R71" s="96"/>
      <c r="S71" s="109">
        <v>0</v>
      </c>
      <c r="T71" s="109">
        <v>0</v>
      </c>
      <c r="U71" s="84"/>
    </row>
    <row r="72" spans="1:21" s="55" customFormat="1" ht="15.75">
      <c r="A72" s="94"/>
      <c r="B72" s="95"/>
      <c r="C72" s="817" t="s">
        <v>138</v>
      </c>
      <c r="D72" s="818" t="s">
        <v>139</v>
      </c>
      <c r="E72" s="819" t="s">
        <v>139</v>
      </c>
      <c r="F72" s="47" t="s">
        <v>140</v>
      </c>
      <c r="G72" s="40"/>
      <c r="H72" s="42"/>
      <c r="I72" s="42"/>
      <c r="J72" s="42"/>
      <c r="K72" s="42"/>
      <c r="L72" s="42"/>
      <c r="M72" s="48"/>
      <c r="N72" s="98"/>
      <c r="O72" s="96"/>
      <c r="P72" s="96"/>
      <c r="Q72" s="96"/>
      <c r="R72" s="96"/>
      <c r="S72" s="109">
        <v>0</v>
      </c>
      <c r="T72" s="109">
        <v>0</v>
      </c>
      <c r="U72" s="84"/>
    </row>
    <row r="73" spans="1:21" s="55" customFormat="1" ht="15.75">
      <c r="A73" s="94"/>
      <c r="B73" s="95"/>
      <c r="C73" s="817" t="s">
        <v>141</v>
      </c>
      <c r="D73" s="818" t="s">
        <v>142</v>
      </c>
      <c r="E73" s="819" t="s">
        <v>142</v>
      </c>
      <c r="F73" s="47" t="s">
        <v>143</v>
      </c>
      <c r="G73" s="40"/>
      <c r="H73" s="42"/>
      <c r="I73" s="42"/>
      <c r="J73" s="42"/>
      <c r="K73" s="42"/>
      <c r="L73" s="42"/>
      <c r="M73" s="48"/>
      <c r="N73" s="98"/>
      <c r="O73" s="96"/>
      <c r="P73" s="96"/>
      <c r="Q73" s="96"/>
      <c r="R73" s="96"/>
      <c r="S73" s="109"/>
      <c r="T73" s="109"/>
      <c r="U73" s="84"/>
    </row>
    <row r="74" spans="1:21" s="55" customFormat="1" ht="15.75">
      <c r="A74" s="94"/>
      <c r="B74" s="95"/>
      <c r="C74" s="817" t="s">
        <v>144</v>
      </c>
      <c r="D74" s="818" t="s">
        <v>145</v>
      </c>
      <c r="E74" s="819" t="s">
        <v>145</v>
      </c>
      <c r="F74" s="47" t="s">
        <v>146</v>
      </c>
      <c r="G74" s="40"/>
      <c r="H74" s="42"/>
      <c r="I74" s="42"/>
      <c r="J74" s="42"/>
      <c r="K74" s="42"/>
      <c r="L74" s="42"/>
      <c r="M74" s="48"/>
      <c r="N74" s="98"/>
      <c r="O74" s="96"/>
      <c r="P74" s="96"/>
      <c r="Q74" s="96"/>
      <c r="R74" s="96"/>
      <c r="S74" s="109">
        <v>0</v>
      </c>
      <c r="T74" s="109">
        <v>0</v>
      </c>
      <c r="U74" s="84"/>
    </row>
    <row r="75" spans="1:21" s="55" customFormat="1" ht="15.75">
      <c r="A75" s="94"/>
      <c r="B75" s="95" t="s">
        <v>147</v>
      </c>
      <c r="C75" s="817"/>
      <c r="D75" s="818"/>
      <c r="E75" s="819"/>
      <c r="F75" s="45" t="s">
        <v>148</v>
      </c>
      <c r="G75" s="40"/>
      <c r="H75" s="41"/>
      <c r="I75" s="41"/>
      <c r="J75" s="41"/>
      <c r="K75" s="41"/>
      <c r="L75" s="41"/>
      <c r="M75" s="46"/>
      <c r="N75" s="98"/>
      <c r="O75" s="96"/>
      <c r="P75" s="96"/>
      <c r="Q75" s="96"/>
      <c r="R75" s="96"/>
      <c r="S75" s="140">
        <f>SUM(S76:S81)</f>
        <v>0</v>
      </c>
      <c r="T75" s="140">
        <f>SUM(T76:T81)</f>
        <v>0</v>
      </c>
      <c r="U75" s="84"/>
    </row>
    <row r="76" spans="1:21" s="55" customFormat="1" ht="15.75">
      <c r="A76" s="94"/>
      <c r="B76" s="95"/>
      <c r="C76" s="817" t="s">
        <v>149</v>
      </c>
      <c r="D76" s="818" t="s">
        <v>150</v>
      </c>
      <c r="E76" s="819" t="s">
        <v>150</v>
      </c>
      <c r="F76" s="47" t="s">
        <v>151</v>
      </c>
      <c r="G76" s="40"/>
      <c r="H76" s="42"/>
      <c r="I76" s="42"/>
      <c r="J76" s="42"/>
      <c r="K76" s="42"/>
      <c r="L76" s="42"/>
      <c r="M76" s="48"/>
      <c r="N76" s="98"/>
      <c r="O76" s="96"/>
      <c r="P76" s="96"/>
      <c r="Q76" s="96"/>
      <c r="R76" s="96"/>
      <c r="S76" s="109">
        <v>0</v>
      </c>
      <c r="T76" s="109">
        <v>0</v>
      </c>
      <c r="U76" s="84"/>
    </row>
    <row r="77" spans="1:21" s="55" customFormat="1" ht="15.75">
      <c r="A77" s="94"/>
      <c r="B77" s="95"/>
      <c r="C77" s="817" t="s">
        <v>152</v>
      </c>
      <c r="D77" s="818" t="s">
        <v>153</v>
      </c>
      <c r="E77" s="819" t="s">
        <v>153</v>
      </c>
      <c r="F77" s="47" t="s">
        <v>154</v>
      </c>
      <c r="G77" s="40"/>
      <c r="H77" s="42"/>
      <c r="I77" s="42"/>
      <c r="J77" s="42"/>
      <c r="K77" s="42"/>
      <c r="L77" s="42"/>
      <c r="M77" s="48"/>
      <c r="N77" s="98"/>
      <c r="O77" s="96"/>
      <c r="P77" s="96"/>
      <c r="Q77" s="96"/>
      <c r="R77" s="96"/>
      <c r="S77" s="109"/>
      <c r="T77" s="109"/>
      <c r="U77" s="84"/>
    </row>
    <row r="78" spans="1:21" s="55" customFormat="1" ht="15.75">
      <c r="A78" s="94"/>
      <c r="B78" s="95"/>
      <c r="C78" s="817" t="s">
        <v>155</v>
      </c>
      <c r="D78" s="818" t="s">
        <v>156</v>
      </c>
      <c r="E78" s="819" t="s">
        <v>156</v>
      </c>
      <c r="F78" s="47" t="s">
        <v>157</v>
      </c>
      <c r="G78" s="40"/>
      <c r="H78" s="42"/>
      <c r="I78" s="42"/>
      <c r="J78" s="42"/>
      <c r="K78" s="42"/>
      <c r="L78" s="42"/>
      <c r="M78" s="48"/>
      <c r="N78" s="98"/>
      <c r="O78" s="96"/>
      <c r="P78" s="96"/>
      <c r="Q78" s="96"/>
      <c r="R78" s="96"/>
      <c r="S78" s="109"/>
      <c r="T78" s="109"/>
      <c r="U78" s="84"/>
    </row>
    <row r="79" spans="1:21" s="55" customFormat="1" ht="15.75">
      <c r="A79" s="94"/>
      <c r="B79" s="95"/>
      <c r="C79" s="817" t="s">
        <v>158</v>
      </c>
      <c r="D79" s="818" t="s">
        <v>159</v>
      </c>
      <c r="E79" s="819" t="s">
        <v>159</v>
      </c>
      <c r="F79" s="47" t="s">
        <v>160</v>
      </c>
      <c r="G79" s="40"/>
      <c r="H79" s="42"/>
      <c r="I79" s="42"/>
      <c r="J79" s="42"/>
      <c r="K79" s="42"/>
      <c r="L79" s="42"/>
      <c r="M79" s="48"/>
      <c r="N79" s="98"/>
      <c r="O79" s="96"/>
      <c r="P79" s="96"/>
      <c r="Q79" s="96"/>
      <c r="R79" s="96"/>
      <c r="S79" s="109">
        <v>0</v>
      </c>
      <c r="T79" s="109">
        <v>0</v>
      </c>
      <c r="U79" s="84"/>
    </row>
    <row r="80" spans="1:21" s="55" customFormat="1" ht="15.75">
      <c r="A80" s="94"/>
      <c r="B80" s="95"/>
      <c r="C80" s="817" t="s">
        <v>161</v>
      </c>
      <c r="D80" s="818" t="s">
        <v>162</v>
      </c>
      <c r="E80" s="819" t="s">
        <v>162</v>
      </c>
      <c r="F80" s="47" t="s">
        <v>163</v>
      </c>
      <c r="G80" s="40"/>
      <c r="H80" s="42"/>
      <c r="I80" s="42"/>
      <c r="J80" s="42"/>
      <c r="K80" s="42"/>
      <c r="L80" s="42"/>
      <c r="M80" s="48"/>
      <c r="N80" s="98"/>
      <c r="O80" s="96"/>
      <c r="P80" s="96"/>
      <c r="Q80" s="96"/>
      <c r="R80" s="96"/>
      <c r="S80" s="109"/>
      <c r="T80" s="109"/>
      <c r="U80" s="84"/>
    </row>
    <row r="81" spans="1:21" s="55" customFormat="1" ht="15.75">
      <c r="A81" s="94"/>
      <c r="B81" s="95"/>
      <c r="C81" s="817" t="s">
        <v>164</v>
      </c>
      <c r="D81" s="818" t="s">
        <v>165</v>
      </c>
      <c r="E81" s="819" t="s">
        <v>165</v>
      </c>
      <c r="F81" s="47" t="s">
        <v>166</v>
      </c>
      <c r="G81" s="40"/>
      <c r="H81" s="42"/>
      <c r="I81" s="42"/>
      <c r="J81" s="42"/>
      <c r="K81" s="42"/>
      <c r="L81" s="42"/>
      <c r="M81" s="48"/>
      <c r="N81" s="98"/>
      <c r="O81" s="96"/>
      <c r="P81" s="96"/>
      <c r="Q81" s="96"/>
      <c r="R81" s="96"/>
      <c r="S81" s="109">
        <v>0</v>
      </c>
      <c r="T81" s="109">
        <v>0</v>
      </c>
      <c r="U81" s="84"/>
    </row>
    <row r="82" spans="1:21" s="55" customFormat="1" ht="15.75">
      <c r="A82" s="94"/>
      <c r="B82" s="95" t="s">
        <v>167</v>
      </c>
      <c r="C82" s="817"/>
      <c r="D82" s="818"/>
      <c r="E82" s="819"/>
      <c r="F82" s="45" t="s">
        <v>168</v>
      </c>
      <c r="G82" s="40"/>
      <c r="H82" s="41"/>
      <c r="I82" s="41"/>
      <c r="J82" s="41"/>
      <c r="K82" s="41"/>
      <c r="L82" s="41"/>
      <c r="M82" s="46"/>
      <c r="N82" s="98"/>
      <c r="O82" s="96"/>
      <c r="P82" s="96"/>
      <c r="Q82" s="96"/>
      <c r="R82" s="96"/>
      <c r="S82" s="140">
        <f>SUM(S83:S85)</f>
        <v>0</v>
      </c>
      <c r="T82" s="140">
        <f>SUM(T83:T85)</f>
        <v>0</v>
      </c>
      <c r="U82" s="84"/>
    </row>
    <row r="83" spans="1:21" s="55" customFormat="1" ht="15.75">
      <c r="A83" s="94"/>
      <c r="B83" s="95"/>
      <c r="C83" s="817" t="s">
        <v>169</v>
      </c>
      <c r="D83" s="818" t="s">
        <v>170</v>
      </c>
      <c r="E83" s="819" t="s">
        <v>170</v>
      </c>
      <c r="F83" s="47" t="s">
        <v>171</v>
      </c>
      <c r="G83" s="40"/>
      <c r="H83" s="42"/>
      <c r="I83" s="42"/>
      <c r="J83" s="42"/>
      <c r="K83" s="42"/>
      <c r="L83" s="42"/>
      <c r="M83" s="48"/>
      <c r="N83" s="98"/>
      <c r="O83" s="96"/>
      <c r="P83" s="96"/>
      <c r="Q83" s="96"/>
      <c r="R83" s="96"/>
      <c r="S83" s="109">
        <v>0</v>
      </c>
      <c r="T83" s="109">
        <v>0</v>
      </c>
      <c r="U83" s="84"/>
    </row>
    <row r="84" spans="1:21" s="55" customFormat="1" ht="15.75">
      <c r="A84" s="94"/>
      <c r="B84" s="95"/>
      <c r="C84" s="817" t="s">
        <v>172</v>
      </c>
      <c r="D84" s="818" t="s">
        <v>173</v>
      </c>
      <c r="E84" s="819" t="s">
        <v>173</v>
      </c>
      <c r="F84" s="47" t="s">
        <v>174</v>
      </c>
      <c r="G84" s="40"/>
      <c r="H84" s="42"/>
      <c r="I84" s="42"/>
      <c r="J84" s="42"/>
      <c r="K84" s="42"/>
      <c r="L84" s="42"/>
      <c r="M84" s="48"/>
      <c r="N84" s="98"/>
      <c r="O84" s="96"/>
      <c r="P84" s="96"/>
      <c r="Q84" s="96"/>
      <c r="R84" s="96"/>
      <c r="S84" s="109"/>
      <c r="T84" s="109"/>
      <c r="U84" s="84"/>
    </row>
    <row r="85" spans="1:21" s="55" customFormat="1" ht="15.75">
      <c r="A85" s="94"/>
      <c r="B85" s="95"/>
      <c r="C85" s="817" t="s">
        <v>175</v>
      </c>
      <c r="D85" s="818" t="s">
        <v>176</v>
      </c>
      <c r="E85" s="819" t="s">
        <v>176</v>
      </c>
      <c r="F85" s="47" t="s">
        <v>177</v>
      </c>
      <c r="G85" s="40"/>
      <c r="H85" s="42"/>
      <c r="I85" s="42"/>
      <c r="J85" s="42"/>
      <c r="K85" s="42"/>
      <c r="L85" s="42"/>
      <c r="M85" s="48"/>
      <c r="N85" s="98"/>
      <c r="O85" s="96"/>
      <c r="P85" s="96"/>
      <c r="Q85" s="96"/>
      <c r="R85" s="96"/>
      <c r="S85" s="109">
        <v>0</v>
      </c>
      <c r="T85" s="109">
        <v>0</v>
      </c>
      <c r="U85" s="84"/>
    </row>
    <row r="86" spans="1:21" s="55" customFormat="1" ht="15.75">
      <c r="A86" s="94"/>
      <c r="B86" s="95" t="s">
        <v>178</v>
      </c>
      <c r="C86" s="817"/>
      <c r="D86" s="818"/>
      <c r="E86" s="819"/>
      <c r="F86" s="45" t="s">
        <v>179</v>
      </c>
      <c r="G86" s="40"/>
      <c r="H86" s="41"/>
      <c r="I86" s="41"/>
      <c r="J86" s="41"/>
      <c r="K86" s="41"/>
      <c r="L86" s="41"/>
      <c r="M86" s="46"/>
      <c r="N86" s="98"/>
      <c r="O86" s="96"/>
      <c r="P86" s="96"/>
      <c r="Q86" s="96"/>
      <c r="R86" s="96"/>
      <c r="S86" s="140">
        <f>SUM(S87:S89)</f>
        <v>0</v>
      </c>
      <c r="T86" s="140">
        <f>SUM(T87:T89)</f>
        <v>0</v>
      </c>
      <c r="U86" s="84"/>
    </row>
    <row r="87" spans="1:21" s="55" customFormat="1" ht="15.75">
      <c r="A87" s="94"/>
      <c r="B87" s="95"/>
      <c r="C87" s="817" t="s">
        <v>180</v>
      </c>
      <c r="D87" s="818" t="s">
        <v>181</v>
      </c>
      <c r="E87" s="819" t="s">
        <v>181</v>
      </c>
      <c r="F87" s="47" t="s">
        <v>182</v>
      </c>
      <c r="G87" s="40"/>
      <c r="H87" s="42"/>
      <c r="I87" s="42"/>
      <c r="J87" s="42"/>
      <c r="K87" s="42"/>
      <c r="L87" s="42"/>
      <c r="M87" s="48"/>
      <c r="N87" s="98"/>
      <c r="O87" s="96"/>
      <c r="P87" s="96"/>
      <c r="Q87" s="96"/>
      <c r="R87" s="96"/>
      <c r="S87" s="109">
        <v>0</v>
      </c>
      <c r="T87" s="109">
        <v>0</v>
      </c>
      <c r="U87" s="84"/>
    </row>
    <row r="88" spans="1:21" s="55" customFormat="1" ht="15.75">
      <c r="A88" s="94"/>
      <c r="B88" s="95"/>
      <c r="C88" s="817" t="s">
        <v>183</v>
      </c>
      <c r="D88" s="818" t="s">
        <v>184</v>
      </c>
      <c r="E88" s="819" t="s">
        <v>184</v>
      </c>
      <c r="F88" s="47" t="s">
        <v>185</v>
      </c>
      <c r="G88" s="40"/>
      <c r="H88" s="42"/>
      <c r="I88" s="42"/>
      <c r="J88" s="42"/>
      <c r="K88" s="42"/>
      <c r="L88" s="42"/>
      <c r="M88" s="48"/>
      <c r="N88" s="98"/>
      <c r="O88" s="96"/>
      <c r="P88" s="96"/>
      <c r="Q88" s="96"/>
      <c r="R88" s="96"/>
      <c r="S88" s="109">
        <v>0</v>
      </c>
      <c r="T88" s="109">
        <v>0</v>
      </c>
      <c r="U88" s="84"/>
    </row>
    <row r="89" spans="1:21" s="55" customFormat="1" ht="15.75">
      <c r="A89" s="94"/>
      <c r="B89" s="95"/>
      <c r="C89" s="817" t="s">
        <v>186</v>
      </c>
      <c r="D89" s="818" t="s">
        <v>187</v>
      </c>
      <c r="E89" s="819" t="s">
        <v>187</v>
      </c>
      <c r="F89" s="47" t="s">
        <v>188</v>
      </c>
      <c r="G89" s="40"/>
      <c r="H89" s="42"/>
      <c r="I89" s="42"/>
      <c r="J89" s="42"/>
      <c r="K89" s="42"/>
      <c r="L89" s="42"/>
      <c r="M89" s="48"/>
      <c r="N89" s="98"/>
      <c r="O89" s="96"/>
      <c r="P89" s="96"/>
      <c r="Q89" s="96"/>
      <c r="R89" s="96"/>
      <c r="S89" s="109"/>
      <c r="T89" s="109"/>
      <c r="U89" s="84"/>
    </row>
    <row r="90" spans="1:21" s="55" customFormat="1" ht="15.75">
      <c r="A90" s="94"/>
      <c r="B90" s="95" t="s">
        <v>189</v>
      </c>
      <c r="C90" s="817"/>
      <c r="D90" s="818"/>
      <c r="E90" s="819"/>
      <c r="F90" s="45" t="s">
        <v>190</v>
      </c>
      <c r="G90" s="40"/>
      <c r="H90" s="41"/>
      <c r="I90" s="41"/>
      <c r="J90" s="41"/>
      <c r="K90" s="41"/>
      <c r="L90" s="41"/>
      <c r="M90" s="46"/>
      <c r="N90" s="98"/>
      <c r="O90" s="96"/>
      <c r="P90" s="96"/>
      <c r="Q90" s="96"/>
      <c r="R90" s="96"/>
      <c r="S90" s="140">
        <f>SUM(S91:S99)</f>
        <v>0</v>
      </c>
      <c r="T90" s="140">
        <f>SUM(T91:T99)</f>
        <v>0</v>
      </c>
      <c r="U90" s="84"/>
    </row>
    <row r="91" spans="1:21" s="55" customFormat="1" ht="15.75">
      <c r="A91" s="94"/>
      <c r="B91" s="95"/>
      <c r="C91" s="817" t="s">
        <v>191</v>
      </c>
      <c r="D91" s="818" t="s">
        <v>192</v>
      </c>
      <c r="E91" s="819" t="s">
        <v>192</v>
      </c>
      <c r="F91" s="47" t="s">
        <v>193</v>
      </c>
      <c r="G91" s="40"/>
      <c r="H91" s="42"/>
      <c r="I91" s="42"/>
      <c r="J91" s="42"/>
      <c r="K91" s="42"/>
      <c r="L91" s="42"/>
      <c r="M91" s="48"/>
      <c r="N91" s="98"/>
      <c r="O91" s="96"/>
      <c r="P91" s="96"/>
      <c r="Q91" s="96"/>
      <c r="R91" s="96"/>
      <c r="S91" s="109">
        <v>0</v>
      </c>
      <c r="T91" s="109">
        <v>0</v>
      </c>
      <c r="U91" s="84"/>
    </row>
    <row r="92" spans="1:21" s="55" customFormat="1" ht="15.75">
      <c r="A92" s="94"/>
      <c r="B92" s="95"/>
      <c r="C92" s="817" t="s">
        <v>194</v>
      </c>
      <c r="D92" s="818" t="s">
        <v>195</v>
      </c>
      <c r="E92" s="819" t="s">
        <v>195</v>
      </c>
      <c r="F92" s="47" t="s">
        <v>196</v>
      </c>
      <c r="G92" s="40"/>
      <c r="H92" s="42"/>
      <c r="I92" s="42"/>
      <c r="J92" s="42"/>
      <c r="K92" s="42"/>
      <c r="L92" s="42"/>
      <c r="M92" s="48"/>
      <c r="N92" s="98"/>
      <c r="O92" s="96"/>
      <c r="P92" s="96"/>
      <c r="Q92" s="96"/>
      <c r="R92" s="96"/>
      <c r="S92" s="109">
        <v>0</v>
      </c>
      <c r="T92" s="109">
        <v>0</v>
      </c>
      <c r="U92" s="84"/>
    </row>
    <row r="93" spans="1:21" s="55" customFormat="1" ht="15.75">
      <c r="A93" s="94"/>
      <c r="B93" s="95"/>
      <c r="C93" s="817" t="s">
        <v>197</v>
      </c>
      <c r="D93" s="818" t="s">
        <v>198</v>
      </c>
      <c r="E93" s="819" t="s">
        <v>198</v>
      </c>
      <c r="F93" s="47" t="s">
        <v>199</v>
      </c>
      <c r="G93" s="40"/>
      <c r="H93" s="42"/>
      <c r="I93" s="42"/>
      <c r="J93" s="42"/>
      <c r="K93" s="42"/>
      <c r="L93" s="42"/>
      <c r="M93" s="48"/>
      <c r="N93" s="98"/>
      <c r="O93" s="96"/>
      <c r="P93" s="96"/>
      <c r="Q93" s="96"/>
      <c r="R93" s="96"/>
      <c r="S93" s="109"/>
      <c r="T93" s="109"/>
      <c r="U93" s="84"/>
    </row>
    <row r="94" spans="1:21" s="55" customFormat="1" ht="15.75">
      <c r="A94" s="94"/>
      <c r="B94" s="95"/>
      <c r="C94" s="817" t="s">
        <v>200</v>
      </c>
      <c r="D94" s="818" t="s">
        <v>201</v>
      </c>
      <c r="E94" s="819" t="s">
        <v>201</v>
      </c>
      <c r="F94" s="47" t="s">
        <v>202</v>
      </c>
      <c r="G94" s="40"/>
      <c r="H94" s="42"/>
      <c r="I94" s="42"/>
      <c r="J94" s="42"/>
      <c r="K94" s="42"/>
      <c r="L94" s="42"/>
      <c r="M94" s="48"/>
      <c r="N94" s="98"/>
      <c r="O94" s="96"/>
      <c r="P94" s="96"/>
      <c r="Q94" s="96"/>
      <c r="R94" s="96"/>
      <c r="S94" s="109">
        <v>0</v>
      </c>
      <c r="T94" s="109">
        <v>0</v>
      </c>
      <c r="U94" s="84"/>
    </row>
    <row r="95" spans="1:21" s="55" customFormat="1" ht="15.75">
      <c r="A95" s="94"/>
      <c r="B95" s="95"/>
      <c r="C95" s="817" t="s">
        <v>203</v>
      </c>
      <c r="D95" s="818" t="s">
        <v>204</v>
      </c>
      <c r="E95" s="819" t="s">
        <v>204</v>
      </c>
      <c r="F95" s="47" t="s">
        <v>205</v>
      </c>
      <c r="G95" s="40"/>
      <c r="H95" s="42"/>
      <c r="I95" s="42"/>
      <c r="J95" s="42"/>
      <c r="K95" s="42"/>
      <c r="L95" s="42"/>
      <c r="M95" s="48"/>
      <c r="N95" s="98"/>
      <c r="O95" s="96"/>
      <c r="P95" s="96"/>
      <c r="Q95" s="96"/>
      <c r="R95" s="96"/>
      <c r="S95" s="109">
        <v>0</v>
      </c>
      <c r="T95" s="109">
        <v>0</v>
      </c>
      <c r="U95" s="84"/>
    </row>
    <row r="96" spans="1:21" s="55" customFormat="1" ht="15.75">
      <c r="A96" s="94"/>
      <c r="B96" s="95"/>
      <c r="C96" s="817" t="s">
        <v>206</v>
      </c>
      <c r="D96" s="818" t="s">
        <v>207</v>
      </c>
      <c r="E96" s="819" t="s">
        <v>207</v>
      </c>
      <c r="F96" s="47" t="s">
        <v>208</v>
      </c>
      <c r="G96" s="40"/>
      <c r="H96" s="42"/>
      <c r="I96" s="42"/>
      <c r="J96" s="42"/>
      <c r="K96" s="42"/>
      <c r="L96" s="42"/>
      <c r="M96" s="48"/>
      <c r="N96" s="98"/>
      <c r="O96" s="96"/>
      <c r="P96" s="96"/>
      <c r="Q96" s="96"/>
      <c r="R96" s="96"/>
      <c r="S96" s="109">
        <v>0</v>
      </c>
      <c r="T96" s="109">
        <v>0</v>
      </c>
      <c r="U96" s="84"/>
    </row>
    <row r="97" spans="1:21" s="55" customFormat="1" ht="15.75">
      <c r="A97" s="94"/>
      <c r="B97" s="95"/>
      <c r="C97" s="817" t="s">
        <v>209</v>
      </c>
      <c r="D97" s="818" t="s">
        <v>210</v>
      </c>
      <c r="E97" s="819" t="s">
        <v>210</v>
      </c>
      <c r="F97" s="47" t="s">
        <v>211</v>
      </c>
      <c r="G97" s="40"/>
      <c r="H97" s="42"/>
      <c r="I97" s="42"/>
      <c r="J97" s="42"/>
      <c r="K97" s="42"/>
      <c r="L97" s="42"/>
      <c r="M97" s="48"/>
      <c r="N97" s="98"/>
      <c r="O97" s="96"/>
      <c r="P97" s="96"/>
      <c r="Q97" s="96"/>
      <c r="R97" s="96"/>
      <c r="S97" s="109">
        <v>0</v>
      </c>
      <c r="T97" s="109">
        <v>0</v>
      </c>
      <c r="U97" s="84"/>
    </row>
    <row r="98" spans="1:21" s="55" customFormat="1" ht="15.75">
      <c r="A98" s="94"/>
      <c r="B98" s="95"/>
      <c r="C98" s="817" t="s">
        <v>212</v>
      </c>
      <c r="D98" s="818" t="s">
        <v>213</v>
      </c>
      <c r="E98" s="819" t="s">
        <v>213</v>
      </c>
      <c r="F98" s="47" t="s">
        <v>214</v>
      </c>
      <c r="G98" s="40"/>
      <c r="H98" s="42"/>
      <c r="I98" s="42"/>
      <c r="J98" s="42"/>
      <c r="K98" s="42"/>
      <c r="L98" s="42"/>
      <c r="M98" s="48"/>
      <c r="N98" s="98"/>
      <c r="O98" s="96"/>
      <c r="P98" s="96"/>
      <c r="Q98" s="96"/>
      <c r="R98" s="96"/>
      <c r="S98" s="109"/>
      <c r="T98" s="109"/>
      <c r="U98" s="84"/>
    </row>
    <row r="99" spans="1:21" s="55" customFormat="1" ht="15.75">
      <c r="A99" s="94"/>
      <c r="B99" s="95"/>
      <c r="C99" s="817" t="s">
        <v>215</v>
      </c>
      <c r="D99" s="818" t="s">
        <v>213</v>
      </c>
      <c r="E99" s="819" t="s">
        <v>213</v>
      </c>
      <c r="F99" s="47" t="s">
        <v>216</v>
      </c>
      <c r="G99" s="40"/>
      <c r="H99" s="42"/>
      <c r="I99" s="42"/>
      <c r="J99" s="42"/>
      <c r="K99" s="42"/>
      <c r="L99" s="42"/>
      <c r="M99" s="48"/>
      <c r="N99" s="98"/>
      <c r="O99" s="96"/>
      <c r="P99" s="96"/>
      <c r="Q99" s="96"/>
      <c r="R99" s="96"/>
      <c r="S99" s="109">
        <v>0</v>
      </c>
      <c r="T99" s="109">
        <v>0</v>
      </c>
      <c r="U99" s="84"/>
    </row>
    <row r="100" spans="1:21" s="55" customFormat="1" ht="15.75">
      <c r="A100" s="94"/>
      <c r="B100" s="95"/>
      <c r="C100" s="817"/>
      <c r="D100" s="818"/>
      <c r="E100" s="819"/>
      <c r="F100" s="56"/>
      <c r="G100" s="40"/>
      <c r="H100" s="57"/>
      <c r="I100" s="57"/>
      <c r="J100" s="57"/>
      <c r="K100" s="57"/>
      <c r="L100" s="57"/>
      <c r="M100" s="58"/>
      <c r="N100" s="98"/>
      <c r="O100" s="96"/>
      <c r="P100" s="96"/>
      <c r="Q100" s="96"/>
      <c r="R100" s="96"/>
      <c r="S100" s="109"/>
      <c r="T100" s="109"/>
      <c r="U100" s="84"/>
    </row>
    <row r="101" spans="1:21" s="55" customFormat="1" ht="15.75">
      <c r="A101" s="94" t="s">
        <v>217</v>
      </c>
      <c r="B101" s="94"/>
      <c r="C101" s="821"/>
      <c r="D101" s="822"/>
      <c r="E101" s="823"/>
      <c r="F101" s="43" t="s">
        <v>218</v>
      </c>
      <c r="G101" s="59"/>
      <c r="H101" s="39"/>
      <c r="I101" s="39"/>
      <c r="J101" s="39"/>
      <c r="K101" s="39"/>
      <c r="L101" s="39"/>
      <c r="M101" s="44"/>
      <c r="N101" s="98"/>
      <c r="O101" s="96">
        <v>40</v>
      </c>
      <c r="P101" s="96"/>
      <c r="Q101" s="96"/>
      <c r="R101" s="96"/>
      <c r="S101" s="139">
        <f>+S103+S107+S112+S119+S138+S130+S124</f>
        <v>0</v>
      </c>
      <c r="T101" s="139">
        <f>+T103+T107+T112+T119+T138+T130+T124</f>
        <v>0</v>
      </c>
      <c r="U101" s="84"/>
    </row>
    <row r="102" spans="1:21" s="55" customFormat="1" ht="15.75">
      <c r="A102" s="94"/>
      <c r="B102" s="95"/>
      <c r="C102" s="817"/>
      <c r="D102" s="818"/>
      <c r="E102" s="819"/>
      <c r="F102" s="47"/>
      <c r="G102" s="40"/>
      <c r="H102" s="42"/>
      <c r="I102" s="42"/>
      <c r="J102" s="42"/>
      <c r="K102" s="42"/>
      <c r="L102" s="42"/>
      <c r="M102" s="48"/>
      <c r="N102" s="98"/>
      <c r="O102" s="96"/>
      <c r="P102" s="96"/>
      <c r="Q102" s="96"/>
      <c r="R102" s="96"/>
      <c r="S102" s="109"/>
      <c r="T102" s="109"/>
      <c r="U102" s="84"/>
    </row>
    <row r="103" spans="1:21" s="55" customFormat="1" ht="15.75">
      <c r="A103" s="94"/>
      <c r="B103" s="95" t="s">
        <v>219</v>
      </c>
      <c r="C103" s="817"/>
      <c r="D103" s="818"/>
      <c r="E103" s="819"/>
      <c r="F103" s="45" t="s">
        <v>220</v>
      </c>
      <c r="G103" s="40"/>
      <c r="H103" s="41"/>
      <c r="I103" s="41"/>
      <c r="J103" s="41"/>
      <c r="K103" s="41"/>
      <c r="L103" s="41"/>
      <c r="M103" s="46"/>
      <c r="N103" s="98"/>
      <c r="O103" s="96"/>
      <c r="P103" s="96"/>
      <c r="Q103" s="96"/>
      <c r="R103" s="96"/>
      <c r="S103" s="140">
        <f>SUM(S104:S106)</f>
        <v>0</v>
      </c>
      <c r="T103" s="140">
        <f>SUM(T104:T106)</f>
        <v>0</v>
      </c>
      <c r="U103" s="84"/>
    </row>
    <row r="104" spans="1:21" s="55" customFormat="1" ht="15.75">
      <c r="A104" s="94"/>
      <c r="B104" s="95"/>
      <c r="C104" s="817" t="s">
        <v>221</v>
      </c>
      <c r="D104" s="818" t="s">
        <v>222</v>
      </c>
      <c r="E104" s="819" t="s">
        <v>222</v>
      </c>
      <c r="F104" s="47" t="s">
        <v>223</v>
      </c>
      <c r="G104" s="40"/>
      <c r="H104" s="42"/>
      <c r="I104" s="42"/>
      <c r="J104" s="42"/>
      <c r="K104" s="42"/>
      <c r="L104" s="42"/>
      <c r="M104" s="48"/>
      <c r="N104" s="98"/>
      <c r="O104" s="96"/>
      <c r="P104" s="96"/>
      <c r="Q104" s="96"/>
      <c r="R104" s="96"/>
      <c r="S104" s="109">
        <v>0</v>
      </c>
      <c r="T104" s="109">
        <v>0</v>
      </c>
      <c r="U104" s="84"/>
    </row>
    <row r="105" spans="1:21" s="55" customFormat="1" ht="15.75">
      <c r="A105" s="94"/>
      <c r="B105" s="95"/>
      <c r="C105" s="817" t="s">
        <v>224</v>
      </c>
      <c r="D105" s="818" t="s">
        <v>225</v>
      </c>
      <c r="E105" s="819" t="s">
        <v>225</v>
      </c>
      <c r="F105" s="47" t="s">
        <v>226</v>
      </c>
      <c r="G105" s="40"/>
      <c r="H105" s="42"/>
      <c r="I105" s="42"/>
      <c r="J105" s="42"/>
      <c r="K105" s="42"/>
      <c r="L105" s="42"/>
      <c r="M105" s="48"/>
      <c r="N105" s="98"/>
      <c r="O105" s="96"/>
      <c r="P105" s="96"/>
      <c r="Q105" s="96"/>
      <c r="R105" s="96"/>
      <c r="S105" s="109"/>
      <c r="T105" s="109"/>
      <c r="U105" s="84"/>
    </row>
    <row r="106" spans="1:21" s="55" customFormat="1" ht="15.75">
      <c r="A106" s="94"/>
      <c r="B106" s="95"/>
      <c r="C106" s="817" t="s">
        <v>227</v>
      </c>
      <c r="D106" s="818" t="s">
        <v>228</v>
      </c>
      <c r="E106" s="819" t="s">
        <v>228</v>
      </c>
      <c r="F106" s="47" t="s">
        <v>229</v>
      </c>
      <c r="G106" s="40"/>
      <c r="H106" s="42"/>
      <c r="I106" s="42"/>
      <c r="J106" s="42"/>
      <c r="K106" s="42"/>
      <c r="L106" s="42"/>
      <c r="M106" s="48"/>
      <c r="N106" s="98"/>
      <c r="O106" s="96"/>
      <c r="P106" s="96"/>
      <c r="Q106" s="96"/>
      <c r="R106" s="96"/>
      <c r="S106" s="109">
        <v>0</v>
      </c>
      <c r="T106" s="109">
        <v>0</v>
      </c>
      <c r="U106" s="84"/>
    </row>
    <row r="107" spans="1:21" s="55" customFormat="1" ht="15.75">
      <c r="A107" s="94"/>
      <c r="B107" s="95" t="s">
        <v>230</v>
      </c>
      <c r="C107" s="817"/>
      <c r="D107" s="818"/>
      <c r="E107" s="819"/>
      <c r="F107" s="45" t="s">
        <v>231</v>
      </c>
      <c r="G107" s="40"/>
      <c r="H107" s="41"/>
      <c r="I107" s="41"/>
      <c r="J107" s="41"/>
      <c r="K107" s="41"/>
      <c r="L107" s="41"/>
      <c r="M107" s="46"/>
      <c r="N107" s="98"/>
      <c r="O107" s="96"/>
      <c r="P107" s="96"/>
      <c r="Q107" s="96"/>
      <c r="R107" s="96"/>
      <c r="S107" s="140">
        <f>SUM(S108:S111)</f>
        <v>0</v>
      </c>
      <c r="T107" s="140">
        <f>SUM(T108:T111)</f>
        <v>0</v>
      </c>
      <c r="U107" s="84"/>
    </row>
    <row r="108" spans="1:21" s="55" customFormat="1" ht="15.75">
      <c r="A108" s="94"/>
      <c r="B108" s="95"/>
      <c r="C108" s="817" t="s">
        <v>232</v>
      </c>
      <c r="D108" s="818" t="s">
        <v>233</v>
      </c>
      <c r="E108" s="819" t="s">
        <v>233</v>
      </c>
      <c r="F108" s="47" t="s">
        <v>234</v>
      </c>
      <c r="G108" s="40"/>
      <c r="H108" s="42"/>
      <c r="I108" s="42"/>
      <c r="J108" s="42"/>
      <c r="K108" s="42"/>
      <c r="L108" s="42"/>
      <c r="M108" s="48"/>
      <c r="N108" s="98"/>
      <c r="O108" s="96"/>
      <c r="P108" s="96"/>
      <c r="Q108" s="96"/>
      <c r="R108" s="96"/>
      <c r="S108" s="109"/>
      <c r="T108" s="109"/>
      <c r="U108" s="84"/>
    </row>
    <row r="109" spans="1:21" s="55" customFormat="1" ht="15.75">
      <c r="A109" s="94"/>
      <c r="B109" s="95"/>
      <c r="C109" s="817" t="s">
        <v>235</v>
      </c>
      <c r="D109" s="818" t="s">
        <v>233</v>
      </c>
      <c r="E109" s="819" t="s">
        <v>233</v>
      </c>
      <c r="F109" s="47" t="s">
        <v>236</v>
      </c>
      <c r="G109" s="40"/>
      <c r="H109" s="42"/>
      <c r="I109" s="42"/>
      <c r="J109" s="42"/>
      <c r="K109" s="42"/>
      <c r="L109" s="42"/>
      <c r="M109" s="48"/>
      <c r="N109" s="98"/>
      <c r="O109" s="96"/>
      <c r="P109" s="96"/>
      <c r="Q109" s="96"/>
      <c r="R109" s="96"/>
      <c r="S109" s="109"/>
      <c r="T109" s="109"/>
      <c r="U109" s="84"/>
    </row>
    <row r="110" spans="1:21" s="55" customFormat="1" ht="15.75">
      <c r="A110" s="94"/>
      <c r="B110" s="95"/>
      <c r="C110" s="817" t="s">
        <v>237</v>
      </c>
      <c r="D110" s="818" t="s">
        <v>233</v>
      </c>
      <c r="E110" s="819" t="s">
        <v>233</v>
      </c>
      <c r="F110" s="47" t="s">
        <v>238</v>
      </c>
      <c r="G110" s="40"/>
      <c r="H110" s="42"/>
      <c r="I110" s="42"/>
      <c r="J110" s="42"/>
      <c r="K110" s="42"/>
      <c r="L110" s="42"/>
      <c r="M110" s="48"/>
      <c r="N110" s="98"/>
      <c r="O110" s="96"/>
      <c r="P110" s="96"/>
      <c r="Q110" s="96"/>
      <c r="R110" s="96"/>
      <c r="S110" s="109">
        <v>0</v>
      </c>
      <c r="T110" s="109">
        <v>0</v>
      </c>
      <c r="U110" s="84"/>
    </row>
    <row r="111" spans="1:21" s="55" customFormat="1" ht="15.75">
      <c r="A111" s="94"/>
      <c r="B111" s="95"/>
      <c r="C111" s="817" t="s">
        <v>239</v>
      </c>
      <c r="D111" s="818" t="s">
        <v>233</v>
      </c>
      <c r="E111" s="819" t="s">
        <v>233</v>
      </c>
      <c r="F111" s="47" t="s">
        <v>240</v>
      </c>
      <c r="G111" s="40"/>
      <c r="H111" s="42"/>
      <c r="I111" s="42"/>
      <c r="J111" s="42"/>
      <c r="K111" s="42"/>
      <c r="L111" s="42"/>
      <c r="M111" s="48"/>
      <c r="N111" s="98"/>
      <c r="O111" s="96"/>
      <c r="P111" s="96"/>
      <c r="Q111" s="96"/>
      <c r="R111" s="96"/>
      <c r="S111" s="109"/>
      <c r="T111" s="109"/>
      <c r="U111" s="84"/>
    </row>
    <row r="112" spans="1:21" s="55" customFormat="1" ht="15.75">
      <c r="A112" s="94"/>
      <c r="B112" s="95">
        <v>33</v>
      </c>
      <c r="C112" s="817"/>
      <c r="D112" s="818"/>
      <c r="E112" s="819"/>
      <c r="F112" s="45" t="s">
        <v>241</v>
      </c>
      <c r="G112" s="40"/>
      <c r="H112" s="41"/>
      <c r="I112" s="41"/>
      <c r="J112" s="41"/>
      <c r="K112" s="41"/>
      <c r="L112" s="41"/>
      <c r="M112" s="46"/>
      <c r="N112" s="98"/>
      <c r="O112" s="96"/>
      <c r="P112" s="96"/>
      <c r="Q112" s="96"/>
      <c r="R112" s="96"/>
      <c r="S112" s="140">
        <f>SUM(S113:S118)</f>
        <v>0</v>
      </c>
      <c r="T112" s="140">
        <f>SUM(T113:T118)</f>
        <v>0</v>
      </c>
      <c r="U112" s="84"/>
    </row>
    <row r="113" spans="1:21" s="55" customFormat="1" ht="15.75">
      <c r="A113" s="94"/>
      <c r="B113" s="95"/>
      <c r="C113" s="817" t="s">
        <v>242</v>
      </c>
      <c r="D113" s="818" t="s">
        <v>243</v>
      </c>
      <c r="E113" s="819" t="s">
        <v>243</v>
      </c>
      <c r="F113" s="47" t="s">
        <v>244</v>
      </c>
      <c r="G113" s="40"/>
      <c r="H113" s="42"/>
      <c r="I113" s="42"/>
      <c r="J113" s="42"/>
      <c r="K113" s="42"/>
      <c r="L113" s="42"/>
      <c r="M113" s="48"/>
      <c r="N113" s="98"/>
      <c r="O113" s="96"/>
      <c r="P113" s="96"/>
      <c r="Q113" s="96"/>
      <c r="R113" s="96"/>
      <c r="S113" s="109">
        <v>0</v>
      </c>
      <c r="T113" s="109">
        <v>0</v>
      </c>
      <c r="U113" s="84"/>
    </row>
    <row r="114" spans="1:21" s="55" customFormat="1" ht="15.75">
      <c r="A114" s="94"/>
      <c r="B114" s="95"/>
      <c r="C114" s="817" t="s">
        <v>245</v>
      </c>
      <c r="D114" s="818" t="s">
        <v>246</v>
      </c>
      <c r="E114" s="819" t="s">
        <v>246</v>
      </c>
      <c r="F114" s="47" t="s">
        <v>247</v>
      </c>
      <c r="G114" s="40"/>
      <c r="H114" s="42"/>
      <c r="I114" s="42"/>
      <c r="J114" s="42"/>
      <c r="K114" s="42"/>
      <c r="L114" s="42"/>
      <c r="M114" s="48"/>
      <c r="N114" s="98"/>
      <c r="O114" s="96"/>
      <c r="P114" s="96"/>
      <c r="Q114" s="96"/>
      <c r="R114" s="96"/>
      <c r="S114" s="109">
        <v>0</v>
      </c>
      <c r="T114" s="109">
        <v>0</v>
      </c>
      <c r="U114" s="84"/>
    </row>
    <row r="115" spans="1:21" s="55" customFormat="1" ht="15.75">
      <c r="A115" s="94"/>
      <c r="B115" s="95"/>
      <c r="C115" s="817" t="s">
        <v>248</v>
      </c>
      <c r="D115" s="818" t="s">
        <v>249</v>
      </c>
      <c r="E115" s="819" t="s">
        <v>249</v>
      </c>
      <c r="F115" s="47" t="s">
        <v>250</v>
      </c>
      <c r="G115" s="40"/>
      <c r="H115" s="42"/>
      <c r="I115" s="42"/>
      <c r="J115" s="42"/>
      <c r="K115" s="42"/>
      <c r="L115" s="42"/>
      <c r="M115" s="48"/>
      <c r="N115" s="98"/>
      <c r="O115" s="96"/>
      <c r="P115" s="96"/>
      <c r="Q115" s="96"/>
      <c r="R115" s="96"/>
      <c r="S115" s="109">
        <v>0</v>
      </c>
      <c r="T115" s="109">
        <v>0</v>
      </c>
      <c r="U115" s="84"/>
    </row>
    <row r="116" spans="1:21" s="55" customFormat="1" ht="15.75">
      <c r="A116" s="94"/>
      <c r="B116" s="95"/>
      <c r="C116" s="817" t="s">
        <v>251</v>
      </c>
      <c r="D116" s="818" t="s">
        <v>252</v>
      </c>
      <c r="E116" s="819" t="s">
        <v>252</v>
      </c>
      <c r="F116" s="47" t="s">
        <v>253</v>
      </c>
      <c r="G116" s="40"/>
      <c r="H116" s="42"/>
      <c r="I116" s="42"/>
      <c r="J116" s="42"/>
      <c r="K116" s="42"/>
      <c r="L116" s="42"/>
      <c r="M116" s="48"/>
      <c r="N116" s="98"/>
      <c r="O116" s="96"/>
      <c r="P116" s="96"/>
      <c r="Q116" s="96"/>
      <c r="R116" s="96"/>
      <c r="S116" s="109">
        <v>0</v>
      </c>
      <c r="T116" s="109">
        <v>0</v>
      </c>
      <c r="U116" s="84"/>
    </row>
    <row r="117" spans="1:21" s="55" customFormat="1" ht="15.75">
      <c r="A117" s="94"/>
      <c r="B117" s="95"/>
      <c r="C117" s="817">
        <v>335</v>
      </c>
      <c r="D117" s="818" t="s">
        <v>254</v>
      </c>
      <c r="E117" s="819" t="s">
        <v>254</v>
      </c>
      <c r="F117" s="47" t="s">
        <v>255</v>
      </c>
      <c r="G117" s="40"/>
      <c r="H117" s="42"/>
      <c r="I117" s="42"/>
      <c r="J117" s="42"/>
      <c r="K117" s="42"/>
      <c r="L117" s="42"/>
      <c r="M117" s="48"/>
      <c r="N117" s="98"/>
      <c r="O117" s="96"/>
      <c r="P117" s="96"/>
      <c r="Q117" s="96"/>
      <c r="R117" s="96"/>
      <c r="S117" s="109">
        <v>0</v>
      </c>
      <c r="T117" s="109">
        <v>0</v>
      </c>
      <c r="U117" s="84"/>
    </row>
    <row r="118" spans="1:21" s="55" customFormat="1" ht="15.75">
      <c r="A118" s="94"/>
      <c r="B118" s="95"/>
      <c r="C118" s="817">
        <v>336</v>
      </c>
      <c r="D118" s="818" t="s">
        <v>256</v>
      </c>
      <c r="E118" s="819" t="s">
        <v>256</v>
      </c>
      <c r="F118" s="47" t="s">
        <v>257</v>
      </c>
      <c r="G118" s="40"/>
      <c r="H118" s="42"/>
      <c r="I118" s="42"/>
      <c r="J118" s="42"/>
      <c r="K118" s="42"/>
      <c r="L118" s="42"/>
      <c r="M118" s="48"/>
      <c r="N118" s="98"/>
      <c r="O118" s="96"/>
      <c r="P118" s="96"/>
      <c r="Q118" s="96"/>
      <c r="R118" s="96"/>
      <c r="S118" s="109"/>
      <c r="T118" s="109"/>
      <c r="U118" s="84"/>
    </row>
    <row r="119" spans="1:21" s="55" customFormat="1" ht="15.75">
      <c r="A119" s="94"/>
      <c r="B119" s="95" t="s">
        <v>258</v>
      </c>
      <c r="C119" s="817"/>
      <c r="D119" s="818"/>
      <c r="E119" s="819"/>
      <c r="F119" s="45" t="s">
        <v>259</v>
      </c>
      <c r="G119" s="40"/>
      <c r="H119" s="41"/>
      <c r="I119" s="41"/>
      <c r="J119" s="41"/>
      <c r="K119" s="41"/>
      <c r="L119" s="41"/>
      <c r="M119" s="46"/>
      <c r="N119" s="98"/>
      <c r="O119" s="96"/>
      <c r="P119" s="96"/>
      <c r="Q119" s="96"/>
      <c r="R119" s="96"/>
      <c r="S119" s="140">
        <f>SUM(S120:S123)</f>
        <v>0</v>
      </c>
      <c r="T119" s="140">
        <f>SUM(T120:T123)</f>
        <v>0</v>
      </c>
      <c r="U119" s="84"/>
    </row>
    <row r="120" spans="1:21" s="55" customFormat="1" ht="15.75">
      <c r="A120" s="94"/>
      <c r="B120" s="95"/>
      <c r="C120" s="817" t="s">
        <v>260</v>
      </c>
      <c r="D120" s="818" t="s">
        <v>261</v>
      </c>
      <c r="E120" s="819" t="s">
        <v>261</v>
      </c>
      <c r="F120" s="47" t="s">
        <v>262</v>
      </c>
      <c r="G120" s="40"/>
      <c r="H120" s="42"/>
      <c r="I120" s="42"/>
      <c r="J120" s="42"/>
      <c r="K120" s="42"/>
      <c r="L120" s="42"/>
      <c r="M120" s="48"/>
      <c r="N120" s="98"/>
      <c r="O120" s="96"/>
      <c r="P120" s="96"/>
      <c r="Q120" s="96"/>
      <c r="R120" s="96"/>
      <c r="S120" s="109">
        <v>0</v>
      </c>
      <c r="T120" s="109">
        <v>0</v>
      </c>
      <c r="U120" s="84"/>
    </row>
    <row r="121" spans="1:21" s="55" customFormat="1" ht="15.75">
      <c r="A121" s="94"/>
      <c r="B121" s="95"/>
      <c r="C121" s="817" t="s">
        <v>263</v>
      </c>
      <c r="D121" s="818" t="s">
        <v>264</v>
      </c>
      <c r="E121" s="819" t="s">
        <v>264</v>
      </c>
      <c r="F121" s="47" t="s">
        <v>265</v>
      </c>
      <c r="G121" s="40"/>
      <c r="H121" s="42"/>
      <c r="I121" s="42"/>
      <c r="J121" s="42"/>
      <c r="K121" s="42"/>
      <c r="L121" s="42"/>
      <c r="M121" s="48"/>
      <c r="N121" s="98"/>
      <c r="O121" s="96"/>
      <c r="P121" s="96"/>
      <c r="Q121" s="96"/>
      <c r="R121" s="96"/>
      <c r="S121" s="109">
        <v>0</v>
      </c>
      <c r="T121" s="109">
        <v>0</v>
      </c>
      <c r="U121" s="84"/>
    </row>
    <row r="122" spans="1:21" s="55" customFormat="1" ht="15.75">
      <c r="A122" s="94"/>
      <c r="B122" s="95"/>
      <c r="C122" s="817" t="s">
        <v>266</v>
      </c>
      <c r="D122" s="818" t="s">
        <v>264</v>
      </c>
      <c r="E122" s="819" t="s">
        <v>264</v>
      </c>
      <c r="F122" s="47" t="s">
        <v>267</v>
      </c>
      <c r="G122" s="40"/>
      <c r="H122" s="42"/>
      <c r="I122" s="42"/>
      <c r="J122" s="42"/>
      <c r="K122" s="42"/>
      <c r="L122" s="42"/>
      <c r="M122" s="48"/>
      <c r="N122" s="98"/>
      <c r="O122" s="96"/>
      <c r="P122" s="96"/>
      <c r="Q122" s="96"/>
      <c r="R122" s="96"/>
      <c r="S122" s="109">
        <v>0</v>
      </c>
      <c r="T122" s="109">
        <v>0</v>
      </c>
      <c r="U122" s="84"/>
    </row>
    <row r="123" spans="1:21" s="55" customFormat="1" ht="15.75">
      <c r="A123" s="94"/>
      <c r="B123" s="95"/>
      <c r="C123" s="105"/>
      <c r="D123" s="106"/>
      <c r="E123" s="107"/>
      <c r="F123" s="47"/>
      <c r="G123" s="40"/>
      <c r="H123" s="42"/>
      <c r="I123" s="42"/>
      <c r="J123" s="42"/>
      <c r="K123" s="42"/>
      <c r="L123" s="42"/>
      <c r="M123" s="48"/>
      <c r="N123" s="98"/>
      <c r="O123" s="96"/>
      <c r="P123" s="96"/>
      <c r="Q123" s="96"/>
      <c r="R123" s="96"/>
      <c r="S123" s="109"/>
      <c r="T123" s="109"/>
      <c r="U123" s="84"/>
    </row>
    <row r="124" spans="1:21" s="55" customFormat="1" ht="15.75">
      <c r="A124" s="94"/>
      <c r="B124" s="95" t="s">
        <v>268</v>
      </c>
      <c r="C124" s="817"/>
      <c r="D124" s="818"/>
      <c r="E124" s="819"/>
      <c r="F124" s="45" t="s">
        <v>477</v>
      </c>
      <c r="G124" s="40"/>
      <c r="H124" s="41"/>
      <c r="I124" s="41"/>
      <c r="J124" s="41"/>
      <c r="K124" s="41"/>
      <c r="L124" s="41"/>
      <c r="M124" s="46"/>
      <c r="N124" s="98"/>
      <c r="O124" s="96"/>
      <c r="P124" s="96"/>
      <c r="Q124" s="96"/>
      <c r="R124" s="96"/>
      <c r="S124" s="139">
        <f>SUM(S125:S129)</f>
        <v>0</v>
      </c>
      <c r="T124" s="139">
        <f>SUM(T125:T129)</f>
        <v>0</v>
      </c>
      <c r="U124" s="84"/>
    </row>
    <row r="125" spans="1:21" s="55" customFormat="1" ht="15.75">
      <c r="A125" s="94"/>
      <c r="B125" s="95"/>
      <c r="C125" s="817" t="s">
        <v>270</v>
      </c>
      <c r="D125" s="818" t="s">
        <v>271</v>
      </c>
      <c r="E125" s="819" t="s">
        <v>271</v>
      </c>
      <c r="F125" s="47" t="s">
        <v>272</v>
      </c>
      <c r="G125" s="40"/>
      <c r="H125" s="42"/>
      <c r="I125" s="42"/>
      <c r="J125" s="42"/>
      <c r="K125" s="42"/>
      <c r="L125" s="42"/>
      <c r="M125" s="48"/>
      <c r="N125" s="98"/>
      <c r="O125" s="96"/>
      <c r="P125" s="96"/>
      <c r="Q125" s="96"/>
      <c r="R125" s="96"/>
      <c r="S125" s="109"/>
      <c r="T125" s="109"/>
      <c r="U125" s="84"/>
    </row>
    <row r="126" spans="1:21" s="55" customFormat="1" ht="15.75">
      <c r="A126" s="94"/>
      <c r="B126" s="95"/>
      <c r="C126" s="817" t="s">
        <v>273</v>
      </c>
      <c r="D126" s="818" t="s">
        <v>271</v>
      </c>
      <c r="E126" s="819" t="s">
        <v>271</v>
      </c>
      <c r="F126" s="47" t="s">
        <v>274</v>
      </c>
      <c r="G126" s="40"/>
      <c r="H126" s="42"/>
      <c r="I126" s="42"/>
      <c r="J126" s="42"/>
      <c r="K126" s="42"/>
      <c r="L126" s="42"/>
      <c r="M126" s="48"/>
      <c r="N126" s="98"/>
      <c r="O126" s="96"/>
      <c r="P126" s="96"/>
      <c r="Q126" s="96"/>
      <c r="R126" s="96"/>
      <c r="S126" s="109"/>
      <c r="T126" s="109"/>
      <c r="U126" s="84"/>
    </row>
    <row r="127" spans="1:21" s="55" customFormat="1" ht="15.75">
      <c r="A127" s="94"/>
      <c r="B127" s="95"/>
      <c r="C127" s="817" t="s">
        <v>275</v>
      </c>
      <c r="D127" s="818" t="s">
        <v>276</v>
      </c>
      <c r="E127" s="819" t="s">
        <v>276</v>
      </c>
      <c r="F127" s="47" t="s">
        <v>277</v>
      </c>
      <c r="G127" s="40"/>
      <c r="H127" s="42"/>
      <c r="I127" s="42"/>
      <c r="J127" s="42"/>
      <c r="K127" s="42"/>
      <c r="L127" s="42"/>
      <c r="M127" s="48"/>
      <c r="N127" s="98"/>
      <c r="O127" s="96"/>
      <c r="P127" s="96"/>
      <c r="Q127" s="96"/>
      <c r="R127" s="96"/>
      <c r="S127" s="109">
        <v>0</v>
      </c>
      <c r="T127" s="109">
        <v>0</v>
      </c>
      <c r="U127" s="84"/>
    </row>
    <row r="128" spans="1:21" s="55" customFormat="1" ht="15.75">
      <c r="A128" s="94"/>
      <c r="B128" s="95"/>
      <c r="C128" s="817" t="s">
        <v>278</v>
      </c>
      <c r="D128" s="818" t="s">
        <v>279</v>
      </c>
      <c r="E128" s="819" t="s">
        <v>279</v>
      </c>
      <c r="F128" s="47" t="s">
        <v>280</v>
      </c>
      <c r="G128" s="40"/>
      <c r="H128" s="42"/>
      <c r="I128" s="42"/>
      <c r="J128" s="42"/>
      <c r="K128" s="42"/>
      <c r="L128" s="42"/>
      <c r="M128" s="48"/>
      <c r="N128" s="98"/>
      <c r="O128" s="96"/>
      <c r="P128" s="96"/>
      <c r="Q128" s="96"/>
      <c r="R128" s="96"/>
      <c r="S128" s="109"/>
      <c r="T128" s="109"/>
      <c r="U128" s="84"/>
    </row>
    <row r="129" spans="1:21" s="55" customFormat="1" ht="15.75">
      <c r="A129" s="94"/>
      <c r="B129" s="95"/>
      <c r="C129" s="817" t="s">
        <v>281</v>
      </c>
      <c r="D129" s="818" t="s">
        <v>282</v>
      </c>
      <c r="E129" s="819" t="s">
        <v>282</v>
      </c>
      <c r="F129" s="47" t="s">
        <v>283</v>
      </c>
      <c r="G129" s="40"/>
      <c r="H129" s="42"/>
      <c r="I129" s="42"/>
      <c r="J129" s="42"/>
      <c r="K129" s="42"/>
      <c r="L129" s="42"/>
      <c r="M129" s="48"/>
      <c r="N129" s="98"/>
      <c r="O129" s="96"/>
      <c r="P129" s="96"/>
      <c r="Q129" s="96"/>
      <c r="R129" s="96"/>
      <c r="S129" s="109">
        <v>0</v>
      </c>
      <c r="T129" s="109">
        <v>0</v>
      </c>
      <c r="U129" s="84"/>
    </row>
    <row r="130" spans="1:21" s="55" customFormat="1" ht="15.75">
      <c r="A130" s="94"/>
      <c r="B130" s="95" t="s">
        <v>284</v>
      </c>
      <c r="C130" s="105"/>
      <c r="D130" s="106"/>
      <c r="E130" s="107"/>
      <c r="F130" s="45" t="s">
        <v>478</v>
      </c>
      <c r="G130" s="40"/>
      <c r="H130" s="42"/>
      <c r="I130" s="42"/>
      <c r="J130" s="42"/>
      <c r="K130" s="42"/>
      <c r="L130" s="42"/>
      <c r="M130" s="48"/>
      <c r="N130" s="98"/>
      <c r="O130" s="96"/>
      <c r="P130" s="96"/>
      <c r="Q130" s="96"/>
      <c r="R130" s="96"/>
      <c r="S130" s="139">
        <f>SUM(S131:S137)</f>
        <v>0</v>
      </c>
      <c r="T130" s="139">
        <f>SUM(T131:T137)</f>
        <v>0</v>
      </c>
      <c r="U130" s="84"/>
    </row>
    <row r="131" spans="1:21" s="55" customFormat="1" ht="15.75">
      <c r="A131" s="94"/>
      <c r="B131" s="95"/>
      <c r="C131" s="817" t="s">
        <v>286</v>
      </c>
      <c r="D131" s="818" t="s">
        <v>271</v>
      </c>
      <c r="E131" s="819" t="s">
        <v>271</v>
      </c>
      <c r="F131" s="47" t="s">
        <v>287</v>
      </c>
      <c r="G131" s="40"/>
      <c r="H131" s="42"/>
      <c r="I131" s="42"/>
      <c r="J131" s="42"/>
      <c r="K131" s="42"/>
      <c r="L131" s="42"/>
      <c r="M131" s="48"/>
      <c r="N131" s="98"/>
      <c r="O131" s="96"/>
      <c r="P131" s="96"/>
      <c r="Q131" s="96"/>
      <c r="R131" s="96"/>
      <c r="S131" s="109"/>
      <c r="T131" s="109"/>
      <c r="U131" s="84"/>
    </row>
    <row r="132" spans="1:21" s="55" customFormat="1" ht="15.75">
      <c r="A132" s="94"/>
      <c r="B132" s="95"/>
      <c r="C132" s="817" t="s">
        <v>288</v>
      </c>
      <c r="D132" s="818" t="s">
        <v>271</v>
      </c>
      <c r="E132" s="819" t="s">
        <v>271</v>
      </c>
      <c r="F132" s="47" t="s">
        <v>289</v>
      </c>
      <c r="G132" s="40"/>
      <c r="H132" s="42"/>
      <c r="I132" s="42"/>
      <c r="J132" s="42"/>
      <c r="K132" s="42"/>
      <c r="L132" s="42"/>
      <c r="M132" s="48"/>
      <c r="N132" s="98"/>
      <c r="O132" s="96"/>
      <c r="P132" s="96"/>
      <c r="Q132" s="96"/>
      <c r="R132" s="96"/>
      <c r="S132" s="109"/>
      <c r="T132" s="109"/>
      <c r="U132" s="84"/>
    </row>
    <row r="133" spans="1:21" s="55" customFormat="1" ht="15.75">
      <c r="A133" s="94"/>
      <c r="B133" s="95"/>
      <c r="C133" s="817" t="s">
        <v>290</v>
      </c>
      <c r="D133" s="818" t="s">
        <v>276</v>
      </c>
      <c r="E133" s="819" t="s">
        <v>276</v>
      </c>
      <c r="F133" s="47" t="s">
        <v>291</v>
      </c>
      <c r="G133" s="40"/>
      <c r="H133" s="42"/>
      <c r="I133" s="42"/>
      <c r="J133" s="42"/>
      <c r="K133" s="42"/>
      <c r="L133" s="42"/>
      <c r="M133" s="48"/>
      <c r="N133" s="98"/>
      <c r="O133" s="96"/>
      <c r="P133" s="96"/>
      <c r="Q133" s="96"/>
      <c r="R133" s="96"/>
      <c r="S133" s="109"/>
      <c r="T133" s="109"/>
      <c r="U133" s="84"/>
    </row>
    <row r="134" spans="1:21" s="55" customFormat="1" ht="15.75">
      <c r="A134" s="94"/>
      <c r="B134" s="95"/>
      <c r="C134" s="817" t="s">
        <v>292</v>
      </c>
      <c r="D134" s="818" t="s">
        <v>279</v>
      </c>
      <c r="E134" s="819" t="s">
        <v>279</v>
      </c>
      <c r="F134" s="47" t="s">
        <v>293</v>
      </c>
      <c r="G134" s="40"/>
      <c r="H134" s="42"/>
      <c r="I134" s="42"/>
      <c r="J134" s="42"/>
      <c r="K134" s="42"/>
      <c r="L134" s="42"/>
      <c r="M134" s="48"/>
      <c r="N134" s="98"/>
      <c r="O134" s="96"/>
      <c r="P134" s="96"/>
      <c r="Q134" s="96"/>
      <c r="R134" s="96"/>
      <c r="S134" s="109"/>
      <c r="T134" s="109"/>
      <c r="U134" s="84"/>
    </row>
    <row r="135" spans="1:21" s="55" customFormat="1" ht="15.75">
      <c r="A135" s="94"/>
      <c r="B135" s="95"/>
      <c r="C135" s="817" t="s">
        <v>294</v>
      </c>
      <c r="D135" s="818" t="s">
        <v>282</v>
      </c>
      <c r="E135" s="819" t="s">
        <v>282</v>
      </c>
      <c r="F135" s="47" t="s">
        <v>295</v>
      </c>
      <c r="G135" s="40"/>
      <c r="H135" s="42"/>
      <c r="I135" s="42"/>
      <c r="J135" s="42"/>
      <c r="K135" s="42"/>
      <c r="L135" s="42"/>
      <c r="M135" s="48"/>
      <c r="N135" s="98"/>
      <c r="O135" s="96"/>
      <c r="P135" s="96"/>
      <c r="Q135" s="96"/>
      <c r="R135" s="96"/>
      <c r="S135" s="109">
        <v>0</v>
      </c>
      <c r="T135" s="109">
        <v>0</v>
      </c>
      <c r="U135" s="84"/>
    </row>
    <row r="136" spans="1:21" s="55" customFormat="1" ht="15.75">
      <c r="A136" s="94"/>
      <c r="B136" s="95"/>
      <c r="C136" s="817" t="s">
        <v>296</v>
      </c>
      <c r="D136" s="818" t="s">
        <v>282</v>
      </c>
      <c r="E136" s="819" t="s">
        <v>282</v>
      </c>
      <c r="F136" s="47" t="s">
        <v>297</v>
      </c>
      <c r="G136" s="40"/>
      <c r="H136" s="42"/>
      <c r="I136" s="42"/>
      <c r="J136" s="42"/>
      <c r="K136" s="42"/>
      <c r="L136" s="42"/>
      <c r="M136" s="48"/>
      <c r="N136" s="98"/>
      <c r="O136" s="96"/>
      <c r="P136" s="96"/>
      <c r="Q136" s="96"/>
      <c r="R136" s="96"/>
      <c r="S136" s="109"/>
      <c r="T136" s="109"/>
      <c r="U136" s="84"/>
    </row>
    <row r="137" spans="1:21" s="55" customFormat="1" ht="15.75">
      <c r="A137" s="94"/>
      <c r="B137" s="95"/>
      <c r="C137" s="105"/>
      <c r="D137" s="106"/>
      <c r="E137" s="107"/>
      <c r="F137" s="47"/>
      <c r="G137" s="40"/>
      <c r="H137" s="42"/>
      <c r="I137" s="42"/>
      <c r="J137" s="42"/>
      <c r="K137" s="42"/>
      <c r="L137" s="42"/>
      <c r="M137" s="48"/>
      <c r="N137" s="98"/>
      <c r="O137" s="96"/>
      <c r="P137" s="96"/>
      <c r="Q137" s="96"/>
      <c r="R137" s="96"/>
      <c r="S137" s="109"/>
      <c r="T137" s="109"/>
      <c r="U137" s="84"/>
    </row>
    <row r="138" spans="1:21" s="55" customFormat="1" ht="15.75">
      <c r="A138" s="94"/>
      <c r="B138" s="95" t="s">
        <v>298</v>
      </c>
      <c r="C138" s="817"/>
      <c r="D138" s="818"/>
      <c r="E138" s="819"/>
      <c r="F138" s="45" t="s">
        <v>299</v>
      </c>
      <c r="G138" s="40"/>
      <c r="H138" s="41"/>
      <c r="I138" s="41"/>
      <c r="J138" s="41"/>
      <c r="K138" s="41"/>
      <c r="L138" s="41"/>
      <c r="M138" s="46"/>
      <c r="N138" s="98"/>
      <c r="O138" s="96"/>
      <c r="P138" s="96"/>
      <c r="Q138" s="96"/>
      <c r="R138" s="96"/>
      <c r="S138" s="140">
        <f>SUM(S139:S146)</f>
        <v>0</v>
      </c>
      <c r="T138" s="140">
        <f>SUM(T139:T146)</f>
        <v>0</v>
      </c>
      <c r="U138" s="84"/>
    </row>
    <row r="139" spans="1:21" s="55" customFormat="1" ht="15.75">
      <c r="A139" s="94"/>
      <c r="B139" s="95"/>
      <c r="C139" s="817" t="s">
        <v>300</v>
      </c>
      <c r="D139" s="818" t="s">
        <v>301</v>
      </c>
      <c r="E139" s="819" t="s">
        <v>301</v>
      </c>
      <c r="F139" s="47" t="s">
        <v>302</v>
      </c>
      <c r="G139" s="40"/>
      <c r="H139" s="42"/>
      <c r="I139" s="42"/>
      <c r="J139" s="42"/>
      <c r="K139" s="42"/>
      <c r="L139" s="42"/>
      <c r="M139" s="48"/>
      <c r="N139" s="98"/>
      <c r="O139" s="96"/>
      <c r="P139" s="96"/>
      <c r="Q139" s="96"/>
      <c r="R139" s="96"/>
      <c r="S139" s="109">
        <v>0</v>
      </c>
      <c r="T139" s="109">
        <v>0</v>
      </c>
      <c r="U139" s="84"/>
    </row>
    <row r="140" spans="1:21" s="55" customFormat="1" ht="15.75">
      <c r="A140" s="94"/>
      <c r="B140" s="95"/>
      <c r="C140" s="817" t="s">
        <v>303</v>
      </c>
      <c r="D140" s="818" t="s">
        <v>304</v>
      </c>
      <c r="E140" s="819" t="s">
        <v>304</v>
      </c>
      <c r="F140" s="47" t="s">
        <v>305</v>
      </c>
      <c r="G140" s="40"/>
      <c r="H140" s="42"/>
      <c r="I140" s="42"/>
      <c r="J140" s="42"/>
      <c r="K140" s="42"/>
      <c r="L140" s="42"/>
      <c r="M140" s="48"/>
      <c r="N140" s="98"/>
      <c r="O140" s="96"/>
      <c r="P140" s="96"/>
      <c r="Q140" s="96"/>
      <c r="R140" s="96"/>
      <c r="S140" s="109">
        <v>0</v>
      </c>
      <c r="T140" s="109">
        <v>0</v>
      </c>
      <c r="U140" s="84"/>
    </row>
    <row r="141" spans="1:21" s="55" customFormat="1" ht="15.75">
      <c r="A141" s="94"/>
      <c r="B141" s="95"/>
      <c r="C141" s="817" t="s">
        <v>306</v>
      </c>
      <c r="D141" s="818" t="s">
        <v>304</v>
      </c>
      <c r="E141" s="819" t="s">
        <v>304</v>
      </c>
      <c r="F141" s="47" t="s">
        <v>307</v>
      </c>
      <c r="G141" s="40"/>
      <c r="H141" s="42"/>
      <c r="I141" s="42"/>
      <c r="J141" s="42"/>
      <c r="K141" s="42"/>
      <c r="L141" s="42"/>
      <c r="M141" s="48"/>
      <c r="N141" s="98"/>
      <c r="O141" s="96"/>
      <c r="P141" s="96"/>
      <c r="Q141" s="96"/>
      <c r="R141" s="96"/>
      <c r="S141" s="109">
        <v>0</v>
      </c>
      <c r="T141" s="109">
        <v>0</v>
      </c>
      <c r="U141" s="84"/>
    </row>
    <row r="142" spans="1:21" s="55" customFormat="1" ht="15.75">
      <c r="A142" s="94"/>
      <c r="B142" s="95"/>
      <c r="C142" s="817" t="s">
        <v>308</v>
      </c>
      <c r="D142" s="818" t="s">
        <v>304</v>
      </c>
      <c r="E142" s="819" t="s">
        <v>304</v>
      </c>
      <c r="F142" s="47" t="s">
        <v>309</v>
      </c>
      <c r="G142" s="40"/>
      <c r="H142" s="42"/>
      <c r="I142" s="42"/>
      <c r="J142" s="42"/>
      <c r="K142" s="42"/>
      <c r="L142" s="42"/>
      <c r="M142" s="48"/>
      <c r="N142" s="98"/>
      <c r="O142" s="96"/>
      <c r="P142" s="96"/>
      <c r="Q142" s="96"/>
      <c r="R142" s="96"/>
      <c r="S142" s="109">
        <v>0</v>
      </c>
      <c r="T142" s="109">
        <v>0</v>
      </c>
      <c r="U142" s="84"/>
    </row>
    <row r="143" spans="1:21" s="55" customFormat="1" ht="15.75">
      <c r="A143" s="94"/>
      <c r="B143" s="95"/>
      <c r="C143" s="817" t="s">
        <v>310</v>
      </c>
      <c r="D143" s="818" t="s">
        <v>304</v>
      </c>
      <c r="E143" s="819" t="s">
        <v>304</v>
      </c>
      <c r="F143" s="47" t="s">
        <v>311</v>
      </c>
      <c r="G143" s="40"/>
      <c r="H143" s="42"/>
      <c r="I143" s="42"/>
      <c r="J143" s="42"/>
      <c r="K143" s="42"/>
      <c r="L143" s="42"/>
      <c r="M143" s="48"/>
      <c r="N143" s="98"/>
      <c r="O143" s="96"/>
      <c r="P143" s="96"/>
      <c r="Q143" s="96"/>
      <c r="R143" s="96"/>
      <c r="S143" s="109">
        <v>0</v>
      </c>
      <c r="T143" s="109">
        <v>0</v>
      </c>
      <c r="U143" s="84"/>
    </row>
    <row r="144" spans="1:21" s="55" customFormat="1" ht="15.75">
      <c r="A144" s="94"/>
      <c r="B144" s="95"/>
      <c r="C144" s="817" t="s">
        <v>312</v>
      </c>
      <c r="D144" s="818" t="s">
        <v>313</v>
      </c>
      <c r="E144" s="819" t="s">
        <v>313</v>
      </c>
      <c r="F144" s="47" t="s">
        <v>314</v>
      </c>
      <c r="G144" s="40"/>
      <c r="H144" s="42"/>
      <c r="I144" s="42"/>
      <c r="J144" s="42"/>
      <c r="K144" s="42"/>
      <c r="L144" s="42"/>
      <c r="M144" s="48"/>
      <c r="N144" s="98"/>
      <c r="O144" s="96"/>
      <c r="P144" s="96"/>
      <c r="Q144" s="96"/>
      <c r="R144" s="96"/>
      <c r="S144" s="109">
        <v>0</v>
      </c>
      <c r="T144" s="109">
        <v>0</v>
      </c>
      <c r="U144" s="84"/>
    </row>
    <row r="145" spans="1:21" s="55" customFormat="1" ht="15.75">
      <c r="A145" s="94"/>
      <c r="B145" s="95"/>
      <c r="C145" s="817" t="s">
        <v>315</v>
      </c>
      <c r="D145" s="818" t="s">
        <v>316</v>
      </c>
      <c r="E145" s="819" t="s">
        <v>316</v>
      </c>
      <c r="F145" s="47" t="s">
        <v>317</v>
      </c>
      <c r="G145" s="40"/>
      <c r="H145" s="42"/>
      <c r="I145" s="42"/>
      <c r="J145" s="42"/>
      <c r="K145" s="42"/>
      <c r="L145" s="42"/>
      <c r="M145" s="48"/>
      <c r="N145" s="98"/>
      <c r="O145" s="96"/>
      <c r="P145" s="96"/>
      <c r="Q145" s="96"/>
      <c r="R145" s="96"/>
      <c r="S145" s="109">
        <v>0</v>
      </c>
      <c r="T145" s="109">
        <v>0</v>
      </c>
      <c r="U145" s="84"/>
    </row>
    <row r="146" spans="1:21" s="55" customFormat="1" ht="15.75">
      <c r="A146" s="94"/>
      <c r="B146" s="95"/>
      <c r="C146" s="817" t="s">
        <v>318</v>
      </c>
      <c r="D146" s="818" t="s">
        <v>319</v>
      </c>
      <c r="E146" s="819" t="s">
        <v>319</v>
      </c>
      <c r="F146" s="47" t="s">
        <v>320</v>
      </c>
      <c r="G146" s="40"/>
      <c r="H146" s="42"/>
      <c r="I146" s="42"/>
      <c r="J146" s="42"/>
      <c r="K146" s="42"/>
      <c r="L146" s="42"/>
      <c r="M146" s="48"/>
      <c r="N146" s="98"/>
      <c r="O146" s="96"/>
      <c r="P146" s="96"/>
      <c r="Q146" s="96"/>
      <c r="R146" s="96"/>
      <c r="S146" s="109">
        <v>0</v>
      </c>
      <c r="T146" s="109">
        <v>0</v>
      </c>
      <c r="U146" s="84"/>
    </row>
    <row r="147" spans="1:21" s="55" customFormat="1" ht="15.75">
      <c r="A147" s="94"/>
      <c r="B147" s="95"/>
      <c r="C147" s="105"/>
      <c r="D147" s="106"/>
      <c r="E147" s="107"/>
      <c r="F147" s="47"/>
      <c r="G147" s="40"/>
      <c r="H147" s="42"/>
      <c r="I147" s="42"/>
      <c r="J147" s="42"/>
      <c r="K147" s="42"/>
      <c r="L147" s="42"/>
      <c r="M147" s="48"/>
      <c r="N147" s="98"/>
      <c r="O147" s="96"/>
      <c r="P147" s="96"/>
      <c r="Q147" s="96"/>
      <c r="R147" s="96"/>
      <c r="S147" s="109"/>
      <c r="T147" s="109"/>
      <c r="U147" s="84"/>
    </row>
    <row r="148" spans="1:21" s="72" customFormat="1" ht="15.75">
      <c r="A148" s="94" t="s">
        <v>321</v>
      </c>
      <c r="B148" s="94"/>
      <c r="C148" s="821"/>
      <c r="D148" s="822"/>
      <c r="E148" s="823"/>
      <c r="F148" s="43" t="s">
        <v>322</v>
      </c>
      <c r="G148" s="59"/>
      <c r="H148" s="39"/>
      <c r="I148" s="39"/>
      <c r="J148" s="39"/>
      <c r="K148" s="39"/>
      <c r="L148" s="39"/>
      <c r="M148" s="44"/>
      <c r="N148" s="99"/>
      <c r="O148" s="97">
        <v>40</v>
      </c>
      <c r="P148" s="97"/>
      <c r="Q148" s="97"/>
      <c r="R148" s="97"/>
      <c r="S148" s="139">
        <f>+S150+S153</f>
        <v>0</v>
      </c>
      <c r="T148" s="139">
        <f>+T150+T153</f>
        <v>0</v>
      </c>
      <c r="U148" s="84"/>
    </row>
    <row r="149" spans="1:21" s="55" customFormat="1" ht="15.75">
      <c r="A149" s="94"/>
      <c r="B149" s="95"/>
      <c r="C149" s="817"/>
      <c r="D149" s="818"/>
      <c r="E149" s="819"/>
      <c r="F149" s="47"/>
      <c r="G149" s="40"/>
      <c r="H149" s="42"/>
      <c r="I149" s="42"/>
      <c r="J149" s="42"/>
      <c r="K149" s="42"/>
      <c r="L149" s="42"/>
      <c r="M149" s="48"/>
      <c r="N149" s="98"/>
      <c r="O149" s="96"/>
      <c r="P149" s="96"/>
      <c r="Q149" s="96"/>
      <c r="R149" s="96"/>
      <c r="S149" s="109"/>
      <c r="T149" s="109"/>
      <c r="U149" s="84"/>
    </row>
    <row r="150" spans="1:21" s="55" customFormat="1" ht="15.75">
      <c r="A150" s="94"/>
      <c r="B150" s="95" t="s">
        <v>323</v>
      </c>
      <c r="C150" s="817"/>
      <c r="D150" s="818"/>
      <c r="E150" s="819"/>
      <c r="F150" s="45" t="s">
        <v>324</v>
      </c>
      <c r="G150" s="40"/>
      <c r="H150" s="41"/>
      <c r="I150" s="41"/>
      <c r="J150" s="41"/>
      <c r="K150" s="41"/>
      <c r="L150" s="41"/>
      <c r="M150" s="46"/>
      <c r="N150" s="98"/>
      <c r="O150" s="96"/>
      <c r="P150" s="96"/>
      <c r="Q150" s="96"/>
      <c r="R150" s="96"/>
      <c r="S150" s="140">
        <f>SUM(S151:S152)</f>
        <v>0</v>
      </c>
      <c r="T150" s="140">
        <f>SUM(T151:T152)</f>
        <v>0</v>
      </c>
      <c r="U150" s="84"/>
    </row>
    <row r="151" spans="1:21" s="55" customFormat="1" ht="15.75">
      <c r="A151" s="94"/>
      <c r="B151" s="95"/>
      <c r="C151" s="817" t="s">
        <v>325</v>
      </c>
      <c r="D151" s="818" t="s">
        <v>326</v>
      </c>
      <c r="E151" s="819" t="s">
        <v>326</v>
      </c>
      <c r="F151" s="47" t="s">
        <v>327</v>
      </c>
      <c r="G151" s="40"/>
      <c r="H151" s="42"/>
      <c r="I151" s="42"/>
      <c r="J151" s="42"/>
      <c r="K151" s="42"/>
      <c r="L151" s="42"/>
      <c r="M151" s="48"/>
      <c r="N151" s="98"/>
      <c r="O151" s="96"/>
      <c r="P151" s="96"/>
      <c r="Q151" s="96"/>
      <c r="R151" s="96"/>
      <c r="S151" s="109"/>
      <c r="T151" s="109"/>
      <c r="U151" s="84"/>
    </row>
    <row r="152" spans="1:21" s="55" customFormat="1" ht="15.75">
      <c r="A152" s="94"/>
      <c r="B152" s="95"/>
      <c r="C152" s="817" t="s">
        <v>328</v>
      </c>
      <c r="D152" s="818" t="s">
        <v>329</v>
      </c>
      <c r="E152" s="819" t="s">
        <v>329</v>
      </c>
      <c r="F152" s="47" t="s">
        <v>330</v>
      </c>
      <c r="G152" s="40"/>
      <c r="H152" s="42"/>
      <c r="I152" s="42"/>
      <c r="J152" s="42"/>
      <c r="K152" s="42"/>
      <c r="L152" s="42"/>
      <c r="M152" s="48"/>
      <c r="N152" s="98"/>
      <c r="O152" s="96"/>
      <c r="P152" s="96"/>
      <c r="Q152" s="96"/>
      <c r="R152" s="96"/>
      <c r="S152" s="109"/>
      <c r="T152" s="109"/>
      <c r="U152" s="84"/>
    </row>
    <row r="153" spans="1:21" s="55" customFormat="1" ht="15.75">
      <c r="A153" s="94"/>
      <c r="B153" s="95" t="s">
        <v>331</v>
      </c>
      <c r="C153" s="817"/>
      <c r="D153" s="818"/>
      <c r="E153" s="819"/>
      <c r="F153" s="45" t="s">
        <v>332</v>
      </c>
      <c r="G153" s="40"/>
      <c r="H153" s="41"/>
      <c r="I153" s="41"/>
      <c r="J153" s="41"/>
      <c r="K153" s="41"/>
      <c r="L153" s="41"/>
      <c r="M153" s="46"/>
      <c r="N153" s="98"/>
      <c r="O153" s="96"/>
      <c r="P153" s="96"/>
      <c r="Q153" s="96"/>
      <c r="R153" s="96"/>
      <c r="S153" s="140">
        <f>SUM(S154:S155)</f>
        <v>0</v>
      </c>
      <c r="T153" s="140">
        <f>SUM(T154:T155)</f>
        <v>0</v>
      </c>
      <c r="U153" s="84"/>
    </row>
    <row r="154" spans="1:21" s="55" customFormat="1" ht="15.75">
      <c r="A154" s="94"/>
      <c r="B154" s="95"/>
      <c r="C154" s="817" t="s">
        <v>333</v>
      </c>
      <c r="D154" s="818" t="s">
        <v>334</v>
      </c>
      <c r="E154" s="819" t="s">
        <v>334</v>
      </c>
      <c r="F154" s="47" t="s">
        <v>335</v>
      </c>
      <c r="G154" s="40"/>
      <c r="H154" s="42"/>
      <c r="I154" s="42"/>
      <c r="J154" s="42"/>
      <c r="K154" s="42"/>
      <c r="L154" s="42"/>
      <c r="M154" s="48"/>
      <c r="N154" s="98"/>
      <c r="O154" s="96"/>
      <c r="P154" s="96"/>
      <c r="Q154" s="96"/>
      <c r="R154" s="96"/>
      <c r="S154" s="109"/>
      <c r="T154" s="109"/>
      <c r="U154" s="84"/>
    </row>
    <row r="155" spans="1:21" s="55" customFormat="1" ht="15.75">
      <c r="A155" s="94"/>
      <c r="B155" s="95"/>
      <c r="C155" s="817" t="s">
        <v>336</v>
      </c>
      <c r="D155" s="818" t="s">
        <v>337</v>
      </c>
      <c r="E155" s="819" t="s">
        <v>337</v>
      </c>
      <c r="F155" s="47" t="s">
        <v>338</v>
      </c>
      <c r="G155" s="40"/>
      <c r="H155" s="42"/>
      <c r="I155" s="42"/>
      <c r="J155" s="42"/>
      <c r="K155" s="42"/>
      <c r="L155" s="42"/>
      <c r="M155" s="48"/>
      <c r="N155" s="98"/>
      <c r="O155" s="96"/>
      <c r="P155" s="96"/>
      <c r="Q155" s="96"/>
      <c r="R155" s="96"/>
      <c r="S155" s="109">
        <v>0</v>
      </c>
      <c r="T155" s="109">
        <v>0</v>
      </c>
      <c r="U155" s="84"/>
    </row>
    <row r="156" spans="1:21" s="55" customFormat="1" ht="15.75">
      <c r="A156" s="94"/>
      <c r="B156" s="95"/>
      <c r="C156" s="817"/>
      <c r="D156" s="818"/>
      <c r="E156" s="819"/>
      <c r="F156" s="47"/>
      <c r="G156" s="40"/>
      <c r="H156" s="42"/>
      <c r="I156" s="42"/>
      <c r="J156" s="42"/>
      <c r="K156" s="42"/>
      <c r="L156" s="42"/>
      <c r="M156" s="48"/>
      <c r="N156" s="98"/>
      <c r="O156" s="96"/>
      <c r="P156" s="96"/>
      <c r="Q156" s="96"/>
      <c r="R156" s="96"/>
      <c r="S156" s="109"/>
      <c r="T156" s="109"/>
      <c r="U156" s="84"/>
    </row>
    <row r="157" spans="1:21" s="55" customFormat="1" ht="15.75">
      <c r="A157" s="94" t="s">
        <v>339</v>
      </c>
      <c r="B157" s="95"/>
      <c r="C157" s="817"/>
      <c r="D157" s="818"/>
      <c r="E157" s="819"/>
      <c r="F157" s="43" t="s">
        <v>340</v>
      </c>
      <c r="G157" s="40"/>
      <c r="H157" s="39"/>
      <c r="I157" s="39"/>
      <c r="J157" s="39"/>
      <c r="K157" s="39"/>
      <c r="L157" s="39"/>
      <c r="M157" s="44"/>
      <c r="N157" s="98"/>
      <c r="O157" s="96">
        <v>30</v>
      </c>
      <c r="P157" s="96"/>
      <c r="Q157" s="96"/>
      <c r="R157" s="96"/>
      <c r="S157" s="139">
        <f>+S159+S171+S180+S169</f>
        <v>0</v>
      </c>
      <c r="T157" s="139">
        <f>+T159+T171+T180+T169</f>
        <v>0</v>
      </c>
      <c r="U157" s="84"/>
    </row>
    <row r="158" spans="1:21" s="55" customFormat="1" ht="15.75">
      <c r="A158" s="94"/>
      <c r="B158" s="95"/>
      <c r="C158" s="817"/>
      <c r="D158" s="818"/>
      <c r="E158" s="819"/>
      <c r="F158" s="47"/>
      <c r="G158" s="40"/>
      <c r="H158" s="42"/>
      <c r="I158" s="42"/>
      <c r="J158" s="42"/>
      <c r="K158" s="42"/>
      <c r="L158" s="42"/>
      <c r="M158" s="48"/>
      <c r="N158" s="98"/>
      <c r="O158" s="96"/>
      <c r="P158" s="96"/>
      <c r="Q158" s="96"/>
      <c r="R158" s="96"/>
      <c r="S158" s="109"/>
      <c r="T158" s="109"/>
      <c r="U158" s="84"/>
    </row>
    <row r="159" spans="1:21" s="55" customFormat="1" ht="15.75">
      <c r="A159" s="94"/>
      <c r="B159" s="95" t="s">
        <v>341</v>
      </c>
      <c r="C159" s="817"/>
      <c r="D159" s="818"/>
      <c r="E159" s="819"/>
      <c r="F159" s="45" t="s">
        <v>342</v>
      </c>
      <c r="G159" s="40"/>
      <c r="H159" s="41"/>
      <c r="I159" s="41"/>
      <c r="J159" s="41"/>
      <c r="K159" s="41"/>
      <c r="L159" s="41"/>
      <c r="M159" s="46"/>
      <c r="N159" s="98"/>
      <c r="O159" s="96"/>
      <c r="P159" s="96"/>
      <c r="Q159" s="96"/>
      <c r="R159" s="96"/>
      <c r="S159" s="140">
        <f>SUM(S160:S168)</f>
        <v>0</v>
      </c>
      <c r="T159" s="140">
        <f>SUM(T160:T168)</f>
        <v>0</v>
      </c>
      <c r="U159" s="84"/>
    </row>
    <row r="160" spans="1:21" s="55" customFormat="1" ht="15.75">
      <c r="A160" s="94"/>
      <c r="B160" s="95"/>
      <c r="C160" s="817" t="s">
        <v>343</v>
      </c>
      <c r="D160" s="818" t="s">
        <v>344</v>
      </c>
      <c r="E160" s="819" t="s">
        <v>344</v>
      </c>
      <c r="F160" s="47" t="s">
        <v>345</v>
      </c>
      <c r="G160" s="40"/>
      <c r="H160" s="42"/>
      <c r="I160" s="42"/>
      <c r="J160" s="42"/>
      <c r="K160" s="42"/>
      <c r="L160" s="42"/>
      <c r="M160" s="48"/>
      <c r="N160" s="98"/>
      <c r="O160" s="96"/>
      <c r="P160" s="96"/>
      <c r="Q160" s="96"/>
      <c r="R160" s="96"/>
      <c r="S160" s="109">
        <v>0</v>
      </c>
      <c r="T160" s="109">
        <v>0</v>
      </c>
      <c r="U160" s="84"/>
    </row>
    <row r="161" spans="1:21" s="55" customFormat="1" ht="15.75">
      <c r="A161" s="94"/>
      <c r="B161" s="95"/>
      <c r="C161" s="817" t="s">
        <v>346</v>
      </c>
      <c r="D161" s="818" t="s">
        <v>344</v>
      </c>
      <c r="E161" s="819" t="s">
        <v>344</v>
      </c>
      <c r="F161" s="47" t="s">
        <v>347</v>
      </c>
      <c r="G161" s="40"/>
      <c r="H161" s="42"/>
      <c r="I161" s="42"/>
      <c r="J161" s="42"/>
      <c r="K161" s="42"/>
      <c r="L161" s="42"/>
      <c r="M161" s="48"/>
      <c r="N161" s="98"/>
      <c r="O161" s="96"/>
      <c r="P161" s="96"/>
      <c r="Q161" s="96"/>
      <c r="R161" s="96"/>
      <c r="S161" s="109">
        <v>0</v>
      </c>
      <c r="T161" s="109">
        <v>0</v>
      </c>
      <c r="U161" s="84"/>
    </row>
    <row r="162" spans="1:21" s="55" customFormat="1" ht="15.75">
      <c r="A162" s="94"/>
      <c r="B162" s="95"/>
      <c r="C162" s="817" t="s">
        <v>348</v>
      </c>
      <c r="D162" s="818" t="s">
        <v>349</v>
      </c>
      <c r="E162" s="819" t="s">
        <v>349</v>
      </c>
      <c r="F162" s="47" t="s">
        <v>350</v>
      </c>
      <c r="G162" s="40"/>
      <c r="H162" s="42"/>
      <c r="I162" s="42"/>
      <c r="J162" s="42"/>
      <c r="K162" s="42"/>
      <c r="L162" s="42"/>
      <c r="M162" s="48"/>
      <c r="N162" s="98"/>
      <c r="O162" s="96"/>
      <c r="P162" s="96"/>
      <c r="Q162" s="96"/>
      <c r="R162" s="96"/>
      <c r="S162" s="109"/>
      <c r="T162" s="109"/>
      <c r="U162" s="84"/>
    </row>
    <row r="163" spans="1:21" s="55" customFormat="1" ht="15.75">
      <c r="A163" s="94"/>
      <c r="B163" s="95"/>
      <c r="C163" s="817" t="s">
        <v>351</v>
      </c>
      <c r="D163" s="818" t="s">
        <v>352</v>
      </c>
      <c r="E163" s="819" t="s">
        <v>352</v>
      </c>
      <c r="F163" s="47" t="s">
        <v>353</v>
      </c>
      <c r="G163" s="40"/>
      <c r="H163" s="42"/>
      <c r="I163" s="42"/>
      <c r="J163" s="42"/>
      <c r="K163" s="42"/>
      <c r="L163" s="42"/>
      <c r="M163" s="48"/>
      <c r="N163" s="98"/>
      <c r="O163" s="96"/>
      <c r="P163" s="96"/>
      <c r="Q163" s="96"/>
      <c r="R163" s="96"/>
      <c r="S163" s="109">
        <v>0</v>
      </c>
      <c r="T163" s="109">
        <v>0</v>
      </c>
      <c r="U163" s="84"/>
    </row>
    <row r="164" spans="1:21" s="55" customFormat="1" ht="15.75">
      <c r="A164" s="94"/>
      <c r="B164" s="95"/>
      <c r="C164" s="817" t="s">
        <v>354</v>
      </c>
      <c r="D164" s="818" t="s">
        <v>352</v>
      </c>
      <c r="E164" s="819" t="s">
        <v>352</v>
      </c>
      <c r="F164" s="47" t="s">
        <v>355</v>
      </c>
      <c r="G164" s="40"/>
      <c r="H164" s="42"/>
      <c r="I164" s="42"/>
      <c r="J164" s="42"/>
      <c r="K164" s="42"/>
      <c r="L164" s="42"/>
      <c r="M164" s="48"/>
      <c r="N164" s="98"/>
      <c r="O164" s="96"/>
      <c r="P164" s="96"/>
      <c r="Q164" s="96"/>
      <c r="R164" s="96"/>
      <c r="S164" s="109"/>
      <c r="T164" s="109"/>
      <c r="U164" s="84"/>
    </row>
    <row r="165" spans="1:21" s="55" customFormat="1" ht="15.75">
      <c r="A165" s="94"/>
      <c r="B165" s="95"/>
      <c r="C165" s="817" t="s">
        <v>356</v>
      </c>
      <c r="D165" s="818" t="s">
        <v>352</v>
      </c>
      <c r="E165" s="819" t="s">
        <v>352</v>
      </c>
      <c r="F165" s="47" t="s">
        <v>357</v>
      </c>
      <c r="G165" s="40"/>
      <c r="H165" s="42"/>
      <c r="I165" s="42"/>
      <c r="J165" s="42"/>
      <c r="K165" s="42"/>
      <c r="L165" s="42"/>
      <c r="M165" s="48"/>
      <c r="N165" s="98"/>
      <c r="O165" s="96"/>
      <c r="P165" s="96"/>
      <c r="Q165" s="96"/>
      <c r="R165" s="96"/>
      <c r="S165" s="109">
        <v>0</v>
      </c>
      <c r="T165" s="109">
        <v>0</v>
      </c>
      <c r="U165" s="84"/>
    </row>
    <row r="166" spans="1:21" s="55" customFormat="1" ht="15.75">
      <c r="A166" s="94"/>
      <c r="B166" s="95"/>
      <c r="C166" s="817" t="s">
        <v>358</v>
      </c>
      <c r="D166" s="818"/>
      <c r="E166" s="819"/>
      <c r="F166" s="47" t="s">
        <v>359</v>
      </c>
      <c r="G166" s="40"/>
      <c r="H166" s="42"/>
      <c r="I166" s="42"/>
      <c r="J166" s="42"/>
      <c r="K166" s="42"/>
      <c r="L166" s="42"/>
      <c r="M166" s="48"/>
      <c r="N166" s="98"/>
      <c r="O166" s="96"/>
      <c r="P166" s="96"/>
      <c r="Q166" s="96"/>
      <c r="R166" s="96"/>
      <c r="S166" s="109">
        <v>0</v>
      </c>
      <c r="T166" s="109">
        <v>0</v>
      </c>
      <c r="U166" s="84"/>
    </row>
    <row r="167" spans="1:21" s="55" customFormat="1" ht="15.75">
      <c r="A167" s="94"/>
      <c r="B167" s="95"/>
      <c r="C167" s="817" t="s">
        <v>360</v>
      </c>
      <c r="D167" s="818"/>
      <c r="E167" s="819"/>
      <c r="F167" s="47" t="s">
        <v>361</v>
      </c>
      <c r="G167" s="40"/>
      <c r="H167" s="42"/>
      <c r="I167" s="42"/>
      <c r="J167" s="42"/>
      <c r="K167" s="42"/>
      <c r="L167" s="42"/>
      <c r="M167" s="48"/>
      <c r="N167" s="98"/>
      <c r="O167" s="96"/>
      <c r="P167" s="96"/>
      <c r="Q167" s="96"/>
      <c r="R167" s="96"/>
      <c r="S167" s="109"/>
      <c r="T167" s="109"/>
      <c r="U167" s="84"/>
    </row>
    <row r="168" spans="1:21" s="55" customFormat="1" ht="15.75">
      <c r="A168" s="94"/>
      <c r="B168" s="95"/>
      <c r="C168" s="817" t="s">
        <v>362</v>
      </c>
      <c r="D168" s="818"/>
      <c r="E168" s="819"/>
      <c r="F168" s="47" t="s">
        <v>363</v>
      </c>
      <c r="G168" s="40"/>
      <c r="H168" s="42"/>
      <c r="I168" s="42"/>
      <c r="J168" s="42"/>
      <c r="K168" s="42"/>
      <c r="L168" s="42"/>
      <c r="M168" s="48"/>
      <c r="N168" s="98"/>
      <c r="O168" s="96"/>
      <c r="P168" s="96"/>
      <c r="Q168" s="96"/>
      <c r="R168" s="96"/>
      <c r="S168" s="109"/>
      <c r="T168" s="109"/>
      <c r="U168" s="84"/>
    </row>
    <row r="169" spans="1:21" s="55" customFormat="1" ht="15.75">
      <c r="A169" s="94"/>
      <c r="B169" s="94" t="s">
        <v>364</v>
      </c>
      <c r="C169" s="817"/>
      <c r="D169" s="818"/>
      <c r="E169" s="819"/>
      <c r="F169" s="45" t="s">
        <v>365</v>
      </c>
      <c r="G169" s="59"/>
      <c r="H169" s="41"/>
      <c r="I169" s="41"/>
      <c r="J169" s="41"/>
      <c r="K169" s="41"/>
      <c r="L169" s="41"/>
      <c r="M169" s="46"/>
      <c r="N169" s="98"/>
      <c r="O169" s="96"/>
      <c r="P169" s="96"/>
      <c r="Q169" s="96"/>
      <c r="R169" s="96"/>
      <c r="S169" s="140">
        <f>SUM(S170:S170)</f>
        <v>0</v>
      </c>
      <c r="T169" s="140">
        <f>SUM(T170:T170)</f>
        <v>0</v>
      </c>
      <c r="U169" s="84"/>
    </row>
    <row r="170" spans="1:21" s="55" customFormat="1" ht="15.75">
      <c r="A170" s="94"/>
      <c r="B170" s="95"/>
      <c r="C170" s="817" t="s">
        <v>366</v>
      </c>
      <c r="D170" s="818" t="s">
        <v>344</v>
      </c>
      <c r="E170" s="819" t="s">
        <v>344</v>
      </c>
      <c r="F170" s="47" t="s">
        <v>479</v>
      </c>
      <c r="G170" s="40"/>
      <c r="H170" s="42"/>
      <c r="I170" s="42"/>
      <c r="J170" s="42"/>
      <c r="K170" s="42"/>
      <c r="L170" s="42"/>
      <c r="M170" s="48"/>
      <c r="N170" s="98"/>
      <c r="O170" s="96"/>
      <c r="P170" s="96"/>
      <c r="Q170" s="96"/>
      <c r="R170" s="96"/>
      <c r="S170" s="109"/>
      <c r="T170" s="109"/>
      <c r="U170" s="84"/>
    </row>
    <row r="171" spans="1:21" s="55" customFormat="1" ht="15.75">
      <c r="A171" s="94"/>
      <c r="B171" s="95" t="s">
        <v>368</v>
      </c>
      <c r="C171" s="817"/>
      <c r="D171" s="818"/>
      <c r="E171" s="819"/>
      <c r="F171" s="45" t="s">
        <v>369</v>
      </c>
      <c r="G171" s="40"/>
      <c r="H171" s="42"/>
      <c r="I171" s="42"/>
      <c r="J171" s="42"/>
      <c r="K171" s="42"/>
      <c r="L171" s="42"/>
      <c r="M171" s="48"/>
      <c r="N171" s="98"/>
      <c r="O171" s="96"/>
      <c r="P171" s="96"/>
      <c r="Q171" s="96"/>
      <c r="R171" s="96"/>
      <c r="S171" s="140">
        <f>SUM(S172:S179)</f>
        <v>0</v>
      </c>
      <c r="T171" s="140">
        <f>SUM(T172:T179)</f>
        <v>0</v>
      </c>
      <c r="U171" s="84"/>
    </row>
    <row r="172" spans="1:21" s="55" customFormat="1" ht="15.75">
      <c r="A172" s="94"/>
      <c r="B172" s="95"/>
      <c r="C172" s="817" t="s">
        <v>486</v>
      </c>
      <c r="D172" s="818" t="s">
        <v>344</v>
      </c>
      <c r="E172" s="819" t="s">
        <v>344</v>
      </c>
      <c r="F172" s="47" t="s">
        <v>485</v>
      </c>
      <c r="G172" s="40"/>
      <c r="H172" s="42"/>
      <c r="I172" s="42"/>
      <c r="J172" s="42"/>
      <c r="K172" s="42"/>
      <c r="L172" s="42"/>
      <c r="M172" s="48"/>
      <c r="N172" s="98"/>
      <c r="O172" s="96"/>
      <c r="P172" s="96"/>
      <c r="Q172" s="96"/>
      <c r="R172" s="96"/>
      <c r="S172" s="140"/>
      <c r="T172" s="140"/>
      <c r="U172" s="84"/>
    </row>
    <row r="173" spans="1:21" s="55" customFormat="1" ht="15.75">
      <c r="A173" s="94"/>
      <c r="B173" s="95"/>
      <c r="C173" s="817" t="s">
        <v>487</v>
      </c>
      <c r="D173" s="818" t="s">
        <v>344</v>
      </c>
      <c r="E173" s="819" t="s">
        <v>344</v>
      </c>
      <c r="F173" s="47" t="s">
        <v>490</v>
      </c>
      <c r="G173" s="40"/>
      <c r="H173" s="42"/>
      <c r="I173" s="42"/>
      <c r="J173" s="42"/>
      <c r="K173" s="42"/>
      <c r="L173" s="42"/>
      <c r="M173" s="48"/>
      <c r="N173" s="98"/>
      <c r="O173" s="96"/>
      <c r="P173" s="96"/>
      <c r="Q173" s="96"/>
      <c r="R173" s="96"/>
      <c r="S173" s="140"/>
      <c r="T173" s="140"/>
      <c r="U173" s="84"/>
    </row>
    <row r="174" spans="1:21" s="55" customFormat="1" ht="15.75">
      <c r="A174" s="94"/>
      <c r="B174" s="95"/>
      <c r="C174" s="105"/>
      <c r="D174" s="106" t="s">
        <v>488</v>
      </c>
      <c r="E174" s="107"/>
      <c r="F174" s="47" t="s">
        <v>491</v>
      </c>
      <c r="G174" s="40"/>
      <c r="H174" s="42"/>
      <c r="I174" s="42"/>
      <c r="J174" s="42"/>
      <c r="K174" s="42"/>
      <c r="L174" s="42"/>
      <c r="M174" s="48"/>
      <c r="N174" s="98"/>
      <c r="O174" s="96"/>
      <c r="P174" s="96"/>
      <c r="Q174" s="96"/>
      <c r="R174" s="96"/>
      <c r="S174" s="140"/>
      <c r="T174" s="140"/>
      <c r="U174" s="84"/>
    </row>
    <row r="175" spans="1:21" s="55" customFormat="1" ht="15.75">
      <c r="A175" s="94"/>
      <c r="B175" s="95"/>
      <c r="C175" s="105"/>
      <c r="D175" s="106" t="s">
        <v>489</v>
      </c>
      <c r="E175" s="107"/>
      <c r="F175" s="47" t="s">
        <v>492</v>
      </c>
      <c r="G175" s="40"/>
      <c r="H175" s="42"/>
      <c r="I175" s="42"/>
      <c r="J175" s="42"/>
      <c r="K175" s="42"/>
      <c r="L175" s="42"/>
      <c r="M175" s="48"/>
      <c r="N175" s="98"/>
      <c r="O175" s="96"/>
      <c r="P175" s="96"/>
      <c r="Q175" s="96"/>
      <c r="R175" s="96"/>
      <c r="S175" s="140"/>
      <c r="T175" s="140"/>
      <c r="U175" s="84"/>
    </row>
    <row r="176" spans="1:21" s="55" customFormat="1" ht="15.75">
      <c r="A176" s="94"/>
      <c r="B176" s="95"/>
      <c r="C176" s="817" t="s">
        <v>370</v>
      </c>
      <c r="D176" s="818" t="s">
        <v>344</v>
      </c>
      <c r="E176" s="819" t="s">
        <v>344</v>
      </c>
      <c r="F176" s="47" t="s">
        <v>371</v>
      </c>
      <c r="G176" s="40"/>
      <c r="H176" s="42"/>
      <c r="I176" s="42"/>
      <c r="J176" s="42"/>
      <c r="K176" s="42"/>
      <c r="L176" s="42"/>
      <c r="M176" s="48"/>
      <c r="N176" s="98"/>
      <c r="O176" s="96"/>
      <c r="P176" s="96"/>
      <c r="Q176" s="96"/>
      <c r="R176" s="96"/>
      <c r="S176" s="108">
        <v>0</v>
      </c>
      <c r="T176" s="108">
        <v>0</v>
      </c>
      <c r="U176" s="84"/>
    </row>
    <row r="177" spans="1:21" s="55" customFormat="1" ht="15.75">
      <c r="A177" s="94"/>
      <c r="B177" s="95"/>
      <c r="C177" s="817" t="s">
        <v>372</v>
      </c>
      <c r="D177" s="818" t="s">
        <v>344</v>
      </c>
      <c r="E177" s="819" t="s">
        <v>344</v>
      </c>
      <c r="F177" s="47" t="s">
        <v>373</v>
      </c>
      <c r="G177" s="40"/>
      <c r="H177" s="42"/>
      <c r="I177" s="42"/>
      <c r="J177" s="42"/>
      <c r="K177" s="42"/>
      <c r="L177" s="42"/>
      <c r="M177" s="48"/>
      <c r="N177" s="98"/>
      <c r="O177" s="96"/>
      <c r="P177" s="96"/>
      <c r="Q177" s="96"/>
      <c r="R177" s="96"/>
      <c r="S177" s="109"/>
      <c r="T177" s="109"/>
      <c r="U177" s="84"/>
    </row>
    <row r="178" spans="1:21" s="55" customFormat="1" ht="15.75">
      <c r="A178" s="94"/>
      <c r="B178" s="95"/>
      <c r="C178" s="105"/>
      <c r="D178" s="106" t="s">
        <v>483</v>
      </c>
      <c r="E178" s="107"/>
      <c r="F178" s="47" t="s">
        <v>484</v>
      </c>
      <c r="G178" s="40"/>
      <c r="H178" s="42"/>
      <c r="I178" s="42"/>
      <c r="J178" s="42"/>
      <c r="K178" s="42"/>
      <c r="L178" s="42"/>
      <c r="M178" s="48"/>
      <c r="N178" s="98"/>
      <c r="O178" s="96"/>
      <c r="P178" s="96"/>
      <c r="Q178" s="96"/>
      <c r="R178" s="96"/>
      <c r="S178" s="109"/>
      <c r="T178" s="109"/>
      <c r="U178" s="84"/>
    </row>
    <row r="179" spans="1:21" s="55" customFormat="1" ht="15.75">
      <c r="A179" s="94"/>
      <c r="B179" s="95"/>
      <c r="C179" s="817" t="s">
        <v>374</v>
      </c>
      <c r="D179" s="818" t="s">
        <v>349</v>
      </c>
      <c r="E179" s="819" t="s">
        <v>349</v>
      </c>
      <c r="F179" s="47" t="s">
        <v>375</v>
      </c>
      <c r="G179" s="40"/>
      <c r="H179" s="42"/>
      <c r="I179" s="42"/>
      <c r="J179" s="42"/>
      <c r="K179" s="42"/>
      <c r="L179" s="42"/>
      <c r="M179" s="48"/>
      <c r="N179" s="98"/>
      <c r="O179" s="96"/>
      <c r="P179" s="96"/>
      <c r="Q179" s="96"/>
      <c r="R179" s="96"/>
      <c r="S179" s="109"/>
      <c r="T179" s="109"/>
      <c r="U179" s="84"/>
    </row>
    <row r="180" spans="1:21" s="55" customFormat="1" ht="15.75">
      <c r="A180" s="94"/>
      <c r="B180" s="95" t="s">
        <v>376</v>
      </c>
      <c r="C180" s="817"/>
      <c r="D180" s="818"/>
      <c r="E180" s="819"/>
      <c r="F180" s="45" t="s">
        <v>377</v>
      </c>
      <c r="G180" s="40"/>
      <c r="H180" s="42"/>
      <c r="I180" s="42"/>
      <c r="J180" s="42"/>
      <c r="K180" s="42"/>
      <c r="L180" s="42"/>
      <c r="M180" s="48"/>
      <c r="N180" s="98"/>
      <c r="O180" s="96"/>
      <c r="P180" s="96"/>
      <c r="Q180" s="96"/>
      <c r="R180" s="96"/>
      <c r="S180" s="140">
        <f>SUM(S181:S182)</f>
        <v>0</v>
      </c>
      <c r="T180" s="140">
        <f>SUM(T181:T182)</f>
        <v>0</v>
      </c>
      <c r="U180" s="84"/>
    </row>
    <row r="181" spans="1:21" s="55" customFormat="1" ht="15.75">
      <c r="A181" s="94"/>
      <c r="B181" s="95"/>
      <c r="C181" s="817" t="s">
        <v>378</v>
      </c>
      <c r="D181" s="818" t="s">
        <v>344</v>
      </c>
      <c r="E181" s="819" t="s">
        <v>344</v>
      </c>
      <c r="F181" s="47" t="s">
        <v>379</v>
      </c>
      <c r="G181" s="40"/>
      <c r="H181" s="42"/>
      <c r="I181" s="42"/>
      <c r="J181" s="42"/>
      <c r="K181" s="42"/>
      <c r="L181" s="42"/>
      <c r="M181" s="48"/>
      <c r="N181" s="98"/>
      <c r="O181" s="96"/>
      <c r="P181" s="96"/>
      <c r="Q181" s="96"/>
      <c r="R181" s="96"/>
      <c r="S181" s="109">
        <v>0</v>
      </c>
      <c r="T181" s="109">
        <v>0</v>
      </c>
      <c r="U181" s="84"/>
    </row>
    <row r="182" spans="1:21" s="55" customFormat="1" ht="15.75">
      <c r="A182" s="94"/>
      <c r="B182" s="95"/>
      <c r="C182" s="817" t="s">
        <v>380</v>
      </c>
      <c r="D182" s="818"/>
      <c r="E182" s="819"/>
      <c r="F182" s="47" t="s">
        <v>381</v>
      </c>
      <c r="G182" s="40"/>
      <c r="H182" s="42"/>
      <c r="I182" s="42"/>
      <c r="J182" s="42"/>
      <c r="K182" s="42"/>
      <c r="L182" s="42"/>
      <c r="M182" s="48"/>
      <c r="N182" s="98"/>
      <c r="O182" s="96"/>
      <c r="P182" s="96"/>
      <c r="Q182" s="96"/>
      <c r="R182" s="96"/>
      <c r="S182" s="109"/>
      <c r="T182" s="109"/>
    </row>
    <row r="183" spans="1:21" s="55" customFormat="1" ht="15.75">
      <c r="A183" s="94"/>
      <c r="B183" s="95"/>
      <c r="C183" s="817"/>
      <c r="D183" s="818"/>
      <c r="E183" s="819"/>
      <c r="F183" s="47"/>
      <c r="G183" s="40"/>
      <c r="H183" s="42"/>
      <c r="I183" s="42"/>
      <c r="J183" s="42"/>
      <c r="K183" s="42"/>
      <c r="L183" s="42"/>
      <c r="M183" s="48"/>
      <c r="N183" s="98"/>
      <c r="O183" s="96"/>
      <c r="P183" s="96"/>
      <c r="Q183" s="96"/>
      <c r="R183" s="96"/>
      <c r="S183" s="109"/>
      <c r="T183" s="109"/>
    </row>
    <row r="184" spans="1:21" s="55" customFormat="1" ht="15.75">
      <c r="A184" s="94" t="s">
        <v>382</v>
      </c>
      <c r="B184" s="95"/>
      <c r="C184" s="817"/>
      <c r="D184" s="818"/>
      <c r="E184" s="819"/>
      <c r="F184" s="43" t="s">
        <v>383</v>
      </c>
      <c r="G184" s="40"/>
      <c r="H184" s="39"/>
      <c r="I184" s="39"/>
      <c r="J184" s="39"/>
      <c r="K184" s="39"/>
      <c r="L184" s="39"/>
      <c r="M184" s="44"/>
      <c r="N184" s="98"/>
      <c r="O184" s="96">
        <v>30</v>
      </c>
      <c r="P184" s="96"/>
      <c r="Q184" s="96"/>
      <c r="R184" s="96"/>
      <c r="S184" s="109">
        <f>+S186+S188</f>
        <v>0</v>
      </c>
      <c r="T184" s="109">
        <f>+T186+T188</f>
        <v>0</v>
      </c>
    </row>
    <row r="185" spans="1:21" s="55" customFormat="1" ht="15.75">
      <c r="A185" s="94"/>
      <c r="B185" s="95"/>
      <c r="C185" s="817"/>
      <c r="D185" s="818"/>
      <c r="E185" s="819"/>
      <c r="F185" s="47"/>
      <c r="G185" s="40"/>
      <c r="H185" s="42"/>
      <c r="I185" s="42"/>
      <c r="J185" s="42"/>
      <c r="K185" s="42"/>
      <c r="L185" s="42"/>
      <c r="M185" s="48"/>
      <c r="N185" s="98"/>
      <c r="O185" s="96"/>
      <c r="P185" s="96"/>
      <c r="Q185" s="96"/>
      <c r="R185" s="96"/>
      <c r="S185" s="109"/>
      <c r="T185" s="109"/>
    </row>
    <row r="186" spans="1:21" s="55" customFormat="1" ht="15.75">
      <c r="A186" s="94"/>
      <c r="B186" s="95" t="s">
        <v>384</v>
      </c>
      <c r="C186" s="817"/>
      <c r="D186" s="818"/>
      <c r="E186" s="819"/>
      <c r="F186" s="45" t="s">
        <v>385</v>
      </c>
      <c r="G186" s="40"/>
      <c r="H186" s="41"/>
      <c r="I186" s="41"/>
      <c r="J186" s="41"/>
      <c r="K186" s="41"/>
      <c r="L186" s="41"/>
      <c r="M186" s="46"/>
      <c r="N186" s="98"/>
      <c r="O186" s="96"/>
      <c r="P186" s="96"/>
      <c r="Q186" s="96"/>
      <c r="R186" s="96"/>
      <c r="S186" s="140">
        <f>SUM(S187:S187)</f>
        <v>0</v>
      </c>
      <c r="T186" s="140">
        <f>SUM(T187:T187)</f>
        <v>0</v>
      </c>
    </row>
    <row r="187" spans="1:21" s="55" customFormat="1" ht="15.75">
      <c r="A187" s="94"/>
      <c r="B187" s="95"/>
      <c r="C187" s="817" t="s">
        <v>386</v>
      </c>
      <c r="D187" s="818"/>
      <c r="E187" s="819"/>
      <c r="F187" s="47" t="s">
        <v>387</v>
      </c>
      <c r="G187" s="40"/>
      <c r="H187" s="42"/>
      <c r="I187" s="42"/>
      <c r="J187" s="42"/>
      <c r="K187" s="42"/>
      <c r="L187" s="42"/>
      <c r="M187" s="48"/>
      <c r="N187" s="98"/>
      <c r="O187" s="96"/>
      <c r="P187" s="96"/>
      <c r="Q187" s="96"/>
      <c r="R187" s="96"/>
      <c r="S187" s="109"/>
      <c r="T187" s="109"/>
    </row>
    <row r="188" spans="1:21" s="55" customFormat="1" ht="15.75">
      <c r="A188" s="94"/>
      <c r="B188" s="95" t="s">
        <v>388</v>
      </c>
      <c r="C188" s="817"/>
      <c r="D188" s="818"/>
      <c r="E188" s="819"/>
      <c r="F188" s="45" t="s">
        <v>389</v>
      </c>
      <c r="G188" s="40"/>
      <c r="H188" s="41"/>
      <c r="I188" s="41"/>
      <c r="J188" s="41"/>
      <c r="K188" s="41"/>
      <c r="L188" s="41"/>
      <c r="M188" s="46"/>
      <c r="N188" s="98"/>
      <c r="O188" s="96"/>
      <c r="P188" s="96"/>
      <c r="Q188" s="96"/>
      <c r="R188" s="96"/>
      <c r="S188" s="140">
        <f>SUM(S189:S189)</f>
        <v>0</v>
      </c>
      <c r="T188" s="140">
        <f>SUM(T189:T189)</f>
        <v>0</v>
      </c>
    </row>
    <row r="189" spans="1:21" s="55" customFormat="1" ht="15.75">
      <c r="A189" s="94"/>
      <c r="B189" s="95"/>
      <c r="C189" s="817" t="s">
        <v>390</v>
      </c>
      <c r="D189" s="818" t="s">
        <v>391</v>
      </c>
      <c r="E189" s="819" t="s">
        <v>391</v>
      </c>
      <c r="F189" s="47" t="s">
        <v>392</v>
      </c>
      <c r="G189" s="40"/>
      <c r="H189" s="42"/>
      <c r="I189" s="42"/>
      <c r="J189" s="42"/>
      <c r="K189" s="42"/>
      <c r="L189" s="42"/>
      <c r="M189" s="48"/>
      <c r="N189" s="98"/>
      <c r="O189" s="96"/>
      <c r="P189" s="96"/>
      <c r="Q189" s="96"/>
      <c r="R189" s="96"/>
      <c r="S189" s="109"/>
      <c r="T189" s="109"/>
    </row>
    <row r="190" spans="1:21" s="55" customFormat="1" ht="15.75">
      <c r="A190" s="94"/>
      <c r="B190" s="95"/>
      <c r="C190" s="817" t="s">
        <v>438</v>
      </c>
      <c r="D190" s="818" t="s">
        <v>391</v>
      </c>
      <c r="E190" s="819" t="s">
        <v>391</v>
      </c>
      <c r="F190" s="47"/>
      <c r="G190" s="40"/>
      <c r="H190" s="42"/>
      <c r="I190" s="42"/>
      <c r="J190" s="42"/>
      <c r="K190" s="42"/>
      <c r="L190" s="42"/>
      <c r="M190" s="48"/>
      <c r="N190" s="98"/>
      <c r="O190" s="96"/>
      <c r="P190" s="96"/>
      <c r="Q190" s="96"/>
      <c r="R190" s="96"/>
      <c r="S190" s="109"/>
      <c r="T190" s="109"/>
    </row>
    <row r="191" spans="1:21" s="55" customFormat="1" ht="15.75">
      <c r="A191" s="94"/>
      <c r="B191" s="95"/>
      <c r="C191" s="105"/>
      <c r="D191" s="106"/>
      <c r="E191" s="107"/>
      <c r="F191" s="47"/>
      <c r="G191" s="40"/>
      <c r="H191" s="42"/>
      <c r="I191" s="42"/>
      <c r="J191" s="42"/>
      <c r="K191" s="42"/>
      <c r="L191" s="42"/>
      <c r="M191" s="48"/>
      <c r="N191" s="98"/>
      <c r="O191" s="96"/>
      <c r="P191" s="96"/>
      <c r="Q191" s="96"/>
      <c r="R191" s="96"/>
      <c r="S191" s="109"/>
      <c r="T191" s="109"/>
    </row>
    <row r="192" spans="1:21" s="55" customFormat="1" ht="15.75">
      <c r="A192" s="94" t="s">
        <v>393</v>
      </c>
      <c r="B192" s="95"/>
      <c r="C192" s="817"/>
      <c r="D192" s="818"/>
      <c r="E192" s="819"/>
      <c r="F192" s="43" t="s">
        <v>394</v>
      </c>
      <c r="G192" s="40"/>
      <c r="H192" s="39"/>
      <c r="I192" s="39"/>
      <c r="J192" s="39"/>
      <c r="K192" s="39"/>
      <c r="L192" s="39"/>
      <c r="M192" s="44"/>
      <c r="N192" s="98"/>
      <c r="O192" s="96"/>
      <c r="P192" s="96"/>
      <c r="Q192" s="96"/>
      <c r="R192" s="96"/>
      <c r="S192" s="109">
        <f>+S194</f>
        <v>0</v>
      </c>
      <c r="T192" s="109">
        <f>+T194</f>
        <v>0</v>
      </c>
    </row>
    <row r="193" spans="1:20" s="55" customFormat="1" ht="15.75">
      <c r="A193" s="94"/>
      <c r="B193" s="95"/>
      <c r="C193" s="105"/>
      <c r="D193" s="106"/>
      <c r="E193" s="107"/>
      <c r="F193" s="43"/>
      <c r="G193" s="40"/>
      <c r="H193" s="39"/>
      <c r="I193" s="39"/>
      <c r="J193" s="39"/>
      <c r="K193" s="39"/>
      <c r="L193" s="39"/>
      <c r="M193" s="44"/>
      <c r="N193" s="98"/>
      <c r="O193" s="96"/>
      <c r="P193" s="96"/>
      <c r="Q193" s="96"/>
      <c r="R193" s="96"/>
      <c r="S193" s="109"/>
      <c r="T193" s="109"/>
    </row>
    <row r="194" spans="1:20" s="55" customFormat="1" ht="15.75">
      <c r="A194" s="94"/>
      <c r="B194" s="95" t="s">
        <v>395</v>
      </c>
      <c r="C194" s="817"/>
      <c r="D194" s="818"/>
      <c r="E194" s="819"/>
      <c r="F194" s="45" t="s">
        <v>396</v>
      </c>
      <c r="G194" s="40"/>
      <c r="H194" s="41"/>
      <c r="I194" s="41"/>
      <c r="J194" s="41"/>
      <c r="K194" s="41"/>
      <c r="L194" s="41"/>
      <c r="M194" s="46"/>
      <c r="N194" s="98"/>
      <c r="O194" s="96"/>
      <c r="P194" s="96"/>
      <c r="Q194" s="96"/>
      <c r="R194" s="96"/>
      <c r="S194" s="140">
        <f>SUM(S195:S195)</f>
        <v>0</v>
      </c>
      <c r="T194" s="140">
        <f>SUM(T195:T195)</f>
        <v>0</v>
      </c>
    </row>
    <row r="195" spans="1:20" s="55" customFormat="1" ht="15.75">
      <c r="A195" s="94"/>
      <c r="B195" s="95"/>
      <c r="C195" s="817" t="s">
        <v>397</v>
      </c>
      <c r="D195" s="818" t="s">
        <v>398</v>
      </c>
      <c r="E195" s="819" t="s">
        <v>398</v>
      </c>
      <c r="F195" s="47" t="s">
        <v>399</v>
      </c>
      <c r="G195" s="40"/>
      <c r="H195" s="42"/>
      <c r="I195" s="42"/>
      <c r="J195" s="42"/>
      <c r="K195" s="42"/>
      <c r="L195" s="42"/>
      <c r="M195" s="48"/>
      <c r="N195" s="98"/>
      <c r="O195" s="96"/>
      <c r="P195" s="96"/>
      <c r="Q195" s="96"/>
      <c r="R195" s="96"/>
      <c r="S195" s="109">
        <v>0</v>
      </c>
      <c r="T195" s="109">
        <v>0</v>
      </c>
    </row>
    <row r="196" spans="1:20" s="55" customFormat="1" ht="15.75">
      <c r="A196" s="94"/>
      <c r="B196" s="95"/>
      <c r="C196" s="817"/>
      <c r="D196" s="818"/>
      <c r="E196" s="819"/>
      <c r="F196" s="47"/>
      <c r="G196" s="40"/>
      <c r="H196" s="42"/>
      <c r="I196" s="42"/>
      <c r="J196" s="42"/>
      <c r="K196" s="42"/>
      <c r="L196" s="42"/>
      <c r="M196" s="48"/>
      <c r="N196" s="98"/>
      <c r="O196" s="96"/>
      <c r="P196" s="96"/>
      <c r="Q196" s="96"/>
      <c r="R196" s="96"/>
      <c r="S196" s="109"/>
      <c r="T196" s="109"/>
    </row>
    <row r="197" spans="1:20" s="55" customFormat="1" ht="15.75">
      <c r="A197" s="94"/>
      <c r="B197" s="95"/>
      <c r="C197" s="835"/>
      <c r="D197" s="836"/>
      <c r="E197" s="837"/>
      <c r="F197" s="47"/>
      <c r="G197" s="40"/>
      <c r="H197" s="42"/>
      <c r="I197" s="42"/>
      <c r="J197" s="42"/>
      <c r="K197" s="42"/>
      <c r="L197" s="42"/>
      <c r="M197" s="48"/>
      <c r="N197" s="98"/>
      <c r="O197" s="96"/>
      <c r="P197" s="96"/>
      <c r="Q197" s="96"/>
      <c r="R197" s="96"/>
      <c r="S197" s="109"/>
      <c r="T197" s="109"/>
    </row>
    <row r="198" spans="1:20" s="55" customFormat="1" ht="15.75">
      <c r="A198" s="67"/>
      <c r="B198" s="69"/>
      <c r="C198" s="834"/>
      <c r="D198" s="834"/>
      <c r="E198" s="834"/>
      <c r="F198" s="68"/>
      <c r="G198" s="100"/>
      <c r="H198" s="101" t="s">
        <v>400</v>
      </c>
      <c r="I198" s="101"/>
      <c r="J198" s="101"/>
      <c r="K198" s="101"/>
      <c r="L198" s="101"/>
      <c r="M198" s="102"/>
      <c r="N198" s="103"/>
      <c r="O198" s="104"/>
      <c r="P198" s="104"/>
      <c r="Q198" s="21">
        <f>+Q192+Q184+Q157+Q148+Q101+Q51+Q18</f>
        <v>0</v>
      </c>
      <c r="R198" s="21"/>
      <c r="S198" s="141">
        <f>+S192+S184+S157+S148+S101+S51+S18</f>
        <v>0</v>
      </c>
      <c r="T198" s="141">
        <f>+T192+T184+T157+T148+T101+T51+T18</f>
        <v>0</v>
      </c>
    </row>
    <row r="199" spans="1:20" ht="15.75">
      <c r="A199" s="22"/>
      <c r="S199" s="143"/>
      <c r="T199" s="116"/>
    </row>
    <row r="200" spans="1:20" ht="15.75">
      <c r="A200" s="22"/>
      <c r="B200" s="828" t="s">
        <v>509</v>
      </c>
      <c r="C200" s="828"/>
      <c r="D200" s="828"/>
      <c r="E200" s="828"/>
      <c r="F200" s="828"/>
      <c r="G200" s="828"/>
      <c r="H200" s="828"/>
      <c r="Q200" s="828" t="s">
        <v>511</v>
      </c>
      <c r="R200" s="828"/>
      <c r="S200" s="828"/>
      <c r="T200" s="116"/>
    </row>
    <row r="201" spans="1:20" s="125" customFormat="1" ht="11.25" customHeight="1">
      <c r="A201" s="4"/>
      <c r="B201" s="820" t="s">
        <v>510</v>
      </c>
      <c r="C201" s="820"/>
      <c r="D201" s="820"/>
      <c r="E201" s="820"/>
      <c r="F201" s="820"/>
      <c r="G201" s="820"/>
      <c r="H201" s="820"/>
      <c r="N201" s="126"/>
      <c r="Q201" s="827" t="s">
        <v>512</v>
      </c>
      <c r="R201" s="827"/>
      <c r="S201" s="827"/>
      <c r="T201" s="133"/>
    </row>
    <row r="202" spans="1:20" ht="15.75">
      <c r="A202" s="22"/>
      <c r="B202" s="826" t="s">
        <v>508</v>
      </c>
      <c r="C202" s="826"/>
      <c r="D202" s="826"/>
      <c r="E202" s="826"/>
      <c r="F202" s="826"/>
      <c r="G202" s="826"/>
      <c r="H202" s="826"/>
      <c r="Q202" s="826" t="s">
        <v>508</v>
      </c>
      <c r="R202" s="826"/>
      <c r="S202" s="826"/>
      <c r="T202" s="116"/>
    </row>
    <row r="203" spans="1:20" ht="15.75">
      <c r="A203" s="22"/>
      <c r="S203" s="143"/>
      <c r="T203" s="116"/>
    </row>
    <row r="204" spans="1:20" ht="15.75">
      <c r="A204" s="22"/>
      <c r="S204" s="143"/>
      <c r="T204" s="116"/>
    </row>
    <row r="205" spans="1:20" ht="15.75">
      <c r="A205" s="22"/>
      <c r="S205" s="143"/>
      <c r="T205" s="116"/>
    </row>
    <row r="206" spans="1:20" ht="15.75">
      <c r="A206" s="22"/>
      <c r="S206" s="143"/>
      <c r="T206" s="116"/>
    </row>
    <row r="207" spans="1:20" ht="15.75">
      <c r="A207" s="22"/>
      <c r="S207" s="143"/>
      <c r="T207" s="116"/>
    </row>
    <row r="208" spans="1:20" ht="15.75">
      <c r="A208" s="22"/>
      <c r="S208" s="143"/>
      <c r="T208" s="116"/>
    </row>
    <row r="209" spans="1:20" ht="15.75">
      <c r="A209" s="22"/>
      <c r="S209" s="143"/>
      <c r="T209" s="116"/>
    </row>
    <row r="210" spans="1:20" ht="15.75">
      <c r="A210" s="22"/>
      <c r="S210" s="143"/>
      <c r="T210" s="116"/>
    </row>
    <row r="211" spans="1:20" ht="15.75">
      <c r="A211" s="22"/>
      <c r="S211" s="143"/>
      <c r="T211" s="116"/>
    </row>
    <row r="212" spans="1:20" ht="15.75">
      <c r="A212" s="22"/>
      <c r="S212" s="143"/>
      <c r="T212" s="116"/>
    </row>
    <row r="213" spans="1:20" ht="15.75">
      <c r="A213" s="22"/>
      <c r="S213" s="143"/>
      <c r="T213" s="116"/>
    </row>
    <row r="214" spans="1:20" ht="15.75">
      <c r="A214" s="22"/>
      <c r="S214" s="143"/>
      <c r="T214" s="116"/>
    </row>
    <row r="215" spans="1:20" ht="15.75">
      <c r="A215" s="22"/>
      <c r="S215" s="143"/>
      <c r="T215" s="116"/>
    </row>
    <row r="216" spans="1:20" ht="15.75">
      <c r="A216" s="22"/>
      <c r="S216" s="143"/>
      <c r="T216" s="116"/>
    </row>
    <row r="217" spans="1:20" ht="15.75">
      <c r="A217" s="22"/>
      <c r="S217" s="143"/>
      <c r="T217" s="116"/>
    </row>
    <row r="218" spans="1:20" ht="15.75">
      <c r="A218" s="22"/>
      <c r="S218" s="143"/>
      <c r="T218" s="116"/>
    </row>
    <row r="219" spans="1:20" ht="15.75">
      <c r="A219" s="22"/>
      <c r="S219" s="143"/>
      <c r="T219" s="116"/>
    </row>
    <row r="220" spans="1:20" ht="15.75">
      <c r="A220" s="22"/>
      <c r="S220" s="143"/>
      <c r="T220" s="116"/>
    </row>
    <row r="221" spans="1:20" ht="15.75">
      <c r="A221" s="22"/>
      <c r="S221" s="143"/>
      <c r="T221" s="116"/>
    </row>
    <row r="222" spans="1:20" ht="15.75">
      <c r="A222" s="22"/>
      <c r="S222" s="143"/>
      <c r="T222" s="116"/>
    </row>
    <row r="223" spans="1:20" ht="15.75">
      <c r="A223" s="22"/>
      <c r="S223" s="143"/>
      <c r="T223" s="116"/>
    </row>
    <row r="224" spans="1:20" ht="15.75">
      <c r="A224" s="22"/>
      <c r="S224" s="143"/>
      <c r="T224" s="116"/>
    </row>
    <row r="225" spans="1:20" ht="15.75">
      <c r="A225" s="22"/>
      <c r="S225" s="143"/>
      <c r="T225" s="116"/>
    </row>
    <row r="226" spans="1:20" ht="15.75">
      <c r="A226" s="22"/>
      <c r="S226" s="143"/>
      <c r="T226" s="116"/>
    </row>
    <row r="227" spans="1:20" ht="15.75">
      <c r="A227" s="22"/>
      <c r="S227" s="143"/>
      <c r="T227" s="116"/>
    </row>
    <row r="228" spans="1:20" ht="15.75">
      <c r="A228" s="22"/>
    </row>
    <row r="229" spans="1:20" ht="15.75">
      <c r="A229" s="22"/>
    </row>
    <row r="230" spans="1:20" ht="15.75">
      <c r="A230" s="22"/>
    </row>
    <row r="231" spans="1:20" ht="15.75">
      <c r="A231" s="22"/>
    </row>
    <row r="232" spans="1:20" ht="15.75">
      <c r="A232" s="22"/>
    </row>
    <row r="233" spans="1:20" ht="15.75">
      <c r="A233" s="22"/>
    </row>
    <row r="234" spans="1:20" ht="15.75">
      <c r="A234" s="22"/>
    </row>
    <row r="235" spans="1:20" ht="15.75">
      <c r="A235" s="22"/>
    </row>
    <row r="236" spans="1:20" ht="15.75">
      <c r="A236" s="22"/>
    </row>
    <row r="237" spans="1:20" ht="15.75">
      <c r="A237" s="22"/>
    </row>
    <row r="238" spans="1:20" ht="15.75">
      <c r="A238" s="22"/>
    </row>
    <row r="239" spans="1:20" ht="15.75">
      <c r="A239" s="22"/>
    </row>
    <row r="240" spans="1:20" ht="15.75">
      <c r="A240" s="22"/>
    </row>
    <row r="241" spans="1:1" ht="15.75">
      <c r="A241" s="22"/>
    </row>
    <row r="242" spans="1:1" ht="15.75">
      <c r="A242" s="22"/>
    </row>
    <row r="243" spans="1:1" ht="15.75">
      <c r="A243" s="22"/>
    </row>
    <row r="244" spans="1:1" ht="15.75">
      <c r="A244" s="22"/>
    </row>
    <row r="245" spans="1:1" ht="15.75">
      <c r="A245" s="22"/>
    </row>
    <row r="246" spans="1:1" ht="15.75">
      <c r="A246" s="22"/>
    </row>
    <row r="247" spans="1:1" ht="15.75">
      <c r="A247" s="22"/>
    </row>
    <row r="248" spans="1:1" ht="15.75">
      <c r="A248" s="22"/>
    </row>
    <row r="249" spans="1:1" ht="15.75">
      <c r="A249" s="22"/>
    </row>
    <row r="250" spans="1:1" ht="15.75">
      <c r="A250" s="22"/>
    </row>
    <row r="251" spans="1:1" ht="15.75">
      <c r="A251" s="22"/>
    </row>
    <row r="252" spans="1:1" ht="15.75">
      <c r="A252" s="22"/>
    </row>
    <row r="253" spans="1:1" ht="15.75">
      <c r="A253" s="22"/>
    </row>
    <row r="254" spans="1:1" ht="15.75">
      <c r="A254" s="22"/>
    </row>
    <row r="255" spans="1:1" ht="15.75">
      <c r="A255" s="22"/>
    </row>
    <row r="256" spans="1:1" ht="15.75">
      <c r="A256" s="22"/>
    </row>
    <row r="257" spans="1:1" ht="15.75">
      <c r="A257" s="22"/>
    </row>
    <row r="258" spans="1:1" ht="15.75">
      <c r="A258" s="22"/>
    </row>
    <row r="259" spans="1:1" ht="15.75">
      <c r="A259" s="22"/>
    </row>
    <row r="260" spans="1:1" ht="15.75">
      <c r="A260" s="22"/>
    </row>
    <row r="261" spans="1:1" ht="15.75">
      <c r="A261" s="22"/>
    </row>
    <row r="262" spans="1:1" ht="15.75">
      <c r="A262" s="22"/>
    </row>
    <row r="263" spans="1:1" ht="15.75">
      <c r="A263" s="22"/>
    </row>
    <row r="264" spans="1:1" ht="15.75">
      <c r="A264" s="22"/>
    </row>
    <row r="265" spans="1:1" ht="15.75">
      <c r="A265" s="22"/>
    </row>
    <row r="266" spans="1:1" ht="15.75">
      <c r="A266" s="22"/>
    </row>
    <row r="267" spans="1:1" ht="15.75">
      <c r="A267" s="22"/>
    </row>
    <row r="268" spans="1:1" ht="15.75">
      <c r="A268" s="22"/>
    </row>
    <row r="269" spans="1:1" ht="15.75">
      <c r="A269" s="22"/>
    </row>
    <row r="270" spans="1:1" ht="15.75">
      <c r="A270" s="22"/>
    </row>
    <row r="271" spans="1:1" ht="15.75">
      <c r="A271" s="22"/>
    </row>
    <row r="272" spans="1:1" ht="15.75">
      <c r="A272" s="22"/>
    </row>
    <row r="273" spans="1:1" ht="15.75">
      <c r="A273" s="22"/>
    </row>
    <row r="274" spans="1:1" ht="15.75">
      <c r="A274" s="22"/>
    </row>
  </sheetData>
  <mergeCells count="192">
    <mergeCell ref="F1:R1"/>
    <mergeCell ref="B202:H202"/>
    <mergeCell ref="Q201:S201"/>
    <mergeCell ref="Q200:S200"/>
    <mergeCell ref="Q202:S202"/>
    <mergeCell ref="O15:O16"/>
    <mergeCell ref="R15:R16"/>
    <mergeCell ref="A17:E17"/>
    <mergeCell ref="B200:H200"/>
    <mergeCell ref="C198:E198"/>
    <mergeCell ref="C194:E194"/>
    <mergeCell ref="C195:E195"/>
    <mergeCell ref="N7:R7"/>
    <mergeCell ref="C186:E186"/>
    <mergeCell ref="C187:E187"/>
    <mergeCell ref="C188:E188"/>
    <mergeCell ref="C189:E189"/>
    <mergeCell ref="C171:E171"/>
    <mergeCell ref="C176:E176"/>
    <mergeCell ref="C172:E172"/>
    <mergeCell ref="C196:E196"/>
    <mergeCell ref="C197:E197"/>
    <mergeCell ref="C180:E180"/>
    <mergeCell ref="C181:E181"/>
    <mergeCell ref="C182:E182"/>
    <mergeCell ref="C183:E183"/>
    <mergeCell ref="C184:E184"/>
    <mergeCell ref="C185:E185"/>
    <mergeCell ref="C190:E190"/>
    <mergeCell ref="C192:E192"/>
    <mergeCell ref="C179:E179"/>
    <mergeCell ref="C165:E165"/>
    <mergeCell ref="C166:E166"/>
    <mergeCell ref="C167:E167"/>
    <mergeCell ref="C168:E168"/>
    <mergeCell ref="C169:E169"/>
    <mergeCell ref="C170:E170"/>
    <mergeCell ref="C163:E163"/>
    <mergeCell ref="C164:E164"/>
    <mergeCell ref="C173:E173"/>
    <mergeCell ref="C177:E177"/>
    <mergeCell ref="C159:E159"/>
    <mergeCell ref="C160:E160"/>
    <mergeCell ref="C161:E161"/>
    <mergeCell ref="C162:E162"/>
    <mergeCell ref="C155:E155"/>
    <mergeCell ref="C156:E156"/>
    <mergeCell ref="C157:E157"/>
    <mergeCell ref="C158:E158"/>
    <mergeCell ref="C151:E151"/>
    <mergeCell ref="C152:E152"/>
    <mergeCell ref="C153:E153"/>
    <mergeCell ref="C154:E154"/>
    <mergeCell ref="C146:E146"/>
    <mergeCell ref="C148:E148"/>
    <mergeCell ref="C149:E149"/>
    <mergeCell ref="C150:E150"/>
    <mergeCell ref="C142:E142"/>
    <mergeCell ref="C143:E143"/>
    <mergeCell ref="C144:E144"/>
    <mergeCell ref="C145:E145"/>
    <mergeCell ref="C138:E138"/>
    <mergeCell ref="C139:E139"/>
    <mergeCell ref="C140:E140"/>
    <mergeCell ref="C141:E141"/>
    <mergeCell ref="C133:E133"/>
    <mergeCell ref="C134:E134"/>
    <mergeCell ref="C135:E135"/>
    <mergeCell ref="C136:E136"/>
    <mergeCell ref="C128:E128"/>
    <mergeCell ref="C129:E129"/>
    <mergeCell ref="C131:E131"/>
    <mergeCell ref="C132:E132"/>
    <mergeCell ref="C124:E124"/>
    <mergeCell ref="C125:E125"/>
    <mergeCell ref="C126:E126"/>
    <mergeCell ref="C127:E127"/>
    <mergeCell ref="C119:E119"/>
    <mergeCell ref="C120:E120"/>
    <mergeCell ref="C121:E121"/>
    <mergeCell ref="C122:E122"/>
    <mergeCell ref="C115:E115"/>
    <mergeCell ref="C116:E116"/>
    <mergeCell ref="C117:E117"/>
    <mergeCell ref="C118:E118"/>
    <mergeCell ref="C111:E111"/>
    <mergeCell ref="C112:E112"/>
    <mergeCell ref="C113:E113"/>
    <mergeCell ref="C114:E114"/>
    <mergeCell ref="C107:E107"/>
    <mergeCell ref="C108:E108"/>
    <mergeCell ref="C109:E109"/>
    <mergeCell ref="C110:E110"/>
    <mergeCell ref="C103:E103"/>
    <mergeCell ref="C104:E104"/>
    <mergeCell ref="C105:E105"/>
    <mergeCell ref="C106:E106"/>
    <mergeCell ref="C99:E99"/>
    <mergeCell ref="C100:E100"/>
    <mergeCell ref="C101:E101"/>
    <mergeCell ref="C102:E102"/>
    <mergeCell ref="C95:E95"/>
    <mergeCell ref="C96:E96"/>
    <mergeCell ref="C97:E97"/>
    <mergeCell ref="C98:E98"/>
    <mergeCell ref="C91:E91"/>
    <mergeCell ref="C92:E92"/>
    <mergeCell ref="C93:E93"/>
    <mergeCell ref="C94:E94"/>
    <mergeCell ref="C87:E87"/>
    <mergeCell ref="C88:E88"/>
    <mergeCell ref="C89:E89"/>
    <mergeCell ref="C90:E90"/>
    <mergeCell ref="C83:E83"/>
    <mergeCell ref="C84:E84"/>
    <mergeCell ref="C85:E85"/>
    <mergeCell ref="C86:E86"/>
    <mergeCell ref="C79:E79"/>
    <mergeCell ref="C80:E80"/>
    <mergeCell ref="C81:E81"/>
    <mergeCell ref="C82:E82"/>
    <mergeCell ref="C75:E75"/>
    <mergeCell ref="C76:E76"/>
    <mergeCell ref="C77:E77"/>
    <mergeCell ref="C78:E78"/>
    <mergeCell ref="C71:E71"/>
    <mergeCell ref="C72:E72"/>
    <mergeCell ref="C73:E73"/>
    <mergeCell ref="C74:E74"/>
    <mergeCell ref="C67:E67"/>
    <mergeCell ref="C68:E68"/>
    <mergeCell ref="C69:E69"/>
    <mergeCell ref="C70:E70"/>
    <mergeCell ref="C44:E44"/>
    <mergeCell ref="C45:E45"/>
    <mergeCell ref="C46:E46"/>
    <mergeCell ref="C63:E63"/>
    <mergeCell ref="C64:E64"/>
    <mergeCell ref="C65:E65"/>
    <mergeCell ref="C66:E66"/>
    <mergeCell ref="C59:E59"/>
    <mergeCell ref="C60:E60"/>
    <mergeCell ref="C61:E61"/>
    <mergeCell ref="C62:E62"/>
    <mergeCell ref="C55:E55"/>
    <mergeCell ref="C56:E56"/>
    <mergeCell ref="C57:E57"/>
    <mergeCell ref="C58:E58"/>
    <mergeCell ref="N19:N35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19:E19"/>
    <mergeCell ref="B201:H201"/>
    <mergeCell ref="C29:E29"/>
    <mergeCell ref="C30:E30"/>
    <mergeCell ref="C31:E31"/>
    <mergeCell ref="C32:E32"/>
    <mergeCell ref="C33:E33"/>
    <mergeCell ref="C34:E34"/>
    <mergeCell ref="C39:E39"/>
    <mergeCell ref="C40:E40"/>
    <mergeCell ref="C41:E41"/>
    <mergeCell ref="C42:E42"/>
    <mergeCell ref="C35:E35"/>
    <mergeCell ref="C36:E36"/>
    <mergeCell ref="C37:E37"/>
    <mergeCell ref="C38:E38"/>
    <mergeCell ref="C51:E51"/>
    <mergeCell ref="C52:E52"/>
    <mergeCell ref="C53:E53"/>
    <mergeCell ref="C54:E54"/>
    <mergeCell ref="C47:E47"/>
    <mergeCell ref="C48:E48"/>
    <mergeCell ref="C49:E49"/>
    <mergeCell ref="C50:E50"/>
    <mergeCell ref="C43:E43"/>
    <mergeCell ref="Q15:Q16"/>
    <mergeCell ref="C16:E16"/>
    <mergeCell ref="N15:N16"/>
    <mergeCell ref="J12:K12"/>
    <mergeCell ref="A15:E15"/>
    <mergeCell ref="F15:M16"/>
    <mergeCell ref="P15:P16"/>
    <mergeCell ref="F17:M17"/>
    <mergeCell ref="C18:E18"/>
  </mergeCells>
  <phoneticPr fontId="9" type="noConversion"/>
  <printOptions horizontalCentered="1"/>
  <pageMargins left="0.31496062992125984" right="0.23622047244094491" top="0.43307086614173229" bottom="0.51181102362204722" header="0" footer="0"/>
  <pageSetup scale="65" firstPageNumber="11" orientation="landscape" useFirstPageNumber="1" r:id="rId1"/>
  <headerFooter alignWithMargins="0">
    <oddFooter>Página &amp;P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41"/>
  </sheetPr>
  <dimension ref="A1:T274"/>
  <sheetViews>
    <sheetView showGridLines="0" workbookViewId="0">
      <selection activeCell="I11" sqref="I11"/>
    </sheetView>
  </sheetViews>
  <sheetFormatPr baseColWidth="10" defaultColWidth="11.42578125" defaultRowHeight="12.75"/>
  <cols>
    <col min="1" max="1" width="6.140625" style="1" customWidth="1"/>
    <col min="2" max="2" width="6.7109375" style="1" customWidth="1"/>
    <col min="3" max="3" width="1.5703125" style="1" customWidth="1"/>
    <col min="4" max="4" width="3.5703125" customWidth="1"/>
    <col min="5" max="5" width="1.5703125" customWidth="1"/>
    <col min="6" max="6" width="6.5703125" customWidth="1"/>
    <col min="7" max="10" width="4.42578125" customWidth="1"/>
    <col min="11" max="11" width="3.85546875" customWidth="1"/>
    <col min="12" max="12" width="16" customWidth="1"/>
    <col min="13" max="13" width="4.5703125" customWidth="1"/>
    <col min="14" max="14" width="8.5703125" style="88" customWidth="1"/>
    <col min="15" max="15" width="7.7109375" customWidth="1"/>
    <col min="16" max="16" width="12" customWidth="1"/>
    <col min="17" max="18" width="12.85546875" customWidth="1"/>
    <col min="19" max="19" width="16.85546875" style="117" customWidth="1"/>
    <col min="20" max="20" width="16.85546875" style="127" customWidth="1"/>
  </cols>
  <sheetData>
    <row r="1" spans="1:20" ht="12.75" customHeight="1">
      <c r="F1" s="839" t="s">
        <v>531</v>
      </c>
      <c r="G1" s="839"/>
      <c r="H1" s="839"/>
      <c r="I1" s="839"/>
      <c r="J1" s="839"/>
      <c r="K1" s="839"/>
      <c r="L1" s="839"/>
      <c r="M1" s="839"/>
      <c r="N1" s="839"/>
      <c r="O1" s="839"/>
      <c r="P1" s="839"/>
      <c r="Q1" s="839"/>
      <c r="R1" s="839"/>
      <c r="T1" s="156" t="s">
        <v>532</v>
      </c>
    </row>
    <row r="2" spans="1:20" s="82" customFormat="1" ht="20.25">
      <c r="A2" s="2"/>
      <c r="B2" s="80"/>
      <c r="C2" s="80"/>
      <c r="D2" s="80"/>
      <c r="E2" s="80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5" t="s">
        <v>506</v>
      </c>
      <c r="T2" s="145"/>
    </row>
    <row r="3" spans="1:20" ht="15.75">
      <c r="A3" s="148" t="s">
        <v>498</v>
      </c>
      <c r="F3" s="152" t="s">
        <v>521</v>
      </c>
      <c r="G3" s="25">
        <v>6</v>
      </c>
      <c r="H3" s="25">
        <v>1</v>
      </c>
      <c r="I3" s="25">
        <v>1</v>
      </c>
      <c r="J3" s="25">
        <v>1</v>
      </c>
      <c r="K3" s="26"/>
      <c r="L3" s="22" t="s">
        <v>522</v>
      </c>
      <c r="N3" s="22" t="s">
        <v>434</v>
      </c>
      <c r="S3" s="135" t="s">
        <v>534</v>
      </c>
    </row>
    <row r="4" spans="1:20" s="23" customFormat="1" ht="15.75">
      <c r="A4" s="149"/>
      <c r="C4" s="1"/>
      <c r="N4" s="24"/>
      <c r="S4" s="135"/>
      <c r="T4" s="130"/>
    </row>
    <row r="5" spans="1:20" ht="15.75">
      <c r="A5" s="148" t="s">
        <v>499</v>
      </c>
      <c r="F5" s="152" t="s">
        <v>521</v>
      </c>
      <c r="G5" s="25">
        <v>0</v>
      </c>
      <c r="H5" s="25">
        <v>0</v>
      </c>
      <c r="I5" s="153"/>
      <c r="J5" s="128"/>
      <c r="L5" s="22" t="s">
        <v>522</v>
      </c>
    </row>
    <row r="6" spans="1:20" s="23" customFormat="1" ht="15.75">
      <c r="A6" s="149"/>
      <c r="C6" s="1"/>
      <c r="N6" s="24"/>
      <c r="T6" s="130"/>
    </row>
    <row r="7" spans="1:20" ht="27" customHeight="1">
      <c r="A7" s="150" t="s">
        <v>517</v>
      </c>
      <c r="F7" s="152" t="s">
        <v>521</v>
      </c>
      <c r="G7" s="25">
        <v>1</v>
      </c>
      <c r="H7" s="25">
        <v>1</v>
      </c>
      <c r="I7" s="153"/>
      <c r="L7" s="838" t="s">
        <v>522</v>
      </c>
      <c r="M7" s="838"/>
      <c r="N7" s="810" t="s">
        <v>533</v>
      </c>
      <c r="O7" s="810"/>
      <c r="P7" s="810"/>
      <c r="Q7" s="810"/>
      <c r="R7" s="810"/>
      <c r="S7" s="23" t="s">
        <v>525</v>
      </c>
    </row>
    <row r="8" spans="1:20" s="23" customFormat="1" ht="10.5" customHeight="1">
      <c r="A8" s="149"/>
      <c r="C8" s="1"/>
      <c r="L8" s="110"/>
      <c r="N8" s="24"/>
      <c r="T8" s="130"/>
    </row>
    <row r="9" spans="1:20" ht="15.75">
      <c r="A9" s="148" t="s">
        <v>518</v>
      </c>
      <c r="F9" s="152" t="s">
        <v>521</v>
      </c>
      <c r="G9" s="25">
        <v>0</v>
      </c>
      <c r="H9" s="25">
        <v>0</v>
      </c>
      <c r="I9" s="153"/>
      <c r="J9" s="128"/>
      <c r="L9" s="22" t="s">
        <v>522</v>
      </c>
      <c r="S9" s="23"/>
    </row>
    <row r="10" spans="1:20" s="23" customFormat="1" ht="10.5" hidden="1" customHeight="1">
      <c r="A10" s="149"/>
      <c r="C10" s="1"/>
      <c r="L10" s="110"/>
      <c r="N10" s="24"/>
      <c r="T10" s="130"/>
    </row>
    <row r="11" spans="1:20" ht="15.75" hidden="1">
      <c r="A11" s="148"/>
      <c r="F11" s="161"/>
      <c r="G11" s="128"/>
      <c r="H11" s="128"/>
      <c r="I11" s="128"/>
      <c r="J11" s="128"/>
      <c r="K11" s="114"/>
      <c r="L11" s="22"/>
      <c r="S11" s="23"/>
      <c r="T11" s="157"/>
    </row>
    <row r="12" spans="1:20" s="23" customFormat="1" ht="15.75" hidden="1">
      <c r="A12" s="149"/>
      <c r="C12" s="1"/>
      <c r="G12" s="38"/>
      <c r="H12" s="38"/>
      <c r="I12" s="38"/>
      <c r="J12" s="801"/>
      <c r="K12" s="801"/>
      <c r="N12" s="24"/>
      <c r="S12" s="135"/>
      <c r="T12" s="157"/>
    </row>
    <row r="13" spans="1:20" ht="16.5" hidden="1" thickBot="1">
      <c r="A13" s="151"/>
      <c r="C13" s="5"/>
      <c r="D13" s="5"/>
      <c r="E13" s="5"/>
      <c r="F13" s="5"/>
      <c r="G13" s="162"/>
      <c r="H13" s="162"/>
      <c r="I13" s="162"/>
      <c r="J13" s="162"/>
      <c r="K13" s="128"/>
      <c r="L13" s="22"/>
      <c r="M13" s="5"/>
      <c r="N13" s="22"/>
      <c r="S13" s="23"/>
      <c r="T13" s="147"/>
    </row>
    <row r="14" spans="1:20" ht="15.75">
      <c r="A14" s="148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T14" s="147"/>
    </row>
    <row r="15" spans="1:20" ht="12.75" customHeight="1">
      <c r="A15" s="802" t="s">
        <v>523</v>
      </c>
      <c r="B15" s="803"/>
      <c r="C15" s="803"/>
      <c r="D15" s="803"/>
      <c r="E15" s="803"/>
      <c r="F15" s="804" t="s">
        <v>513</v>
      </c>
      <c r="G15" s="805"/>
      <c r="H15" s="805"/>
      <c r="I15" s="805"/>
      <c r="J15" s="805"/>
      <c r="K15" s="805"/>
      <c r="L15" s="805"/>
      <c r="M15" s="806"/>
      <c r="N15" s="799" t="s">
        <v>475</v>
      </c>
      <c r="O15" s="829" t="s">
        <v>495</v>
      </c>
      <c r="P15" s="794" t="s">
        <v>416</v>
      </c>
      <c r="Q15" s="794" t="s">
        <v>515</v>
      </c>
      <c r="R15" s="794" t="s">
        <v>417</v>
      </c>
      <c r="S15" s="136" t="s">
        <v>516</v>
      </c>
      <c r="T15" s="146" t="s">
        <v>524</v>
      </c>
    </row>
    <row r="16" spans="1:20">
      <c r="A16" s="73" t="s">
        <v>411</v>
      </c>
      <c r="B16" s="73" t="s">
        <v>445</v>
      </c>
      <c r="C16" s="796" t="s">
        <v>514</v>
      </c>
      <c r="D16" s="797" t="s">
        <v>3</v>
      </c>
      <c r="E16" s="798" t="s">
        <v>3</v>
      </c>
      <c r="F16" s="807"/>
      <c r="G16" s="808"/>
      <c r="H16" s="808"/>
      <c r="I16" s="808"/>
      <c r="J16" s="808"/>
      <c r="K16" s="808"/>
      <c r="L16" s="808"/>
      <c r="M16" s="809"/>
      <c r="N16" s="800"/>
      <c r="O16" s="830"/>
      <c r="P16" s="795"/>
      <c r="Q16" s="795"/>
      <c r="R16" s="795"/>
      <c r="S16" s="137" t="s">
        <v>482</v>
      </c>
      <c r="T16" s="123">
        <v>2009</v>
      </c>
    </row>
    <row r="17" spans="1:20" s="79" customFormat="1" ht="12.75" customHeight="1">
      <c r="A17" s="831" t="s">
        <v>409</v>
      </c>
      <c r="B17" s="832"/>
      <c r="C17" s="832"/>
      <c r="D17" s="832"/>
      <c r="E17" s="833"/>
      <c r="F17" s="811" t="s">
        <v>412</v>
      </c>
      <c r="G17" s="812"/>
      <c r="H17" s="812"/>
      <c r="I17" s="812"/>
      <c r="J17" s="812"/>
      <c r="K17" s="812"/>
      <c r="L17" s="812"/>
      <c r="M17" s="813"/>
      <c r="N17" s="78">
        <v>3</v>
      </c>
      <c r="O17" s="78" t="s">
        <v>321</v>
      </c>
      <c r="P17" s="78" t="s">
        <v>424</v>
      </c>
      <c r="Q17" s="78" t="s">
        <v>339</v>
      </c>
      <c r="R17" s="78" t="s">
        <v>425</v>
      </c>
      <c r="S17" s="138" t="s">
        <v>382</v>
      </c>
      <c r="T17" s="138" t="s">
        <v>393</v>
      </c>
    </row>
    <row r="18" spans="1:20" s="55" customFormat="1" ht="15.75">
      <c r="A18" s="90">
        <v>1</v>
      </c>
      <c r="B18" s="91"/>
      <c r="C18" s="814"/>
      <c r="D18" s="815"/>
      <c r="E18" s="816"/>
      <c r="F18" s="50" t="s">
        <v>4</v>
      </c>
      <c r="G18" s="51"/>
      <c r="H18" s="52"/>
      <c r="I18" s="52"/>
      <c r="J18" s="52"/>
      <c r="K18" s="52"/>
      <c r="L18" s="52"/>
      <c r="M18" s="53"/>
      <c r="N18" s="92">
        <v>331</v>
      </c>
      <c r="O18" s="93">
        <v>40</v>
      </c>
      <c r="P18" s="93"/>
      <c r="Q18" s="93"/>
      <c r="R18" s="93"/>
      <c r="S18" s="142">
        <f>+S20+S28+S34+S37+S39+S42+S47+S23</f>
        <v>167108813.59566674</v>
      </c>
      <c r="T18" s="142">
        <f>+T20+T28+T34+T37+T39+T42+T47+T23</f>
        <v>225084544.51999998</v>
      </c>
    </row>
    <row r="19" spans="1:20" s="55" customFormat="1" ht="15.75">
      <c r="A19" s="94"/>
      <c r="B19" s="95"/>
      <c r="C19" s="817"/>
      <c r="D19" s="818"/>
      <c r="E19" s="819"/>
      <c r="F19" s="47"/>
      <c r="G19" s="40"/>
      <c r="H19" s="42"/>
      <c r="I19" s="42"/>
      <c r="J19" s="42"/>
      <c r="K19" s="42"/>
      <c r="L19" s="42"/>
      <c r="M19" s="48"/>
      <c r="N19" s="824" t="s">
        <v>476</v>
      </c>
      <c r="O19" s="96"/>
      <c r="P19" s="96"/>
      <c r="Q19" s="96"/>
      <c r="R19" s="96"/>
      <c r="S19" s="108"/>
      <c r="T19" s="108"/>
    </row>
    <row r="20" spans="1:20" s="55" customFormat="1" ht="15.75">
      <c r="A20" s="94"/>
      <c r="B20" s="95" t="s">
        <v>5</v>
      </c>
      <c r="C20" s="817"/>
      <c r="D20" s="818"/>
      <c r="E20" s="819"/>
      <c r="F20" s="45" t="s">
        <v>6</v>
      </c>
      <c r="G20" s="40"/>
      <c r="H20" s="41"/>
      <c r="I20" s="41"/>
      <c r="J20" s="41"/>
      <c r="K20" s="41"/>
      <c r="L20" s="41"/>
      <c r="M20" s="46"/>
      <c r="N20" s="824"/>
      <c r="O20" s="96"/>
      <c r="P20" s="96"/>
      <c r="Q20" s="96"/>
      <c r="R20" s="96"/>
      <c r="S20" s="140">
        <f>SUM(S21:S22)</f>
        <v>149239524.23600006</v>
      </c>
      <c r="T20" s="140">
        <f>SUM(T21:T22)</f>
        <v>189847277</v>
      </c>
    </row>
    <row r="21" spans="1:20" s="55" customFormat="1" ht="15.75">
      <c r="A21" s="94"/>
      <c r="B21" s="95"/>
      <c r="C21" s="817" t="s">
        <v>7</v>
      </c>
      <c r="D21" s="818" t="s">
        <v>8</v>
      </c>
      <c r="E21" s="819" t="s">
        <v>8</v>
      </c>
      <c r="F21" s="47" t="s">
        <v>9</v>
      </c>
      <c r="G21" s="40"/>
      <c r="H21" s="42"/>
      <c r="I21" s="42"/>
      <c r="J21" s="42"/>
      <c r="K21" s="42"/>
      <c r="L21" s="42"/>
      <c r="M21" s="48"/>
      <c r="N21" s="824"/>
      <c r="O21" s="96"/>
      <c r="P21" s="96"/>
      <c r="Q21" s="96"/>
      <c r="R21" s="96"/>
      <c r="S21" s="108">
        <f>+F!S21+'Cadena de super'!S20+'Plazas Agropecuarias'!S20</f>
        <v>149239524.23600006</v>
      </c>
      <c r="T21" s="108">
        <f>+F!T21+'Cadena de super'!T20+'Plazas Agropecuarias'!T20</f>
        <v>189847277</v>
      </c>
    </row>
    <row r="22" spans="1:20" s="55" customFormat="1" ht="15.75">
      <c r="A22" s="94"/>
      <c r="B22" s="95"/>
      <c r="C22" s="817" t="s">
        <v>10</v>
      </c>
      <c r="D22" s="818" t="s">
        <v>8</v>
      </c>
      <c r="E22" s="819" t="s">
        <v>8</v>
      </c>
      <c r="F22" s="47" t="s">
        <v>11</v>
      </c>
      <c r="G22" s="40"/>
      <c r="H22" s="42"/>
      <c r="I22" s="42"/>
      <c r="J22" s="42"/>
      <c r="K22" s="42"/>
      <c r="L22" s="42"/>
      <c r="M22" s="48"/>
      <c r="N22" s="824"/>
      <c r="O22" s="96"/>
      <c r="P22" s="96"/>
      <c r="Q22" s="96"/>
      <c r="R22" s="96"/>
      <c r="S22" s="108">
        <f>+F!S22+'Cadena de super'!S21+'Plazas Agropecuarias'!S21</f>
        <v>0</v>
      </c>
      <c r="T22" s="108">
        <f>+F!T22+'Cadena de super'!T21+'Plazas Agropecuarias'!T21</f>
        <v>0</v>
      </c>
    </row>
    <row r="23" spans="1:20" s="55" customFormat="1" ht="15.75">
      <c r="A23" s="94"/>
      <c r="B23" s="95" t="s">
        <v>12</v>
      </c>
      <c r="C23" s="817"/>
      <c r="D23" s="818"/>
      <c r="E23" s="819"/>
      <c r="F23" s="45" t="s">
        <v>13</v>
      </c>
      <c r="G23" s="40"/>
      <c r="H23" s="41"/>
      <c r="I23" s="41"/>
      <c r="J23" s="41"/>
      <c r="K23" s="41"/>
      <c r="L23" s="41"/>
      <c r="M23" s="46"/>
      <c r="N23" s="824"/>
      <c r="O23" s="96"/>
      <c r="P23" s="96"/>
      <c r="Q23" s="96"/>
      <c r="R23" s="96"/>
      <c r="S23" s="140">
        <f>SUM(S24:S27)</f>
        <v>342411</v>
      </c>
      <c r="T23" s="140">
        <f>SUM(T24:T27)</f>
        <v>1253512.76</v>
      </c>
    </row>
    <row r="24" spans="1:20" s="55" customFormat="1" ht="15.75">
      <c r="A24" s="94"/>
      <c r="B24" s="95"/>
      <c r="C24" s="817" t="s">
        <v>14</v>
      </c>
      <c r="D24" s="818" t="s">
        <v>15</v>
      </c>
      <c r="E24" s="819" t="s">
        <v>15</v>
      </c>
      <c r="F24" s="47" t="s">
        <v>16</v>
      </c>
      <c r="G24" s="40"/>
      <c r="H24" s="42"/>
      <c r="I24" s="42"/>
      <c r="J24" s="42"/>
      <c r="K24" s="42"/>
      <c r="L24" s="42"/>
      <c r="M24" s="48"/>
      <c r="N24" s="824"/>
      <c r="O24" s="96"/>
      <c r="P24" s="96"/>
      <c r="Q24" s="96"/>
      <c r="R24" s="96"/>
      <c r="S24" s="108">
        <f>+F!S24+'Cadena de super'!S23+'Plazas Agropecuarias'!S23</f>
        <v>0</v>
      </c>
      <c r="T24" s="108">
        <f>+F!T24+'Cadena de super'!T23+'Plazas Agropecuarias'!T23</f>
        <v>871865</v>
      </c>
    </row>
    <row r="25" spans="1:20" s="55" customFormat="1" ht="15.75">
      <c r="A25" s="94"/>
      <c r="B25" s="95"/>
      <c r="C25" s="817" t="s">
        <v>17</v>
      </c>
      <c r="D25" s="818" t="s">
        <v>18</v>
      </c>
      <c r="E25" s="819" t="s">
        <v>18</v>
      </c>
      <c r="F25" s="47" t="s">
        <v>19</v>
      </c>
      <c r="G25" s="40"/>
      <c r="H25" s="42"/>
      <c r="I25" s="42"/>
      <c r="J25" s="42"/>
      <c r="K25" s="42"/>
      <c r="L25" s="42"/>
      <c r="M25" s="48"/>
      <c r="N25" s="824"/>
      <c r="O25" s="96"/>
      <c r="P25" s="96"/>
      <c r="Q25" s="96"/>
      <c r="R25" s="96"/>
      <c r="S25" s="108">
        <f>+F!S25+'Cadena de super'!S24+'Plazas Agropecuarias'!S24</f>
        <v>319929.40000000002</v>
      </c>
      <c r="T25" s="108">
        <f>+F!T25+'Cadena de super'!T24+'Plazas Agropecuarias'!T24</f>
        <v>315647.76</v>
      </c>
    </row>
    <row r="26" spans="1:20" s="55" customFormat="1" ht="15.75">
      <c r="A26" s="94"/>
      <c r="B26" s="95"/>
      <c r="C26" s="817" t="s">
        <v>20</v>
      </c>
      <c r="D26" s="818" t="s">
        <v>21</v>
      </c>
      <c r="E26" s="819" t="s">
        <v>21</v>
      </c>
      <c r="F26" s="47" t="s">
        <v>22</v>
      </c>
      <c r="G26" s="40"/>
      <c r="H26" s="42"/>
      <c r="I26" s="42"/>
      <c r="J26" s="42"/>
      <c r="K26" s="42"/>
      <c r="L26" s="42"/>
      <c r="M26" s="48"/>
      <c r="N26" s="824"/>
      <c r="O26" s="96"/>
      <c r="P26" s="96"/>
      <c r="Q26" s="96"/>
      <c r="R26" s="96"/>
      <c r="S26" s="108">
        <f>+F!S26+'Cadena de super'!S25+'Plazas Agropecuarias'!S25</f>
        <v>0</v>
      </c>
      <c r="T26" s="108">
        <f>+F!T26+'Cadena de super'!T25+'Plazas Agropecuarias'!T25</f>
        <v>0</v>
      </c>
    </row>
    <row r="27" spans="1:20" s="55" customFormat="1" ht="15.75">
      <c r="A27" s="94"/>
      <c r="B27" s="95"/>
      <c r="C27" s="817" t="s">
        <v>23</v>
      </c>
      <c r="D27" s="818" t="s">
        <v>21</v>
      </c>
      <c r="E27" s="819" t="s">
        <v>21</v>
      </c>
      <c r="F27" s="47" t="s">
        <v>24</v>
      </c>
      <c r="G27" s="40"/>
      <c r="H27" s="42"/>
      <c r="I27" s="42"/>
      <c r="J27" s="42"/>
      <c r="K27" s="42"/>
      <c r="L27" s="42"/>
      <c r="M27" s="48"/>
      <c r="N27" s="824"/>
      <c r="O27" s="96"/>
      <c r="P27" s="96"/>
      <c r="Q27" s="96"/>
      <c r="R27" s="96"/>
      <c r="S27" s="108">
        <f>+F!S27+'Cadena de super'!S26+'Plazas Agropecuarias'!S26</f>
        <v>22481.600000000002</v>
      </c>
      <c r="T27" s="108">
        <f>+F!T27+'Cadena de super'!T26+'Plazas Agropecuarias'!T26</f>
        <v>66000</v>
      </c>
    </row>
    <row r="28" spans="1:20" s="55" customFormat="1" ht="15.75">
      <c r="A28" s="94"/>
      <c r="B28" s="95" t="s">
        <v>25</v>
      </c>
      <c r="C28" s="817"/>
      <c r="D28" s="818"/>
      <c r="E28" s="819"/>
      <c r="F28" s="45" t="s">
        <v>26</v>
      </c>
      <c r="G28" s="40"/>
      <c r="H28" s="41"/>
      <c r="I28" s="41"/>
      <c r="J28" s="41"/>
      <c r="K28" s="41"/>
      <c r="L28" s="41"/>
      <c r="M28" s="46"/>
      <c r="N28" s="824"/>
      <c r="O28" s="96"/>
      <c r="P28" s="96"/>
      <c r="Q28" s="96"/>
      <c r="R28" s="96"/>
      <c r="S28" s="140">
        <f>SUM(S29:S33)</f>
        <v>266880</v>
      </c>
      <c r="T28" s="140">
        <f>SUM(T29:T33)</f>
        <v>2073042.48</v>
      </c>
    </row>
    <row r="29" spans="1:20" s="55" customFormat="1" ht="15.75">
      <c r="A29" s="94"/>
      <c r="B29" s="95"/>
      <c r="C29" s="817" t="s">
        <v>27</v>
      </c>
      <c r="D29" s="818" t="s">
        <v>28</v>
      </c>
      <c r="E29" s="819" t="s">
        <v>28</v>
      </c>
      <c r="F29" s="47" t="s">
        <v>29</v>
      </c>
      <c r="G29" s="40"/>
      <c r="H29" s="42"/>
      <c r="I29" s="42"/>
      <c r="J29" s="42"/>
      <c r="K29" s="42"/>
      <c r="L29" s="42"/>
      <c r="M29" s="48"/>
      <c r="N29" s="824"/>
      <c r="O29" s="96"/>
      <c r="P29" s="96"/>
      <c r="Q29" s="96"/>
      <c r="R29" s="96"/>
      <c r="S29" s="108">
        <f>+F!S29+'Cadena de super'!S28+'Plazas Agropecuarias'!S28</f>
        <v>0</v>
      </c>
      <c r="T29" s="108">
        <f>+F!T29+'Cadena de super'!T28+'Plazas Agropecuarias'!T28</f>
        <v>3566.88</v>
      </c>
    </row>
    <row r="30" spans="1:20" s="55" customFormat="1" ht="15.75">
      <c r="A30" s="94"/>
      <c r="B30" s="95"/>
      <c r="C30" s="817" t="s">
        <v>30</v>
      </c>
      <c r="D30" s="818" t="s">
        <v>31</v>
      </c>
      <c r="E30" s="819" t="s">
        <v>31</v>
      </c>
      <c r="F30" s="47" t="s">
        <v>32</v>
      </c>
      <c r="G30" s="40"/>
      <c r="H30" s="42"/>
      <c r="I30" s="42"/>
      <c r="J30" s="42"/>
      <c r="K30" s="42"/>
      <c r="L30" s="42"/>
      <c r="M30" s="48"/>
      <c r="N30" s="824"/>
      <c r="O30" s="96"/>
      <c r="P30" s="96"/>
      <c r="Q30" s="96"/>
      <c r="R30" s="96"/>
      <c r="S30" s="108">
        <f>+F!S30+'Cadena de super'!S29+'Plazas Agropecuarias'!S29</f>
        <v>0</v>
      </c>
      <c r="T30" s="108">
        <f>+F!T30+'Cadena de super'!T29+'Plazas Agropecuarias'!T29</f>
        <v>177737.75999999998</v>
      </c>
    </row>
    <row r="31" spans="1:20" s="55" customFormat="1" ht="15.75">
      <c r="A31" s="94"/>
      <c r="B31" s="95"/>
      <c r="C31" s="817" t="s">
        <v>33</v>
      </c>
      <c r="D31" s="818" t="s">
        <v>34</v>
      </c>
      <c r="E31" s="819" t="s">
        <v>34</v>
      </c>
      <c r="F31" s="47" t="s">
        <v>35</v>
      </c>
      <c r="G31" s="40"/>
      <c r="H31" s="42"/>
      <c r="I31" s="42"/>
      <c r="J31" s="42"/>
      <c r="K31" s="42"/>
      <c r="L31" s="42"/>
      <c r="M31" s="48"/>
      <c r="N31" s="824"/>
      <c r="O31" s="96"/>
      <c r="P31" s="96"/>
      <c r="Q31" s="96"/>
      <c r="R31" s="96"/>
      <c r="S31" s="108">
        <f>+F!S31+'Cadena de super'!S30+'Plazas Agropecuarias'!S30</f>
        <v>266880</v>
      </c>
      <c r="T31" s="108">
        <f>+F!T31+'Cadena de super'!T30+'Plazas Agropecuarias'!T30</f>
        <v>529138.07999999996</v>
      </c>
    </row>
    <row r="32" spans="1:20" s="55" customFormat="1" ht="15.75">
      <c r="A32" s="94"/>
      <c r="B32" s="95"/>
      <c r="C32" s="817" t="s">
        <v>36</v>
      </c>
      <c r="D32" s="818" t="s">
        <v>37</v>
      </c>
      <c r="E32" s="819" t="s">
        <v>37</v>
      </c>
      <c r="F32" s="47" t="s">
        <v>38</v>
      </c>
      <c r="G32" s="40"/>
      <c r="H32" s="42"/>
      <c r="I32" s="42"/>
      <c r="J32" s="42"/>
      <c r="K32" s="42"/>
      <c r="L32" s="42"/>
      <c r="M32" s="48"/>
      <c r="N32" s="824"/>
      <c r="O32" s="96"/>
      <c r="P32" s="96"/>
      <c r="Q32" s="96"/>
      <c r="R32" s="96"/>
      <c r="S32" s="108">
        <f>+F!S32+'Cadena de super'!S31+'Plazas Agropecuarias'!S31</f>
        <v>0</v>
      </c>
      <c r="T32" s="108">
        <f>+F!T32+'Cadena de super'!T31+'Plazas Agropecuarias'!T31</f>
        <v>64182.239999999991</v>
      </c>
    </row>
    <row r="33" spans="1:20" s="55" customFormat="1" ht="15.75">
      <c r="A33" s="94"/>
      <c r="B33" s="95"/>
      <c r="C33" s="817" t="s">
        <v>39</v>
      </c>
      <c r="D33" s="818" t="s">
        <v>40</v>
      </c>
      <c r="E33" s="819" t="s">
        <v>40</v>
      </c>
      <c r="F33" s="47" t="s">
        <v>41</v>
      </c>
      <c r="G33" s="40"/>
      <c r="H33" s="42"/>
      <c r="I33" s="42"/>
      <c r="J33" s="42"/>
      <c r="K33" s="42"/>
      <c r="L33" s="42"/>
      <c r="M33" s="48"/>
      <c r="N33" s="824"/>
      <c r="O33" s="96"/>
      <c r="P33" s="96"/>
      <c r="Q33" s="96"/>
      <c r="R33" s="96"/>
      <c r="S33" s="108">
        <f>+F!S33+'Cadena de super'!S32+'Plazas Agropecuarias'!S32</f>
        <v>0</v>
      </c>
      <c r="T33" s="108">
        <f>+F!T33+'Cadena de super'!T32+'Plazas Agropecuarias'!T32</f>
        <v>1298417.52</v>
      </c>
    </row>
    <row r="34" spans="1:20" s="55" customFormat="1" ht="15.75">
      <c r="A34" s="94"/>
      <c r="B34" s="95" t="s">
        <v>42</v>
      </c>
      <c r="C34" s="817"/>
      <c r="D34" s="818"/>
      <c r="E34" s="819"/>
      <c r="F34" s="45" t="s">
        <v>43</v>
      </c>
      <c r="G34" s="40"/>
      <c r="H34" s="41"/>
      <c r="I34" s="41"/>
      <c r="J34" s="41"/>
      <c r="K34" s="41"/>
      <c r="L34" s="41"/>
      <c r="M34" s="46"/>
      <c r="N34" s="824"/>
      <c r="O34" s="96"/>
      <c r="P34" s="96"/>
      <c r="Q34" s="96"/>
      <c r="R34" s="96"/>
      <c r="S34" s="140">
        <f>SUM(S35:S36)</f>
        <v>1283371.3400000001</v>
      </c>
      <c r="T34" s="140">
        <f>SUM(T35:T36)</f>
        <v>10243932</v>
      </c>
    </row>
    <row r="35" spans="1:20" s="55" customFormat="1" ht="15.75">
      <c r="A35" s="94"/>
      <c r="B35" s="95"/>
      <c r="C35" s="817" t="s">
        <v>44</v>
      </c>
      <c r="D35" s="818" t="s">
        <v>45</v>
      </c>
      <c r="E35" s="819" t="s">
        <v>45</v>
      </c>
      <c r="F35" s="47" t="s">
        <v>46</v>
      </c>
      <c r="G35" s="40"/>
      <c r="H35" s="42"/>
      <c r="I35" s="42"/>
      <c r="J35" s="42"/>
      <c r="K35" s="42"/>
      <c r="L35" s="42"/>
      <c r="M35" s="48"/>
      <c r="N35" s="824"/>
      <c r="O35" s="96"/>
      <c r="P35" s="96"/>
      <c r="Q35" s="96"/>
      <c r="R35" s="96"/>
      <c r="S35" s="108">
        <f>+F!S35+'Cadena de super'!S35+'Plazas Agropecuarias'!S35</f>
        <v>1283371.3400000001</v>
      </c>
      <c r="T35" s="108">
        <f>+F!T35+'Cadena de super'!T35+'Plazas Agropecuarias'!T35</f>
        <v>10243932</v>
      </c>
    </row>
    <row r="36" spans="1:20" s="55" customFormat="1" ht="15.75">
      <c r="A36" s="94"/>
      <c r="B36" s="95"/>
      <c r="C36" s="817" t="s">
        <v>47</v>
      </c>
      <c r="D36" s="818" t="s">
        <v>48</v>
      </c>
      <c r="E36" s="819" t="s">
        <v>48</v>
      </c>
      <c r="F36" s="47" t="s">
        <v>49</v>
      </c>
      <c r="G36" s="40"/>
      <c r="H36" s="42"/>
      <c r="I36" s="42"/>
      <c r="J36" s="42"/>
      <c r="K36" s="42"/>
      <c r="L36" s="42"/>
      <c r="M36" s="48"/>
      <c r="N36" s="98"/>
      <c r="O36" s="96"/>
      <c r="P36" s="96"/>
      <c r="Q36" s="96"/>
      <c r="R36" s="96"/>
      <c r="S36" s="108">
        <f>+F!S36+'Cadena de super'!S36+'Plazas Agropecuarias'!S36</f>
        <v>0</v>
      </c>
      <c r="T36" s="108">
        <f>+F!T36+'Cadena de super'!T36+'Plazas Agropecuarias'!T36</f>
        <v>0</v>
      </c>
    </row>
    <row r="37" spans="1:20" s="55" customFormat="1" ht="15.75">
      <c r="A37" s="94"/>
      <c r="B37" s="95" t="s">
        <v>50</v>
      </c>
      <c r="C37" s="817"/>
      <c r="D37" s="818"/>
      <c r="E37" s="819"/>
      <c r="F37" s="45" t="s">
        <v>51</v>
      </c>
      <c r="G37" s="40"/>
      <c r="H37" s="41"/>
      <c r="I37" s="41"/>
      <c r="J37" s="41"/>
      <c r="K37" s="41"/>
      <c r="L37" s="41"/>
      <c r="M37" s="46"/>
      <c r="N37" s="98"/>
      <c r="O37" s="96"/>
      <c r="P37" s="96"/>
      <c r="Q37" s="96"/>
      <c r="R37" s="96"/>
      <c r="S37" s="140">
        <f>SUM(S38:S38)</f>
        <v>0</v>
      </c>
      <c r="T37" s="140">
        <f>SUM(T38:T38)</f>
        <v>79363.680000000008</v>
      </c>
    </row>
    <row r="38" spans="1:20" s="55" customFormat="1" ht="15.75">
      <c r="A38" s="94"/>
      <c r="B38" s="95"/>
      <c r="C38" s="817" t="s">
        <v>52</v>
      </c>
      <c r="D38" s="818" t="s">
        <v>53</v>
      </c>
      <c r="E38" s="819" t="s">
        <v>53</v>
      </c>
      <c r="F38" s="47" t="s">
        <v>54</v>
      </c>
      <c r="G38" s="40"/>
      <c r="H38" s="42"/>
      <c r="I38" s="42"/>
      <c r="J38" s="42"/>
      <c r="K38" s="42"/>
      <c r="L38" s="42"/>
      <c r="M38" s="48"/>
      <c r="N38" s="98"/>
      <c r="O38" s="96"/>
      <c r="P38" s="96"/>
      <c r="Q38" s="96"/>
      <c r="R38" s="96"/>
      <c r="S38" s="108">
        <f>+F!S38+'Cadena de super'!S38+'Plazas Agropecuarias'!S38</f>
        <v>0</v>
      </c>
      <c r="T38" s="108">
        <f>+F!T38+'Cadena de super'!T38+'Plazas Agropecuarias'!T38</f>
        <v>79363.680000000008</v>
      </c>
    </row>
    <row r="39" spans="1:20" s="55" customFormat="1" ht="15.75">
      <c r="A39" s="94"/>
      <c r="B39" s="95" t="s">
        <v>55</v>
      </c>
      <c r="C39" s="817"/>
      <c r="D39" s="818"/>
      <c r="E39" s="819"/>
      <c r="F39" s="45" t="s">
        <v>56</v>
      </c>
      <c r="G39" s="40"/>
      <c r="H39" s="41"/>
      <c r="I39" s="41"/>
      <c r="J39" s="41"/>
      <c r="K39" s="41"/>
      <c r="L39" s="41"/>
      <c r="M39" s="46"/>
      <c r="N39" s="98"/>
      <c r="O39" s="96"/>
      <c r="P39" s="96"/>
      <c r="Q39" s="96"/>
      <c r="R39" s="96"/>
      <c r="S39" s="140">
        <f>SUM(S40:S41)</f>
        <v>3540000</v>
      </c>
      <c r="T39" s="140">
        <f>SUM(T40:T41)</f>
        <v>4153371.5999999996</v>
      </c>
    </row>
    <row r="40" spans="1:20" s="55" customFormat="1" ht="15.75">
      <c r="A40" s="94"/>
      <c r="B40" s="95"/>
      <c r="C40" s="817" t="s">
        <v>57</v>
      </c>
      <c r="D40" s="818" t="s">
        <v>58</v>
      </c>
      <c r="E40" s="819" t="s">
        <v>58</v>
      </c>
      <c r="F40" s="47" t="s">
        <v>59</v>
      </c>
      <c r="G40" s="40"/>
      <c r="H40" s="42"/>
      <c r="I40" s="42"/>
      <c r="J40" s="42"/>
      <c r="K40" s="42"/>
      <c r="L40" s="42"/>
      <c r="M40" s="48"/>
      <c r="N40" s="98"/>
      <c r="O40" s="96"/>
      <c r="P40" s="96"/>
      <c r="Q40" s="96"/>
      <c r="R40" s="96"/>
      <c r="S40" s="108">
        <f>+F!S40+'Cadena de super'!S41+'Plazas Agropecuarias'!S41</f>
        <v>0</v>
      </c>
      <c r="T40" s="108">
        <f>+F!T40+'Cadena de super'!T41+'Plazas Agropecuarias'!T41</f>
        <v>0</v>
      </c>
    </row>
    <row r="41" spans="1:20" s="55" customFormat="1" ht="15.75">
      <c r="A41" s="94"/>
      <c r="B41" s="95"/>
      <c r="C41" s="817" t="s">
        <v>60</v>
      </c>
      <c r="D41" s="818" t="s">
        <v>61</v>
      </c>
      <c r="E41" s="819" t="s">
        <v>61</v>
      </c>
      <c r="F41" s="47" t="s">
        <v>62</v>
      </c>
      <c r="G41" s="40"/>
      <c r="H41" s="42"/>
      <c r="I41" s="42"/>
      <c r="J41" s="42"/>
      <c r="K41" s="42"/>
      <c r="L41" s="42"/>
      <c r="M41" s="48"/>
      <c r="N41" s="98"/>
      <c r="O41" s="96"/>
      <c r="P41" s="96"/>
      <c r="Q41" s="96"/>
      <c r="R41" s="96"/>
      <c r="S41" s="108">
        <f>+F!S41+'Cadena de super'!S42+'Plazas Agropecuarias'!S42</f>
        <v>3540000</v>
      </c>
      <c r="T41" s="108">
        <f>+F!T41+'Cadena de super'!T42+'Plazas Agropecuarias'!T42</f>
        <v>4153371.5999999996</v>
      </c>
    </row>
    <row r="42" spans="1:20" s="55" customFormat="1" ht="15.75">
      <c r="A42" s="94"/>
      <c r="B42" s="95" t="s">
        <v>63</v>
      </c>
      <c r="C42" s="817"/>
      <c r="D42" s="818"/>
      <c r="E42" s="819"/>
      <c r="F42" s="45" t="s">
        <v>64</v>
      </c>
      <c r="G42" s="40"/>
      <c r="H42" s="41"/>
      <c r="I42" s="41"/>
      <c r="J42" s="41"/>
      <c r="K42" s="41"/>
      <c r="L42" s="41"/>
      <c r="M42" s="46"/>
      <c r="N42" s="98"/>
      <c r="O42" s="96"/>
      <c r="P42" s="96"/>
      <c r="Q42" s="96"/>
      <c r="R42" s="96"/>
      <c r="S42" s="140">
        <f>SUM(S43:S46)</f>
        <v>12436627.019666672</v>
      </c>
      <c r="T42" s="140">
        <f>SUM(T43:T46)</f>
        <v>17434045</v>
      </c>
    </row>
    <row r="43" spans="1:20" s="55" customFormat="1" ht="15.75">
      <c r="A43" s="94"/>
      <c r="B43" s="95"/>
      <c r="C43" s="817" t="s">
        <v>65</v>
      </c>
      <c r="D43" s="818" t="s">
        <v>66</v>
      </c>
      <c r="E43" s="819" t="s">
        <v>66</v>
      </c>
      <c r="F43" s="47" t="s">
        <v>67</v>
      </c>
      <c r="G43" s="40"/>
      <c r="H43" s="42"/>
      <c r="I43" s="42"/>
      <c r="J43" s="42"/>
      <c r="K43" s="42"/>
      <c r="L43" s="42"/>
      <c r="M43" s="48"/>
      <c r="N43" s="98"/>
      <c r="O43" s="96"/>
      <c r="P43" s="96"/>
      <c r="Q43" s="96"/>
      <c r="R43" s="96"/>
      <c r="S43" s="108">
        <f>+F!S43+'Cadena de super'!S44+'Plazas Agropecuarias'!S44</f>
        <v>12436627.019666672</v>
      </c>
      <c r="T43" s="108">
        <f>+F!T43+'Cadena de super'!T44+'Plazas Agropecuarias'!T44</f>
        <v>17434045</v>
      </c>
    </row>
    <row r="44" spans="1:20" s="55" customFormat="1" ht="15.75">
      <c r="A44" s="94"/>
      <c r="B44" s="95"/>
      <c r="C44" s="817" t="s">
        <v>68</v>
      </c>
      <c r="D44" s="818" t="s">
        <v>69</v>
      </c>
      <c r="E44" s="819" t="s">
        <v>69</v>
      </c>
      <c r="F44" s="47" t="s">
        <v>70</v>
      </c>
      <c r="G44" s="40"/>
      <c r="H44" s="42"/>
      <c r="I44" s="42"/>
      <c r="J44" s="42"/>
      <c r="K44" s="42"/>
      <c r="L44" s="42"/>
      <c r="M44" s="48"/>
      <c r="N44" s="98"/>
      <c r="O44" s="96"/>
      <c r="P44" s="96"/>
      <c r="Q44" s="96"/>
      <c r="R44" s="96"/>
      <c r="S44" s="108">
        <f>+F!S44+'Cadena de super'!S45+'Plazas Agropecuarias'!S45</f>
        <v>0</v>
      </c>
      <c r="T44" s="108">
        <f>+F!T44+'Cadena de super'!T45+'Plazas Agropecuarias'!T45</f>
        <v>0</v>
      </c>
    </row>
    <row r="45" spans="1:20" s="55" customFormat="1" ht="15.75">
      <c r="A45" s="94"/>
      <c r="B45" s="95"/>
      <c r="C45" s="817" t="s">
        <v>71</v>
      </c>
      <c r="D45" s="818" t="s">
        <v>72</v>
      </c>
      <c r="E45" s="819" t="s">
        <v>72</v>
      </c>
      <c r="F45" s="47" t="s">
        <v>73</v>
      </c>
      <c r="G45" s="40"/>
      <c r="H45" s="42"/>
      <c r="I45" s="42"/>
      <c r="J45" s="42"/>
      <c r="K45" s="42"/>
      <c r="L45" s="42"/>
      <c r="M45" s="48"/>
      <c r="N45" s="98"/>
      <c r="O45" s="96"/>
      <c r="P45" s="96"/>
      <c r="Q45" s="96"/>
      <c r="R45" s="96"/>
      <c r="S45" s="108">
        <f>+F!S45+'Cadena de super'!S46+'Plazas Agropecuarias'!S46</f>
        <v>0</v>
      </c>
      <c r="T45" s="108">
        <f>+F!T45+'Cadena de super'!T46+'Plazas Agropecuarias'!T46</f>
        <v>0</v>
      </c>
    </row>
    <row r="46" spans="1:20" s="55" customFormat="1" ht="15.75">
      <c r="A46" s="94"/>
      <c r="B46" s="95"/>
      <c r="C46" s="817" t="s">
        <v>74</v>
      </c>
      <c r="D46" s="818" t="s">
        <v>75</v>
      </c>
      <c r="E46" s="819" t="s">
        <v>75</v>
      </c>
      <c r="F46" s="47" t="s">
        <v>76</v>
      </c>
      <c r="G46" s="40"/>
      <c r="H46" s="42"/>
      <c r="I46" s="42"/>
      <c r="J46" s="42"/>
      <c r="K46" s="42"/>
      <c r="L46" s="42"/>
      <c r="M46" s="48"/>
      <c r="N46" s="98"/>
      <c r="O46" s="96"/>
      <c r="P46" s="96"/>
      <c r="Q46" s="96"/>
      <c r="R46" s="96"/>
      <c r="S46" s="108">
        <f>+F!S46+'Cadena de super'!S47+'Plazas Agropecuarias'!S47</f>
        <v>0</v>
      </c>
      <c r="T46" s="108">
        <f>+F!T46+'Cadena de super'!T47+'Plazas Agropecuarias'!T47</f>
        <v>0</v>
      </c>
    </row>
    <row r="47" spans="1:20" s="55" customFormat="1" ht="15.75">
      <c r="A47" s="94"/>
      <c r="B47" s="95" t="s">
        <v>77</v>
      </c>
      <c r="C47" s="817"/>
      <c r="D47" s="818"/>
      <c r="E47" s="819"/>
      <c r="F47" s="45" t="s">
        <v>78</v>
      </c>
      <c r="G47" s="40"/>
      <c r="H47" s="41"/>
      <c r="I47" s="41"/>
      <c r="J47" s="41"/>
      <c r="K47" s="41"/>
      <c r="L47" s="41"/>
      <c r="M47" s="46"/>
      <c r="N47" s="98"/>
      <c r="O47" s="96"/>
      <c r="P47" s="96"/>
      <c r="Q47" s="96"/>
      <c r="R47" s="96"/>
      <c r="S47" s="140">
        <f>SUM(S48:S49)</f>
        <v>0</v>
      </c>
      <c r="T47" s="140">
        <f>SUM(T48:T49)</f>
        <v>0</v>
      </c>
    </row>
    <row r="48" spans="1:20" s="55" customFormat="1" ht="15.75">
      <c r="A48" s="94"/>
      <c r="B48" s="95"/>
      <c r="C48" s="817" t="s">
        <v>79</v>
      </c>
      <c r="D48" s="818" t="s">
        <v>80</v>
      </c>
      <c r="E48" s="819" t="s">
        <v>80</v>
      </c>
      <c r="F48" s="47" t="s">
        <v>81</v>
      </c>
      <c r="G48" s="40"/>
      <c r="H48" s="42"/>
      <c r="I48" s="42"/>
      <c r="J48" s="42"/>
      <c r="K48" s="42"/>
      <c r="L48" s="42"/>
      <c r="M48" s="48"/>
      <c r="N48" s="98"/>
      <c r="O48" s="96"/>
      <c r="P48" s="96"/>
      <c r="Q48" s="96"/>
      <c r="R48" s="96"/>
      <c r="S48" s="108">
        <f>+F!S48+'Cadena de super'!S49+'Plazas Agropecuarias'!S49</f>
        <v>0</v>
      </c>
      <c r="T48" s="108">
        <f>+F!T48+'Cadena de super'!T49+'Plazas Agropecuarias'!T49</f>
        <v>0</v>
      </c>
    </row>
    <row r="49" spans="1:20" s="55" customFormat="1" ht="15.75">
      <c r="A49" s="94"/>
      <c r="B49" s="95"/>
      <c r="C49" s="817" t="s">
        <v>82</v>
      </c>
      <c r="D49" s="818" t="s">
        <v>83</v>
      </c>
      <c r="E49" s="819" t="s">
        <v>83</v>
      </c>
      <c r="F49" s="47" t="s">
        <v>84</v>
      </c>
      <c r="G49" s="40"/>
      <c r="H49" s="42"/>
      <c r="I49" s="42"/>
      <c r="J49" s="42"/>
      <c r="K49" s="42"/>
      <c r="L49" s="42"/>
      <c r="M49" s="48"/>
      <c r="N49" s="98"/>
      <c r="O49" s="96"/>
      <c r="P49" s="96"/>
      <c r="Q49" s="96"/>
      <c r="R49" s="96"/>
      <c r="S49" s="108">
        <f>+F!S49+'Cadena de super'!S50+'Plazas Agropecuarias'!S50</f>
        <v>0</v>
      </c>
      <c r="T49" s="108">
        <f>+F!T49+'Cadena de super'!T50+'Plazas Agropecuarias'!T50</f>
        <v>0</v>
      </c>
    </row>
    <row r="50" spans="1:20" s="55" customFormat="1" ht="15.75">
      <c r="A50" s="94"/>
      <c r="B50" s="95"/>
      <c r="C50" s="817"/>
      <c r="D50" s="818"/>
      <c r="E50" s="819"/>
      <c r="F50" s="56"/>
      <c r="G50" s="40"/>
      <c r="H50" s="57"/>
      <c r="I50" s="57"/>
      <c r="J50" s="57"/>
      <c r="K50" s="57"/>
      <c r="L50" s="57"/>
      <c r="M50" s="58"/>
      <c r="N50" s="98"/>
      <c r="O50" s="96"/>
      <c r="P50" s="96"/>
      <c r="Q50" s="96"/>
      <c r="R50" s="96"/>
      <c r="S50" s="109"/>
      <c r="T50" s="109"/>
    </row>
    <row r="51" spans="1:20" s="55" customFormat="1" ht="15.75">
      <c r="A51" s="94">
        <v>2</v>
      </c>
      <c r="B51" s="94"/>
      <c r="C51" s="821"/>
      <c r="D51" s="822"/>
      <c r="E51" s="823"/>
      <c r="F51" s="43" t="s">
        <v>85</v>
      </c>
      <c r="G51" s="59"/>
      <c r="H51" s="39"/>
      <c r="I51" s="39"/>
      <c r="J51" s="39"/>
      <c r="K51" s="39"/>
      <c r="L51" s="39"/>
      <c r="M51" s="44"/>
      <c r="N51" s="98"/>
      <c r="O51" s="96">
        <v>40</v>
      </c>
      <c r="P51" s="96"/>
      <c r="Q51" s="96"/>
      <c r="R51" s="96"/>
      <c r="S51" s="139">
        <f>+S53+S59+S64+S67+S70+S75+S82+S86+S90</f>
        <v>42567993.356119707</v>
      </c>
      <c r="T51" s="139">
        <f>+T53+T59+T64+T67+T70+T75+T82+T86+T90</f>
        <v>17996874.911161344</v>
      </c>
    </row>
    <row r="52" spans="1:20" s="55" customFormat="1" ht="15.75">
      <c r="A52" s="94"/>
      <c r="B52" s="95"/>
      <c r="C52" s="817"/>
      <c r="D52" s="818"/>
      <c r="E52" s="819"/>
      <c r="F52" s="56"/>
      <c r="G52" s="40"/>
      <c r="H52" s="57"/>
      <c r="I52" s="57"/>
      <c r="J52" s="57"/>
      <c r="K52" s="57"/>
      <c r="L52" s="57"/>
      <c r="M52" s="58"/>
      <c r="N52" s="98"/>
      <c r="O52" s="96"/>
      <c r="P52" s="96"/>
      <c r="Q52" s="96"/>
      <c r="R52" s="96"/>
      <c r="S52" s="109"/>
      <c r="T52" s="109"/>
    </row>
    <row r="53" spans="1:20" s="55" customFormat="1" ht="15.75">
      <c r="A53" s="94"/>
      <c r="B53" s="95" t="s">
        <v>86</v>
      </c>
      <c r="C53" s="817"/>
      <c r="D53" s="818"/>
      <c r="E53" s="819"/>
      <c r="F53" s="45" t="s">
        <v>87</v>
      </c>
      <c r="G53" s="40"/>
      <c r="H53" s="41"/>
      <c r="I53" s="41"/>
      <c r="J53" s="41"/>
      <c r="K53" s="41"/>
      <c r="L53" s="41"/>
      <c r="M53" s="46"/>
      <c r="N53" s="98"/>
      <c r="O53" s="96"/>
      <c r="P53" s="96"/>
      <c r="Q53" s="96"/>
      <c r="R53" s="96"/>
      <c r="S53" s="140">
        <f>SUM(S54:S58)</f>
        <v>812365.64</v>
      </c>
      <c r="T53" s="140">
        <f>SUM(T54:T58)</f>
        <v>415652.97600000002</v>
      </c>
    </row>
    <row r="54" spans="1:20" s="55" customFormat="1" ht="15.75">
      <c r="A54" s="94"/>
      <c r="B54" s="95"/>
      <c r="C54" s="817" t="s">
        <v>88</v>
      </c>
      <c r="D54" s="818" t="s">
        <v>89</v>
      </c>
      <c r="E54" s="819" t="s">
        <v>89</v>
      </c>
      <c r="F54" s="47" t="s">
        <v>90</v>
      </c>
      <c r="G54" s="40"/>
      <c r="H54" s="42"/>
      <c r="I54" s="42"/>
      <c r="J54" s="42"/>
      <c r="K54" s="42"/>
      <c r="L54" s="42"/>
      <c r="M54" s="48"/>
      <c r="N54" s="98"/>
      <c r="O54" s="96"/>
      <c r="P54" s="96"/>
      <c r="Q54" s="96"/>
      <c r="R54" s="96"/>
      <c r="S54" s="108">
        <f>+F!S54+'Cadena de super'!S53+'Plazas Agropecuarias'!S53</f>
        <v>0</v>
      </c>
      <c r="T54" s="108">
        <f>+F!T54+'Cadena de super'!T53+'Plazas Agropecuarias'!T53</f>
        <v>155259.35999999999</v>
      </c>
    </row>
    <row r="55" spans="1:20" s="55" customFormat="1" ht="15.75">
      <c r="A55" s="94"/>
      <c r="B55" s="95"/>
      <c r="C55" s="817" t="s">
        <v>91</v>
      </c>
      <c r="D55" s="818" t="s">
        <v>92</v>
      </c>
      <c r="E55" s="819" t="s">
        <v>92</v>
      </c>
      <c r="F55" s="47" t="s">
        <v>93</v>
      </c>
      <c r="G55" s="40"/>
      <c r="H55" s="42"/>
      <c r="I55" s="42"/>
      <c r="J55" s="42"/>
      <c r="K55" s="42"/>
      <c r="L55" s="42"/>
      <c r="M55" s="48"/>
      <c r="N55" s="98"/>
      <c r="O55" s="96"/>
      <c r="P55" s="96"/>
      <c r="Q55" s="96"/>
      <c r="R55" s="96"/>
      <c r="S55" s="108">
        <f>+F!S55+'Cadena de super'!S54+'Plazas Agropecuarias'!S54</f>
        <v>0</v>
      </c>
      <c r="T55" s="108">
        <f>+F!T55+'Cadena de super'!T54+'Plazas Agropecuarias'!T54</f>
        <v>0</v>
      </c>
    </row>
    <row r="56" spans="1:20" s="55" customFormat="1" ht="15.75">
      <c r="A56" s="94"/>
      <c r="B56" s="95"/>
      <c r="C56" s="817" t="s">
        <v>94</v>
      </c>
      <c r="D56" s="818" t="s">
        <v>95</v>
      </c>
      <c r="E56" s="819" t="s">
        <v>95</v>
      </c>
      <c r="F56" s="47" t="s">
        <v>96</v>
      </c>
      <c r="G56" s="40"/>
      <c r="H56" s="42"/>
      <c r="I56" s="42"/>
      <c r="J56" s="42"/>
      <c r="K56" s="42"/>
      <c r="L56" s="42"/>
      <c r="M56" s="48"/>
      <c r="N56" s="98"/>
      <c r="O56" s="96"/>
      <c r="P56" s="96"/>
      <c r="Q56" s="96"/>
      <c r="R56" s="96"/>
      <c r="S56" s="108">
        <f>+F!S56+'Cadena de super'!S55+'Plazas Agropecuarias'!S55</f>
        <v>812365.64</v>
      </c>
      <c r="T56" s="108">
        <f>+F!T56+'Cadena de super'!T55+'Plazas Agropecuarias'!T55</f>
        <v>84043.44</v>
      </c>
    </row>
    <row r="57" spans="1:20" s="55" customFormat="1" ht="15.75">
      <c r="A57" s="94"/>
      <c r="B57" s="95"/>
      <c r="C57" s="817" t="s">
        <v>97</v>
      </c>
      <c r="D57" s="818" t="s">
        <v>98</v>
      </c>
      <c r="E57" s="819" t="s">
        <v>98</v>
      </c>
      <c r="F57" s="47" t="s">
        <v>99</v>
      </c>
      <c r="G57" s="40"/>
      <c r="H57" s="42"/>
      <c r="I57" s="42"/>
      <c r="J57" s="42"/>
      <c r="K57" s="42"/>
      <c r="L57" s="42"/>
      <c r="M57" s="48"/>
      <c r="N57" s="98"/>
      <c r="O57" s="96"/>
      <c r="P57" s="96"/>
      <c r="Q57" s="96"/>
      <c r="R57" s="96"/>
      <c r="S57" s="108">
        <f>+F!S57+'Cadena de super'!S56+'Plazas Agropecuarias'!S56</f>
        <v>0</v>
      </c>
      <c r="T57" s="108">
        <f>+F!T57+'Cadena de super'!T56+'Plazas Agropecuarias'!T56</f>
        <v>3435.6959999999999</v>
      </c>
    </row>
    <row r="58" spans="1:20" s="55" customFormat="1" ht="15.75">
      <c r="A58" s="94"/>
      <c r="B58" s="95"/>
      <c r="C58" s="817" t="s">
        <v>100</v>
      </c>
      <c r="D58" s="818" t="s">
        <v>101</v>
      </c>
      <c r="E58" s="819" t="s">
        <v>101</v>
      </c>
      <c r="F58" s="47" t="s">
        <v>102</v>
      </c>
      <c r="G58" s="40"/>
      <c r="H58" s="42"/>
      <c r="I58" s="42"/>
      <c r="J58" s="42"/>
      <c r="K58" s="42"/>
      <c r="L58" s="42"/>
      <c r="M58" s="48"/>
      <c r="N58" s="98"/>
      <c r="O58" s="96"/>
      <c r="P58" s="96"/>
      <c r="Q58" s="96"/>
      <c r="R58" s="96"/>
      <c r="S58" s="108">
        <f>+F!S58+'Cadena de super'!S57+'Plazas Agropecuarias'!S57</f>
        <v>0</v>
      </c>
      <c r="T58" s="108">
        <f>+F!T58+'Cadena de super'!T57+'Plazas Agropecuarias'!T57</f>
        <v>172914.48</v>
      </c>
    </row>
    <row r="59" spans="1:20" s="55" customFormat="1" ht="15.75">
      <c r="A59" s="94"/>
      <c r="B59" s="95" t="s">
        <v>103</v>
      </c>
      <c r="C59" s="817"/>
      <c r="D59" s="818"/>
      <c r="E59" s="819"/>
      <c r="F59" s="45" t="s">
        <v>104</v>
      </c>
      <c r="G59" s="40"/>
      <c r="H59" s="41"/>
      <c r="I59" s="41"/>
      <c r="J59" s="41"/>
      <c r="K59" s="41"/>
      <c r="L59" s="41"/>
      <c r="M59" s="46"/>
      <c r="N59" s="98"/>
      <c r="O59" s="96"/>
      <c r="P59" s="96"/>
      <c r="Q59" s="96"/>
      <c r="R59" s="96"/>
      <c r="S59" s="140">
        <f>SUM(S60:S63)</f>
        <v>8138.94</v>
      </c>
      <c r="T59" s="140">
        <f>SUM(T60:T63)</f>
        <v>241996.31677439998</v>
      </c>
    </row>
    <row r="60" spans="1:20" s="55" customFormat="1" ht="15.75">
      <c r="A60" s="94"/>
      <c r="B60" s="95"/>
      <c r="C60" s="817" t="s">
        <v>105</v>
      </c>
      <c r="D60" s="818" t="s">
        <v>106</v>
      </c>
      <c r="E60" s="819" t="s">
        <v>106</v>
      </c>
      <c r="F60" s="47" t="s">
        <v>107</v>
      </c>
      <c r="G60" s="40"/>
      <c r="H60" s="42"/>
      <c r="I60" s="42"/>
      <c r="J60" s="42"/>
      <c r="K60" s="42"/>
      <c r="L60" s="42"/>
      <c r="M60" s="48"/>
      <c r="N60" s="98"/>
      <c r="O60" s="96"/>
      <c r="P60" s="96"/>
      <c r="Q60" s="96"/>
      <c r="R60" s="96"/>
      <c r="S60" s="108">
        <f>+F!S60+'Cadena de super'!S59+'Plazas Agropecuarias'!S59</f>
        <v>8138.94</v>
      </c>
      <c r="T60" s="108">
        <f>+F!T60+'Cadena de super'!T59+'Plazas Agropecuarias'!T59</f>
        <v>0</v>
      </c>
    </row>
    <row r="61" spans="1:20" s="55" customFormat="1" ht="15.75">
      <c r="A61" s="94"/>
      <c r="B61" s="95"/>
      <c r="C61" s="817" t="s">
        <v>108</v>
      </c>
      <c r="D61" s="818" t="s">
        <v>109</v>
      </c>
      <c r="E61" s="819" t="s">
        <v>109</v>
      </c>
      <c r="F61" s="47" t="s">
        <v>110</v>
      </c>
      <c r="G61" s="40"/>
      <c r="H61" s="42"/>
      <c r="I61" s="42"/>
      <c r="J61" s="42"/>
      <c r="K61" s="42"/>
      <c r="L61" s="42"/>
      <c r="M61" s="48"/>
      <c r="N61" s="98"/>
      <c r="O61" s="96"/>
      <c r="P61" s="96"/>
      <c r="Q61" s="96"/>
      <c r="R61" s="96"/>
      <c r="S61" s="108">
        <f>+F!S61+'Cadena de super'!S60+'Plazas Agropecuarias'!S60</f>
        <v>0</v>
      </c>
      <c r="T61" s="108">
        <f>+F!T61+'Cadena de super'!T60+'Plazas Agropecuarias'!T60</f>
        <v>0</v>
      </c>
    </row>
    <row r="62" spans="1:20" s="55" customFormat="1" ht="15.75">
      <c r="A62" s="94"/>
      <c r="B62" s="95"/>
      <c r="C62" s="817" t="s">
        <v>111</v>
      </c>
      <c r="D62" s="818" t="s">
        <v>112</v>
      </c>
      <c r="E62" s="819" t="s">
        <v>112</v>
      </c>
      <c r="F62" s="47" t="s">
        <v>113</v>
      </c>
      <c r="G62" s="40"/>
      <c r="H62" s="42"/>
      <c r="I62" s="42"/>
      <c r="J62" s="42"/>
      <c r="K62" s="42"/>
      <c r="L62" s="42"/>
      <c r="M62" s="48"/>
      <c r="N62" s="98"/>
      <c r="O62" s="96"/>
      <c r="P62" s="96"/>
      <c r="Q62" s="96"/>
      <c r="R62" s="96"/>
      <c r="S62" s="108">
        <f>+F!S62+'Cadena de super'!S61+'Plazas Agropecuarias'!S61</f>
        <v>0</v>
      </c>
      <c r="T62" s="108">
        <f>+F!T62+'Cadena de super'!T61+'Plazas Agropecuarias'!T61</f>
        <v>241996.31677439998</v>
      </c>
    </row>
    <row r="63" spans="1:20" s="55" customFormat="1" ht="15.75">
      <c r="A63" s="94"/>
      <c r="B63" s="95"/>
      <c r="C63" s="817" t="s">
        <v>114</v>
      </c>
      <c r="D63" s="818" t="s">
        <v>115</v>
      </c>
      <c r="E63" s="819" t="s">
        <v>115</v>
      </c>
      <c r="F63" s="47" t="s">
        <v>116</v>
      </c>
      <c r="G63" s="40"/>
      <c r="H63" s="42"/>
      <c r="I63" s="42"/>
      <c r="J63" s="42"/>
      <c r="K63" s="42"/>
      <c r="L63" s="42"/>
      <c r="M63" s="48"/>
      <c r="N63" s="98"/>
      <c r="O63" s="96"/>
      <c r="P63" s="96"/>
      <c r="Q63" s="96"/>
      <c r="R63" s="96"/>
      <c r="S63" s="108">
        <f>+F!S63+'Cadena de super'!S62+'Plazas Agropecuarias'!S62</f>
        <v>0</v>
      </c>
      <c r="T63" s="108">
        <f>+F!T63+'Cadena de super'!T62+'Plazas Agropecuarias'!T62</f>
        <v>0</v>
      </c>
    </row>
    <row r="64" spans="1:20" s="55" customFormat="1" ht="15.75">
      <c r="A64" s="94"/>
      <c r="B64" s="95" t="s">
        <v>117</v>
      </c>
      <c r="C64" s="817"/>
      <c r="D64" s="818"/>
      <c r="E64" s="819"/>
      <c r="F64" s="45" t="s">
        <v>118</v>
      </c>
      <c r="G64" s="40"/>
      <c r="H64" s="41"/>
      <c r="I64" s="41"/>
      <c r="J64" s="41"/>
      <c r="K64" s="41"/>
      <c r="L64" s="41"/>
      <c r="M64" s="46"/>
      <c r="N64" s="98"/>
      <c r="O64" s="96"/>
      <c r="P64" s="96"/>
      <c r="Q64" s="96"/>
      <c r="R64" s="96"/>
      <c r="S64" s="140">
        <f>SUM(S65:S66)</f>
        <v>32416.5</v>
      </c>
      <c r="T64" s="140">
        <f>SUM(T65:T66)</f>
        <v>3157102.1383869438</v>
      </c>
    </row>
    <row r="65" spans="1:20" s="55" customFormat="1" ht="15.75">
      <c r="A65" s="94"/>
      <c r="B65" s="95"/>
      <c r="C65" s="817" t="s">
        <v>119</v>
      </c>
      <c r="D65" s="818" t="s">
        <v>120</v>
      </c>
      <c r="E65" s="819" t="s">
        <v>120</v>
      </c>
      <c r="F65" s="47" t="s">
        <v>121</v>
      </c>
      <c r="G65" s="40"/>
      <c r="H65" s="42"/>
      <c r="I65" s="42"/>
      <c r="J65" s="42"/>
      <c r="K65" s="42"/>
      <c r="L65" s="42"/>
      <c r="M65" s="48"/>
      <c r="N65" s="98"/>
      <c r="O65" s="96"/>
      <c r="P65" s="96"/>
      <c r="Q65" s="96"/>
      <c r="R65" s="96"/>
      <c r="S65" s="108">
        <f>+F!S65+'Cadena de super'!S64+'Plazas Agropecuarias'!S64</f>
        <v>30000</v>
      </c>
      <c r="T65" s="108">
        <f>+F!T65+'Cadena de super'!T64+'Plazas Agropecuarias'!T64</f>
        <v>3134657</v>
      </c>
    </row>
    <row r="66" spans="1:20" s="55" customFormat="1" ht="15.75">
      <c r="A66" s="94"/>
      <c r="B66" s="95"/>
      <c r="C66" s="817" t="s">
        <v>122</v>
      </c>
      <c r="D66" s="818" t="s">
        <v>123</v>
      </c>
      <c r="E66" s="819" t="s">
        <v>123</v>
      </c>
      <c r="F66" s="47" t="s">
        <v>124</v>
      </c>
      <c r="G66" s="40"/>
      <c r="H66" s="42"/>
      <c r="I66" s="42"/>
      <c r="J66" s="42"/>
      <c r="K66" s="42"/>
      <c r="L66" s="42"/>
      <c r="M66" s="48"/>
      <c r="N66" s="98"/>
      <c r="O66" s="96"/>
      <c r="P66" s="96"/>
      <c r="Q66" s="96"/>
      <c r="R66" s="96"/>
      <c r="S66" s="108">
        <f>+F!S66+'Cadena de super'!S65+'Plazas Agropecuarias'!S65</f>
        <v>2416.5</v>
      </c>
      <c r="T66" s="108">
        <f>+F!T66+'Cadena de super'!T65+'Plazas Agropecuarias'!T65</f>
        <v>22445.138386943996</v>
      </c>
    </row>
    <row r="67" spans="1:20" s="55" customFormat="1" ht="15.75">
      <c r="A67" s="94"/>
      <c r="B67" s="95" t="s">
        <v>125</v>
      </c>
      <c r="C67" s="817"/>
      <c r="D67" s="818"/>
      <c r="E67" s="819"/>
      <c r="F67" s="45" t="s">
        <v>126</v>
      </c>
      <c r="G67" s="40"/>
      <c r="H67" s="41"/>
      <c r="I67" s="41"/>
      <c r="J67" s="41"/>
      <c r="K67" s="41"/>
      <c r="L67" s="41"/>
      <c r="M67" s="46"/>
      <c r="N67" s="98"/>
      <c r="O67" s="96"/>
      <c r="P67" s="96"/>
      <c r="Q67" s="96"/>
      <c r="R67" s="96"/>
      <c r="S67" s="140">
        <f>SUM(S68:S69)</f>
        <v>351378.73738305591</v>
      </c>
      <c r="T67" s="140">
        <f>SUM(T68:T69)</f>
        <v>4666718.3999999994</v>
      </c>
    </row>
    <row r="68" spans="1:20" s="55" customFormat="1" ht="15.75">
      <c r="A68" s="94"/>
      <c r="B68" s="95"/>
      <c r="C68" s="817" t="s">
        <v>127</v>
      </c>
      <c r="D68" s="818" t="s">
        <v>128</v>
      </c>
      <c r="E68" s="819" t="s">
        <v>128</v>
      </c>
      <c r="F68" s="47" t="s">
        <v>129</v>
      </c>
      <c r="G68" s="40"/>
      <c r="H68" s="42"/>
      <c r="I68" s="42"/>
      <c r="J68" s="42"/>
      <c r="K68" s="42"/>
      <c r="L68" s="42"/>
      <c r="M68" s="48"/>
      <c r="N68" s="98"/>
      <c r="O68" s="96"/>
      <c r="P68" s="96"/>
      <c r="Q68" s="96"/>
      <c r="R68" s="96"/>
      <c r="S68" s="108">
        <f>+F!S68+'Cadena de super'!S67+'Plazas Agropecuarias'!S67</f>
        <v>351378.73738305591</v>
      </c>
      <c r="T68" s="108">
        <f>+F!T68+'Cadena de super'!T67+'Plazas Agropecuarias'!T67</f>
        <v>4420213.68</v>
      </c>
    </row>
    <row r="69" spans="1:20" s="55" customFormat="1" ht="15.75">
      <c r="A69" s="94"/>
      <c r="B69" s="95"/>
      <c r="C69" s="817" t="s">
        <v>130</v>
      </c>
      <c r="D69" s="818" t="s">
        <v>131</v>
      </c>
      <c r="E69" s="819" t="s">
        <v>131</v>
      </c>
      <c r="F69" s="47" t="s">
        <v>132</v>
      </c>
      <c r="G69" s="40"/>
      <c r="H69" s="42"/>
      <c r="I69" s="42"/>
      <c r="J69" s="42"/>
      <c r="K69" s="42"/>
      <c r="L69" s="42"/>
      <c r="M69" s="48"/>
      <c r="N69" s="98"/>
      <c r="O69" s="96"/>
      <c r="P69" s="96"/>
      <c r="Q69" s="96"/>
      <c r="R69" s="96"/>
      <c r="S69" s="108">
        <f>+F!S69+'Cadena de super'!S68+'Plazas Agropecuarias'!S68</f>
        <v>0</v>
      </c>
      <c r="T69" s="108">
        <f>+F!T69+'Cadena de super'!T68+'Plazas Agropecuarias'!T68</f>
        <v>246504.72</v>
      </c>
    </row>
    <row r="70" spans="1:20" s="55" customFormat="1" ht="15.75">
      <c r="A70" s="94"/>
      <c r="B70" s="95" t="s">
        <v>133</v>
      </c>
      <c r="C70" s="817"/>
      <c r="D70" s="818"/>
      <c r="E70" s="819"/>
      <c r="F70" s="45" t="s">
        <v>134</v>
      </c>
      <c r="G70" s="40"/>
      <c r="H70" s="41"/>
      <c r="I70" s="41"/>
      <c r="J70" s="41"/>
      <c r="K70" s="41"/>
      <c r="L70" s="41"/>
      <c r="M70" s="46"/>
      <c r="N70" s="98"/>
      <c r="O70" s="96"/>
      <c r="P70" s="96"/>
      <c r="Q70" s="96"/>
      <c r="R70" s="96"/>
      <c r="S70" s="140">
        <f>SUM(S71:S74)</f>
        <v>732832.54</v>
      </c>
      <c r="T70" s="140">
        <f>SUM(T71:T74)</f>
        <v>1655376.4800000002</v>
      </c>
    </row>
    <row r="71" spans="1:20" s="55" customFormat="1" ht="15.75">
      <c r="A71" s="94"/>
      <c r="B71" s="95"/>
      <c r="C71" s="817" t="s">
        <v>135</v>
      </c>
      <c r="D71" s="818" t="s">
        <v>136</v>
      </c>
      <c r="E71" s="819" t="s">
        <v>136</v>
      </c>
      <c r="F71" s="47" t="s">
        <v>137</v>
      </c>
      <c r="G71" s="40"/>
      <c r="H71" s="42"/>
      <c r="I71" s="42"/>
      <c r="J71" s="42"/>
      <c r="K71" s="42"/>
      <c r="L71" s="42"/>
      <c r="M71" s="48"/>
      <c r="N71" s="98"/>
      <c r="O71" s="96"/>
      <c r="P71" s="96"/>
      <c r="Q71" s="96"/>
      <c r="R71" s="96"/>
      <c r="S71" s="108">
        <f>+F!S71+'Cadena de super'!S70+'Plazas Agropecuarias'!S70</f>
        <v>44060</v>
      </c>
      <c r="T71" s="108">
        <f>+F!T71+'Cadena de super'!T70+'Plazas Agropecuarias'!T70</f>
        <v>305001.72000000003</v>
      </c>
    </row>
    <row r="72" spans="1:20" s="55" customFormat="1" ht="15.75">
      <c r="A72" s="94"/>
      <c r="B72" s="95"/>
      <c r="C72" s="817" t="s">
        <v>138</v>
      </c>
      <c r="D72" s="818" t="s">
        <v>139</v>
      </c>
      <c r="E72" s="819" t="s">
        <v>139</v>
      </c>
      <c r="F72" s="47" t="s">
        <v>140</v>
      </c>
      <c r="G72" s="40"/>
      <c r="H72" s="42"/>
      <c r="I72" s="42"/>
      <c r="J72" s="42"/>
      <c r="K72" s="42"/>
      <c r="L72" s="42"/>
      <c r="M72" s="48"/>
      <c r="N72" s="98"/>
      <c r="O72" s="96"/>
      <c r="P72" s="96"/>
      <c r="Q72" s="96"/>
      <c r="R72" s="96"/>
      <c r="S72" s="108">
        <f>+F!S72+'Cadena de super'!S71+'Plazas Agropecuarias'!S71</f>
        <v>16792.48</v>
      </c>
      <c r="T72" s="108">
        <f>+F!T72+'Cadena de super'!T71+'Plazas Agropecuarias'!T71</f>
        <v>588405.4</v>
      </c>
    </row>
    <row r="73" spans="1:20" s="55" customFormat="1" ht="15.75">
      <c r="A73" s="94"/>
      <c r="B73" s="95"/>
      <c r="C73" s="817" t="s">
        <v>141</v>
      </c>
      <c r="D73" s="818" t="s">
        <v>142</v>
      </c>
      <c r="E73" s="819" t="s">
        <v>142</v>
      </c>
      <c r="F73" s="47" t="s">
        <v>143</v>
      </c>
      <c r="G73" s="40"/>
      <c r="H73" s="42"/>
      <c r="I73" s="42"/>
      <c r="J73" s="42"/>
      <c r="K73" s="42"/>
      <c r="L73" s="42"/>
      <c r="M73" s="48"/>
      <c r="N73" s="98"/>
      <c r="O73" s="96"/>
      <c r="P73" s="96"/>
      <c r="Q73" s="96"/>
      <c r="R73" s="96"/>
      <c r="S73" s="108">
        <f>+F!S73+'Cadena de super'!S72+'Plazas Agropecuarias'!S72</f>
        <v>657444.06000000006</v>
      </c>
      <c r="T73" s="108">
        <f>+F!T73+'Cadena de super'!T72+'Plazas Agropecuarias'!T72</f>
        <v>715646</v>
      </c>
    </row>
    <row r="74" spans="1:20" s="55" customFormat="1" ht="15.75">
      <c r="A74" s="94"/>
      <c r="B74" s="95"/>
      <c r="C74" s="817" t="s">
        <v>144</v>
      </c>
      <c r="D74" s="818" t="s">
        <v>145</v>
      </c>
      <c r="E74" s="819" t="s">
        <v>145</v>
      </c>
      <c r="F74" s="47" t="s">
        <v>146</v>
      </c>
      <c r="G74" s="40"/>
      <c r="H74" s="42"/>
      <c r="I74" s="42"/>
      <c r="J74" s="42"/>
      <c r="K74" s="42"/>
      <c r="L74" s="42"/>
      <c r="M74" s="48"/>
      <c r="N74" s="98"/>
      <c r="O74" s="96"/>
      <c r="P74" s="96"/>
      <c r="Q74" s="96"/>
      <c r="R74" s="96"/>
      <c r="S74" s="108">
        <f>+F!S74+'Cadena de super'!S73+'Plazas Agropecuarias'!S73</f>
        <v>14536.000000000004</v>
      </c>
      <c r="T74" s="108">
        <f>+F!T74+'Cadena de super'!T73+'Plazas Agropecuarias'!T73</f>
        <v>46323.359999999993</v>
      </c>
    </row>
    <row r="75" spans="1:20" s="55" customFormat="1" ht="15.75">
      <c r="A75" s="94"/>
      <c r="B75" s="95" t="s">
        <v>147</v>
      </c>
      <c r="C75" s="817"/>
      <c r="D75" s="818"/>
      <c r="E75" s="819"/>
      <c r="F75" s="45" t="s">
        <v>148</v>
      </c>
      <c r="G75" s="40"/>
      <c r="H75" s="41"/>
      <c r="I75" s="41"/>
      <c r="J75" s="41"/>
      <c r="K75" s="41"/>
      <c r="L75" s="41"/>
      <c r="M75" s="46"/>
      <c r="N75" s="98"/>
      <c r="O75" s="96"/>
      <c r="P75" s="96"/>
      <c r="Q75" s="96"/>
      <c r="R75" s="96"/>
      <c r="S75" s="140">
        <f>SUM(S76:S81)</f>
        <v>40387743.520000003</v>
      </c>
      <c r="T75" s="140">
        <f>SUM(T76:T81)</f>
        <v>2743772.44</v>
      </c>
    </row>
    <row r="76" spans="1:20" s="55" customFormat="1" ht="15.75">
      <c r="A76" s="94"/>
      <c r="B76" s="95"/>
      <c r="C76" s="817" t="s">
        <v>149</v>
      </c>
      <c r="D76" s="818" t="s">
        <v>150</v>
      </c>
      <c r="E76" s="819" t="s">
        <v>150</v>
      </c>
      <c r="F76" s="47" t="s">
        <v>151</v>
      </c>
      <c r="G76" s="40"/>
      <c r="H76" s="42"/>
      <c r="I76" s="42"/>
      <c r="J76" s="42"/>
      <c r="K76" s="42"/>
      <c r="L76" s="42"/>
      <c r="M76" s="48"/>
      <c r="N76" s="98"/>
      <c r="O76" s="96"/>
      <c r="P76" s="96"/>
      <c r="Q76" s="96"/>
      <c r="R76" s="96"/>
      <c r="S76" s="108">
        <f>+F!S76+'Cadena de super'!S75+'Plazas Agropecuarias'!S75</f>
        <v>518226.99999999988</v>
      </c>
      <c r="T76" s="108">
        <f>+F!T76+'Cadena de super'!T75+'Plazas Agropecuarias'!T75</f>
        <v>1940664.72</v>
      </c>
    </row>
    <row r="77" spans="1:20" s="55" customFormat="1" ht="15.75">
      <c r="A77" s="94"/>
      <c r="B77" s="95"/>
      <c r="C77" s="817" t="s">
        <v>152</v>
      </c>
      <c r="D77" s="818" t="s">
        <v>153</v>
      </c>
      <c r="E77" s="819" t="s">
        <v>153</v>
      </c>
      <c r="F77" s="47" t="s">
        <v>154</v>
      </c>
      <c r="G77" s="40"/>
      <c r="H77" s="42"/>
      <c r="I77" s="42"/>
      <c r="J77" s="42"/>
      <c r="K77" s="42"/>
      <c r="L77" s="42"/>
      <c r="M77" s="48"/>
      <c r="N77" s="98"/>
      <c r="O77" s="96"/>
      <c r="P77" s="96"/>
      <c r="Q77" s="96"/>
      <c r="R77" s="96"/>
      <c r="S77" s="108">
        <f>+F!S77+'Cadena de super'!S76+'Plazas Agropecuarias'!S76</f>
        <v>0</v>
      </c>
      <c r="T77" s="108">
        <f>+F!T77+'Cadena de super'!T76+'Plazas Agropecuarias'!T76</f>
        <v>9051.84</v>
      </c>
    </row>
    <row r="78" spans="1:20" s="55" customFormat="1" ht="15.75">
      <c r="A78" s="94"/>
      <c r="B78" s="95"/>
      <c r="C78" s="817" t="s">
        <v>155</v>
      </c>
      <c r="D78" s="818" t="s">
        <v>156</v>
      </c>
      <c r="E78" s="819" t="s">
        <v>156</v>
      </c>
      <c r="F78" s="47" t="s">
        <v>157</v>
      </c>
      <c r="G78" s="40"/>
      <c r="H78" s="42"/>
      <c r="I78" s="42"/>
      <c r="J78" s="42"/>
      <c r="K78" s="42"/>
      <c r="L78" s="42"/>
      <c r="M78" s="48"/>
      <c r="N78" s="98"/>
      <c r="O78" s="96"/>
      <c r="P78" s="96"/>
      <c r="Q78" s="96"/>
      <c r="R78" s="96"/>
      <c r="S78" s="108">
        <f>+F!S78+'Cadena de super'!S77+'Plazas Agropecuarias'!S77</f>
        <v>0</v>
      </c>
      <c r="T78" s="108">
        <f>+F!T78+'Cadena de super'!T77+'Plazas Agropecuarias'!T77</f>
        <v>100176.48</v>
      </c>
    </row>
    <row r="79" spans="1:20" s="55" customFormat="1" ht="15.75">
      <c r="A79" s="94"/>
      <c r="B79" s="95"/>
      <c r="C79" s="817" t="s">
        <v>158</v>
      </c>
      <c r="D79" s="818" t="s">
        <v>159</v>
      </c>
      <c r="E79" s="819" t="s">
        <v>159</v>
      </c>
      <c r="F79" s="47" t="s">
        <v>160</v>
      </c>
      <c r="G79" s="40"/>
      <c r="H79" s="42"/>
      <c r="I79" s="42"/>
      <c r="J79" s="42"/>
      <c r="K79" s="42"/>
      <c r="L79" s="42"/>
      <c r="M79" s="48"/>
      <c r="N79" s="98"/>
      <c r="O79" s="96"/>
      <c r="P79" s="96"/>
      <c r="Q79" s="96"/>
      <c r="R79" s="96"/>
      <c r="S79" s="108">
        <f>+F!S79+'Cadena de super'!S78+'Plazas Agropecuarias'!S78</f>
        <v>39855132.520000003</v>
      </c>
      <c r="T79" s="108">
        <f>+F!T79+'Cadena de super'!T78+'Plazas Agropecuarias'!T78</f>
        <v>590778.72</v>
      </c>
    </row>
    <row r="80" spans="1:20" s="55" customFormat="1" ht="15.75">
      <c r="A80" s="94"/>
      <c r="B80" s="95"/>
      <c r="C80" s="817" t="s">
        <v>161</v>
      </c>
      <c r="D80" s="818" t="s">
        <v>162</v>
      </c>
      <c r="E80" s="819" t="s">
        <v>162</v>
      </c>
      <c r="F80" s="47" t="s">
        <v>163</v>
      </c>
      <c r="G80" s="40"/>
      <c r="H80" s="42"/>
      <c r="I80" s="42"/>
      <c r="J80" s="42"/>
      <c r="K80" s="42"/>
      <c r="L80" s="42"/>
      <c r="M80" s="48"/>
      <c r="N80" s="98"/>
      <c r="O80" s="96"/>
      <c r="P80" s="96"/>
      <c r="Q80" s="96"/>
      <c r="R80" s="96"/>
      <c r="S80" s="108">
        <f>+F!S80+'Cadena de super'!S79+'Plazas Agropecuarias'!S79</f>
        <v>0</v>
      </c>
      <c r="T80" s="108">
        <f>+F!T80+'Cadena de super'!T79+'Plazas Agropecuarias'!T79</f>
        <v>0</v>
      </c>
    </row>
    <row r="81" spans="1:20" s="55" customFormat="1" ht="15.75">
      <c r="A81" s="94"/>
      <c r="B81" s="95"/>
      <c r="C81" s="817" t="s">
        <v>164</v>
      </c>
      <c r="D81" s="818" t="s">
        <v>165</v>
      </c>
      <c r="E81" s="819" t="s">
        <v>165</v>
      </c>
      <c r="F81" s="47" t="s">
        <v>166</v>
      </c>
      <c r="G81" s="40"/>
      <c r="H81" s="42"/>
      <c r="I81" s="42"/>
      <c r="J81" s="42"/>
      <c r="K81" s="42"/>
      <c r="L81" s="42"/>
      <c r="M81" s="48"/>
      <c r="N81" s="98"/>
      <c r="O81" s="96"/>
      <c r="P81" s="96"/>
      <c r="Q81" s="96"/>
      <c r="R81" s="96"/>
      <c r="S81" s="108">
        <f>+F!S81+'Cadena de super'!S80+'Plazas Agropecuarias'!S80</f>
        <v>14383.999999999996</v>
      </c>
      <c r="T81" s="108">
        <f>+F!T81+'Cadena de super'!T80+'Plazas Agropecuarias'!T80</f>
        <v>103100.68000000001</v>
      </c>
    </row>
    <row r="82" spans="1:20" s="55" customFormat="1" ht="15.75">
      <c r="A82" s="94"/>
      <c r="B82" s="95" t="s">
        <v>167</v>
      </c>
      <c r="C82" s="817"/>
      <c r="D82" s="818"/>
      <c r="E82" s="819"/>
      <c r="F82" s="45" t="s">
        <v>168</v>
      </c>
      <c r="G82" s="40"/>
      <c r="H82" s="41"/>
      <c r="I82" s="41"/>
      <c r="J82" s="41"/>
      <c r="K82" s="41"/>
      <c r="L82" s="41"/>
      <c r="M82" s="46"/>
      <c r="N82" s="98"/>
      <c r="O82" s="96"/>
      <c r="P82" s="96"/>
      <c r="Q82" s="96"/>
      <c r="R82" s="96"/>
      <c r="S82" s="140">
        <f>SUM(S83:S85)</f>
        <v>0</v>
      </c>
      <c r="T82" s="140">
        <f>SUM(T83:T85)</f>
        <v>10380.959999999999</v>
      </c>
    </row>
    <row r="83" spans="1:20" s="55" customFormat="1" ht="15.75">
      <c r="A83" s="94"/>
      <c r="B83" s="95"/>
      <c r="C83" s="817" t="s">
        <v>169</v>
      </c>
      <c r="D83" s="818" t="s">
        <v>170</v>
      </c>
      <c r="E83" s="819" t="s">
        <v>170</v>
      </c>
      <c r="F83" s="47" t="s">
        <v>171</v>
      </c>
      <c r="G83" s="40"/>
      <c r="H83" s="42"/>
      <c r="I83" s="42"/>
      <c r="J83" s="42"/>
      <c r="K83" s="42"/>
      <c r="L83" s="42"/>
      <c r="M83" s="48"/>
      <c r="N83" s="98"/>
      <c r="O83" s="96"/>
      <c r="P83" s="96"/>
      <c r="Q83" s="96"/>
      <c r="R83" s="96"/>
      <c r="S83" s="108">
        <f>+F!S83+'Cadena de super'!S82+'Plazas Agropecuarias'!S82</f>
        <v>0</v>
      </c>
      <c r="T83" s="108">
        <f>+F!T83+'Cadena de super'!T82+'Plazas Agropecuarias'!T82</f>
        <v>0</v>
      </c>
    </row>
    <row r="84" spans="1:20" s="55" customFormat="1" ht="15.75">
      <c r="A84" s="94"/>
      <c r="B84" s="95"/>
      <c r="C84" s="817" t="s">
        <v>172</v>
      </c>
      <c r="D84" s="818" t="s">
        <v>173</v>
      </c>
      <c r="E84" s="819" t="s">
        <v>173</v>
      </c>
      <c r="F84" s="47" t="s">
        <v>174</v>
      </c>
      <c r="G84" s="40"/>
      <c r="H84" s="42"/>
      <c r="I84" s="42"/>
      <c r="J84" s="42"/>
      <c r="K84" s="42"/>
      <c r="L84" s="42"/>
      <c r="M84" s="48"/>
      <c r="N84" s="98"/>
      <c r="O84" s="96"/>
      <c r="P84" s="96"/>
      <c r="Q84" s="96"/>
      <c r="R84" s="96"/>
      <c r="S84" s="108">
        <f>+F!S84+'Cadena de super'!S83+'Plazas Agropecuarias'!S83</f>
        <v>0</v>
      </c>
      <c r="T84" s="108">
        <f>+F!T84+'Cadena de super'!T83+'Plazas Agropecuarias'!T83</f>
        <v>10380.959999999999</v>
      </c>
    </row>
    <row r="85" spans="1:20" s="55" customFormat="1" ht="15.75">
      <c r="A85" s="94"/>
      <c r="B85" s="95"/>
      <c r="C85" s="817" t="s">
        <v>175</v>
      </c>
      <c r="D85" s="818" t="s">
        <v>176</v>
      </c>
      <c r="E85" s="819" t="s">
        <v>176</v>
      </c>
      <c r="F85" s="47" t="s">
        <v>177</v>
      </c>
      <c r="G85" s="40"/>
      <c r="H85" s="42"/>
      <c r="I85" s="42"/>
      <c r="J85" s="42"/>
      <c r="K85" s="42"/>
      <c r="L85" s="42"/>
      <c r="M85" s="48"/>
      <c r="N85" s="98"/>
      <c r="O85" s="96"/>
      <c r="P85" s="96"/>
      <c r="Q85" s="96"/>
      <c r="R85" s="96"/>
      <c r="S85" s="108">
        <f>+F!S85+'Cadena de super'!S84+'Plazas Agropecuarias'!S84</f>
        <v>0</v>
      </c>
      <c r="T85" s="108">
        <f>+F!T85+'Cadena de super'!T84+'Plazas Agropecuarias'!T84</f>
        <v>0</v>
      </c>
    </row>
    <row r="86" spans="1:20" s="55" customFormat="1" ht="15.75">
      <c r="A86" s="94"/>
      <c r="B86" s="95" t="s">
        <v>178</v>
      </c>
      <c r="C86" s="817"/>
      <c r="D86" s="818"/>
      <c r="E86" s="819"/>
      <c r="F86" s="45" t="s">
        <v>179</v>
      </c>
      <c r="G86" s="40"/>
      <c r="H86" s="41"/>
      <c r="I86" s="41"/>
      <c r="J86" s="41"/>
      <c r="K86" s="41"/>
      <c r="L86" s="41"/>
      <c r="M86" s="46"/>
      <c r="N86" s="98"/>
      <c r="O86" s="96"/>
      <c r="P86" s="96"/>
      <c r="Q86" s="96"/>
      <c r="R86" s="96"/>
      <c r="S86" s="140">
        <f>SUM(S87:S89)</f>
        <v>121539.59999999998</v>
      </c>
      <c r="T86" s="140">
        <f>SUM(T87:T89)</f>
        <v>4706846.0399999991</v>
      </c>
    </row>
    <row r="87" spans="1:20" s="55" customFormat="1" ht="15.75">
      <c r="A87" s="94"/>
      <c r="B87" s="95"/>
      <c r="C87" s="817" t="s">
        <v>180</v>
      </c>
      <c r="D87" s="818" t="s">
        <v>181</v>
      </c>
      <c r="E87" s="819" t="s">
        <v>181</v>
      </c>
      <c r="F87" s="47" t="s">
        <v>182</v>
      </c>
      <c r="G87" s="40"/>
      <c r="H87" s="42"/>
      <c r="I87" s="42"/>
      <c r="J87" s="42"/>
      <c r="K87" s="42"/>
      <c r="L87" s="42"/>
      <c r="M87" s="48"/>
      <c r="N87" s="98"/>
      <c r="O87" s="96"/>
      <c r="P87" s="96"/>
      <c r="Q87" s="96"/>
      <c r="R87" s="96"/>
      <c r="S87" s="108">
        <f>+F!S87+'Cadena de super'!S86+'Plazas Agropecuarias'!S86</f>
        <v>36679.19999999999</v>
      </c>
      <c r="T87" s="108">
        <f>+F!T87+'Cadena de super'!T86+'Plazas Agropecuarias'!T86</f>
        <v>79548.12</v>
      </c>
    </row>
    <row r="88" spans="1:20" s="55" customFormat="1" ht="15.75">
      <c r="A88" s="94"/>
      <c r="B88" s="95"/>
      <c r="C88" s="817" t="s">
        <v>183</v>
      </c>
      <c r="D88" s="818" t="s">
        <v>184</v>
      </c>
      <c r="E88" s="819" t="s">
        <v>184</v>
      </c>
      <c r="F88" s="47" t="s">
        <v>185</v>
      </c>
      <c r="G88" s="40"/>
      <c r="H88" s="42"/>
      <c r="I88" s="42"/>
      <c r="J88" s="42"/>
      <c r="K88" s="42"/>
      <c r="L88" s="42"/>
      <c r="M88" s="48"/>
      <c r="N88" s="98"/>
      <c r="O88" s="96"/>
      <c r="P88" s="96"/>
      <c r="Q88" s="96"/>
      <c r="R88" s="96"/>
      <c r="S88" s="108">
        <f>+F!S88+'Cadena de super'!S87+'Plazas Agropecuarias'!S87</f>
        <v>84860.39999999998</v>
      </c>
      <c r="T88" s="108">
        <f>+F!T88+'Cadena de super'!T87+'Plazas Agropecuarias'!T87</f>
        <v>4627297.919999999</v>
      </c>
    </row>
    <row r="89" spans="1:20" s="55" customFormat="1" ht="15.75">
      <c r="A89" s="94"/>
      <c r="B89" s="95"/>
      <c r="C89" s="817" t="s">
        <v>186</v>
      </c>
      <c r="D89" s="818" t="s">
        <v>187</v>
      </c>
      <c r="E89" s="819" t="s">
        <v>187</v>
      </c>
      <c r="F89" s="47" t="s">
        <v>188</v>
      </c>
      <c r="G89" s="40"/>
      <c r="H89" s="42"/>
      <c r="I89" s="42"/>
      <c r="J89" s="42"/>
      <c r="K89" s="42"/>
      <c r="L89" s="42"/>
      <c r="M89" s="48"/>
      <c r="N89" s="98"/>
      <c r="O89" s="96"/>
      <c r="P89" s="96"/>
      <c r="Q89" s="96"/>
      <c r="R89" s="96"/>
      <c r="S89" s="108">
        <f>+F!S89+'Cadena de super'!S88+'Plazas Agropecuarias'!S88</f>
        <v>0</v>
      </c>
      <c r="T89" s="108">
        <f>+F!T89+'Cadena de super'!T88+'Plazas Agropecuarias'!T88</f>
        <v>0</v>
      </c>
    </row>
    <row r="90" spans="1:20" s="55" customFormat="1" ht="15.75">
      <c r="A90" s="94"/>
      <c r="B90" s="95" t="s">
        <v>189</v>
      </c>
      <c r="C90" s="817"/>
      <c r="D90" s="818"/>
      <c r="E90" s="819"/>
      <c r="F90" s="45" t="s">
        <v>190</v>
      </c>
      <c r="G90" s="40"/>
      <c r="H90" s="41"/>
      <c r="I90" s="41"/>
      <c r="J90" s="41"/>
      <c r="K90" s="41"/>
      <c r="L90" s="41"/>
      <c r="M90" s="46"/>
      <c r="N90" s="98"/>
      <c r="O90" s="96"/>
      <c r="P90" s="96"/>
      <c r="Q90" s="96"/>
      <c r="R90" s="96"/>
      <c r="S90" s="140">
        <f>SUM(S91:S99)</f>
        <v>121577.87873664768</v>
      </c>
      <c r="T90" s="140">
        <f>SUM(T91:T99)</f>
        <v>399029.16</v>
      </c>
    </row>
    <row r="91" spans="1:20" s="55" customFormat="1" ht="15.75">
      <c r="A91" s="94"/>
      <c r="B91" s="95"/>
      <c r="C91" s="817" t="s">
        <v>191</v>
      </c>
      <c r="D91" s="818" t="s">
        <v>192</v>
      </c>
      <c r="E91" s="819" t="s">
        <v>192</v>
      </c>
      <c r="F91" s="47" t="s">
        <v>193</v>
      </c>
      <c r="G91" s="40"/>
      <c r="H91" s="42"/>
      <c r="I91" s="42"/>
      <c r="J91" s="42"/>
      <c r="K91" s="42"/>
      <c r="L91" s="42"/>
      <c r="M91" s="48"/>
      <c r="N91" s="98"/>
      <c r="O91" s="96"/>
      <c r="P91" s="96"/>
      <c r="Q91" s="96"/>
      <c r="R91" s="96"/>
      <c r="S91" s="108">
        <f>+F!S91+'Cadena de super'!S90+'Plazas Agropecuarias'!S90</f>
        <v>0</v>
      </c>
      <c r="T91" s="108">
        <f>+F!T91+'Cadena de super'!T90+'Plazas Agropecuarias'!T90</f>
        <v>0</v>
      </c>
    </row>
    <row r="92" spans="1:20" s="55" customFormat="1" ht="15.75">
      <c r="A92" s="94"/>
      <c r="B92" s="95"/>
      <c r="C92" s="817" t="s">
        <v>194</v>
      </c>
      <c r="D92" s="818" t="s">
        <v>195</v>
      </c>
      <c r="E92" s="819" t="s">
        <v>195</v>
      </c>
      <c r="F92" s="47" t="s">
        <v>196</v>
      </c>
      <c r="G92" s="40"/>
      <c r="H92" s="42"/>
      <c r="I92" s="42"/>
      <c r="J92" s="42"/>
      <c r="K92" s="42"/>
      <c r="L92" s="42"/>
      <c r="M92" s="48"/>
      <c r="N92" s="98"/>
      <c r="O92" s="96"/>
      <c r="P92" s="96"/>
      <c r="Q92" s="96"/>
      <c r="R92" s="96"/>
      <c r="S92" s="108">
        <f>+F!S92+'Cadena de super'!S91+'Plazas Agropecuarias'!S91</f>
        <v>0</v>
      </c>
      <c r="T92" s="108">
        <f>+F!T92+'Cadena de super'!T91+'Plazas Agropecuarias'!T91</f>
        <v>28370.879999999997</v>
      </c>
    </row>
    <row r="93" spans="1:20" s="55" customFormat="1" ht="15.75">
      <c r="A93" s="94"/>
      <c r="B93" s="95"/>
      <c r="C93" s="817" t="s">
        <v>197</v>
      </c>
      <c r="D93" s="818" t="s">
        <v>198</v>
      </c>
      <c r="E93" s="819" t="s">
        <v>198</v>
      </c>
      <c r="F93" s="47" t="s">
        <v>199</v>
      </c>
      <c r="G93" s="40"/>
      <c r="H93" s="42"/>
      <c r="I93" s="42"/>
      <c r="J93" s="42"/>
      <c r="K93" s="42"/>
      <c r="L93" s="42"/>
      <c r="M93" s="48"/>
      <c r="N93" s="98"/>
      <c r="O93" s="96"/>
      <c r="P93" s="96"/>
      <c r="Q93" s="96"/>
      <c r="R93" s="96"/>
      <c r="S93" s="108">
        <f>+F!S93+'Cadena de super'!S92+'Plazas Agropecuarias'!S92</f>
        <v>0</v>
      </c>
      <c r="T93" s="108">
        <f>+F!T93+'Cadena de super'!T92+'Plazas Agropecuarias'!T92</f>
        <v>0</v>
      </c>
    </row>
    <row r="94" spans="1:20" s="55" customFormat="1" ht="15.75">
      <c r="A94" s="94"/>
      <c r="B94" s="95"/>
      <c r="C94" s="817" t="s">
        <v>200</v>
      </c>
      <c r="D94" s="818" t="s">
        <v>201</v>
      </c>
      <c r="E94" s="819" t="s">
        <v>201</v>
      </c>
      <c r="F94" s="47" t="s">
        <v>202</v>
      </c>
      <c r="G94" s="40"/>
      <c r="H94" s="42"/>
      <c r="I94" s="42"/>
      <c r="J94" s="42"/>
      <c r="K94" s="42"/>
      <c r="L94" s="42"/>
      <c r="M94" s="48"/>
      <c r="N94" s="98"/>
      <c r="O94" s="96"/>
      <c r="P94" s="96"/>
      <c r="Q94" s="96"/>
      <c r="R94" s="96"/>
      <c r="S94" s="108">
        <f>+F!S94+'Cadena de super'!S93+'Plazas Agropecuarias'!S93</f>
        <v>0</v>
      </c>
      <c r="T94" s="108">
        <f>+F!T94+'Cadena de super'!T93+'Plazas Agropecuarias'!T93</f>
        <v>0</v>
      </c>
    </row>
    <row r="95" spans="1:20" s="55" customFormat="1" ht="15.75">
      <c r="A95" s="94"/>
      <c r="B95" s="95"/>
      <c r="C95" s="817" t="s">
        <v>203</v>
      </c>
      <c r="D95" s="818" t="s">
        <v>204</v>
      </c>
      <c r="E95" s="819" t="s">
        <v>204</v>
      </c>
      <c r="F95" s="47" t="s">
        <v>205</v>
      </c>
      <c r="G95" s="40"/>
      <c r="H95" s="42"/>
      <c r="I95" s="42"/>
      <c r="J95" s="42"/>
      <c r="K95" s="42"/>
      <c r="L95" s="42"/>
      <c r="M95" s="48"/>
      <c r="N95" s="98"/>
      <c r="O95" s="96"/>
      <c r="P95" s="96"/>
      <c r="Q95" s="96"/>
      <c r="R95" s="96"/>
      <c r="S95" s="108">
        <f>+F!S95+'Cadena de super'!S94+'Plazas Agropecuarias'!S94</f>
        <v>0</v>
      </c>
      <c r="T95" s="108">
        <f>+F!T95+'Cadena de super'!T94+'Plazas Agropecuarias'!T94</f>
        <v>0</v>
      </c>
    </row>
    <row r="96" spans="1:20" s="55" customFormat="1" ht="15.75">
      <c r="A96" s="94"/>
      <c r="B96" s="95"/>
      <c r="C96" s="817" t="s">
        <v>206</v>
      </c>
      <c r="D96" s="818" t="s">
        <v>207</v>
      </c>
      <c r="E96" s="819" t="s">
        <v>207</v>
      </c>
      <c r="F96" s="47" t="s">
        <v>208</v>
      </c>
      <c r="G96" s="40"/>
      <c r="H96" s="42"/>
      <c r="I96" s="42"/>
      <c r="J96" s="42"/>
      <c r="K96" s="42"/>
      <c r="L96" s="42"/>
      <c r="M96" s="48"/>
      <c r="N96" s="98"/>
      <c r="O96" s="96"/>
      <c r="P96" s="96"/>
      <c r="Q96" s="96"/>
      <c r="R96" s="96"/>
      <c r="S96" s="108">
        <f>+F!S96+'Cadena de super'!S95+'Plazas Agropecuarias'!S95</f>
        <v>80000</v>
      </c>
      <c r="T96" s="108">
        <f>+F!T96+'Cadena de super'!T95+'Plazas Agropecuarias'!T95</f>
        <v>239525.83999999997</v>
      </c>
    </row>
    <row r="97" spans="1:20" s="55" customFormat="1" ht="15.75">
      <c r="A97" s="94"/>
      <c r="B97" s="95"/>
      <c r="C97" s="817" t="s">
        <v>209</v>
      </c>
      <c r="D97" s="818" t="s">
        <v>210</v>
      </c>
      <c r="E97" s="819" t="s">
        <v>210</v>
      </c>
      <c r="F97" s="47" t="s">
        <v>211</v>
      </c>
      <c r="G97" s="40"/>
      <c r="H97" s="42"/>
      <c r="I97" s="42"/>
      <c r="J97" s="42"/>
      <c r="K97" s="42"/>
      <c r="L97" s="42"/>
      <c r="M97" s="48"/>
      <c r="N97" s="98"/>
      <c r="O97" s="96"/>
      <c r="P97" s="96"/>
      <c r="Q97" s="96"/>
      <c r="R97" s="96"/>
      <c r="S97" s="108">
        <f>+F!S97+'Cadena de super'!S96+'Plazas Agropecuarias'!S96</f>
        <v>0</v>
      </c>
      <c r="T97" s="108">
        <f>+F!T97+'Cadena de super'!T96+'Plazas Agropecuarias'!T96</f>
        <v>77513.759999999995</v>
      </c>
    </row>
    <row r="98" spans="1:20" s="55" customFormat="1" ht="15.75">
      <c r="A98" s="94"/>
      <c r="B98" s="95"/>
      <c r="C98" s="817" t="s">
        <v>212</v>
      </c>
      <c r="D98" s="818" t="s">
        <v>213</v>
      </c>
      <c r="E98" s="819" t="s">
        <v>213</v>
      </c>
      <c r="F98" s="47" t="s">
        <v>214</v>
      </c>
      <c r="G98" s="40"/>
      <c r="H98" s="42"/>
      <c r="I98" s="42"/>
      <c r="J98" s="42"/>
      <c r="K98" s="42"/>
      <c r="L98" s="42"/>
      <c r="M98" s="48"/>
      <c r="N98" s="98"/>
      <c r="O98" s="96"/>
      <c r="P98" s="96"/>
      <c r="Q98" s="96"/>
      <c r="R98" s="96"/>
      <c r="S98" s="108">
        <f>+F!S98+'Cadena de super'!S97+'Plazas Agropecuarias'!S97</f>
        <v>0</v>
      </c>
      <c r="T98" s="108">
        <f>+F!T98+'Cadena de super'!T97+'Plazas Agropecuarias'!T97</f>
        <v>0</v>
      </c>
    </row>
    <row r="99" spans="1:20" s="55" customFormat="1" ht="15.75">
      <c r="A99" s="94"/>
      <c r="B99" s="95"/>
      <c r="C99" s="817" t="s">
        <v>215</v>
      </c>
      <c r="D99" s="818" t="s">
        <v>213</v>
      </c>
      <c r="E99" s="819" t="s">
        <v>213</v>
      </c>
      <c r="F99" s="47" t="s">
        <v>216</v>
      </c>
      <c r="G99" s="40"/>
      <c r="H99" s="42"/>
      <c r="I99" s="42"/>
      <c r="J99" s="42"/>
      <c r="K99" s="42"/>
      <c r="L99" s="42"/>
      <c r="M99" s="48"/>
      <c r="N99" s="98"/>
      <c r="O99" s="96"/>
      <c r="P99" s="96"/>
      <c r="Q99" s="96"/>
      <c r="R99" s="96"/>
      <c r="S99" s="108">
        <f>+F!S99+'Cadena de super'!S98+'Plazas Agropecuarias'!S98</f>
        <v>41577.878736647675</v>
      </c>
      <c r="T99" s="108">
        <f>+F!T99+'Cadena de super'!T98+'Plazas Agropecuarias'!T98</f>
        <v>53618.68</v>
      </c>
    </row>
    <row r="100" spans="1:20" s="55" customFormat="1" ht="15.75">
      <c r="A100" s="94"/>
      <c r="B100" s="95"/>
      <c r="C100" s="817"/>
      <c r="D100" s="818"/>
      <c r="E100" s="819"/>
      <c r="F100" s="56"/>
      <c r="G100" s="40"/>
      <c r="H100" s="57"/>
      <c r="I100" s="57"/>
      <c r="J100" s="57"/>
      <c r="K100" s="57"/>
      <c r="L100" s="57"/>
      <c r="M100" s="58"/>
      <c r="N100" s="98"/>
      <c r="O100" s="96"/>
      <c r="P100" s="96"/>
      <c r="Q100" s="96"/>
      <c r="R100" s="96"/>
      <c r="S100" s="109"/>
      <c r="T100" s="109"/>
    </row>
    <row r="101" spans="1:20" s="55" customFormat="1" ht="15.75">
      <c r="A101" s="94" t="s">
        <v>217</v>
      </c>
      <c r="B101" s="94"/>
      <c r="C101" s="821"/>
      <c r="D101" s="822"/>
      <c r="E101" s="823"/>
      <c r="F101" s="43" t="s">
        <v>218</v>
      </c>
      <c r="G101" s="59"/>
      <c r="H101" s="39"/>
      <c r="I101" s="39"/>
      <c r="J101" s="39"/>
      <c r="K101" s="39"/>
      <c r="L101" s="39"/>
      <c r="M101" s="44"/>
      <c r="N101" s="98"/>
      <c r="O101" s="96">
        <v>40</v>
      </c>
      <c r="P101" s="96"/>
      <c r="Q101" s="96"/>
      <c r="R101" s="96"/>
      <c r="S101" s="139">
        <f>+S103+S107+S112+S119+S138+S130+S124</f>
        <v>240082494.39778692</v>
      </c>
      <c r="T101" s="139">
        <f>+T103+T107+T112+T119+T138+T130+T124</f>
        <v>239590158.81868154</v>
      </c>
    </row>
    <row r="102" spans="1:20" s="55" customFormat="1" ht="15.75">
      <c r="A102" s="94"/>
      <c r="B102" s="95"/>
      <c r="C102" s="817"/>
      <c r="D102" s="818"/>
      <c r="E102" s="819"/>
      <c r="F102" s="47"/>
      <c r="G102" s="40"/>
      <c r="H102" s="42"/>
      <c r="I102" s="42"/>
      <c r="J102" s="42"/>
      <c r="K102" s="42"/>
      <c r="L102" s="42"/>
      <c r="M102" s="48"/>
      <c r="N102" s="98"/>
      <c r="O102" s="96"/>
      <c r="P102" s="96"/>
      <c r="Q102" s="96"/>
      <c r="R102" s="96"/>
      <c r="S102" s="109"/>
      <c r="T102" s="109"/>
    </row>
    <row r="103" spans="1:20" s="55" customFormat="1" ht="15.75">
      <c r="A103" s="94"/>
      <c r="B103" s="95" t="s">
        <v>219</v>
      </c>
      <c r="C103" s="817"/>
      <c r="D103" s="818"/>
      <c r="E103" s="819"/>
      <c r="F103" s="45" t="s">
        <v>220</v>
      </c>
      <c r="G103" s="40"/>
      <c r="H103" s="41"/>
      <c r="I103" s="41"/>
      <c r="J103" s="41"/>
      <c r="K103" s="41"/>
      <c r="L103" s="41"/>
      <c r="M103" s="46"/>
      <c r="N103" s="98"/>
      <c r="O103" s="96"/>
      <c r="P103" s="96"/>
      <c r="Q103" s="96"/>
      <c r="R103" s="96"/>
      <c r="S103" s="140">
        <f>SUM(S104:S106)</f>
        <v>233117508</v>
      </c>
      <c r="T103" s="140">
        <f>SUM(T104:T106)</f>
        <v>219146487</v>
      </c>
    </row>
    <row r="104" spans="1:20" s="55" customFormat="1" ht="15.75">
      <c r="A104" s="94"/>
      <c r="B104" s="95"/>
      <c r="C104" s="817" t="s">
        <v>221</v>
      </c>
      <c r="D104" s="818" t="s">
        <v>222</v>
      </c>
      <c r="E104" s="819" t="s">
        <v>222</v>
      </c>
      <c r="F104" s="47" t="s">
        <v>223</v>
      </c>
      <c r="G104" s="40"/>
      <c r="H104" s="42"/>
      <c r="I104" s="42"/>
      <c r="J104" s="42"/>
      <c r="K104" s="42"/>
      <c r="L104" s="42"/>
      <c r="M104" s="48"/>
      <c r="N104" s="98"/>
      <c r="O104" s="96"/>
      <c r="P104" s="96"/>
      <c r="Q104" s="96"/>
      <c r="R104" s="96"/>
      <c r="S104" s="108">
        <f>+F!S104+'Cadena de super'!S101+'Plazas Agropecuarias'!S101</f>
        <v>233115446</v>
      </c>
      <c r="T104" s="108">
        <f>+F!T104+'Cadena de super'!T101+'Plazas Agropecuarias'!T101</f>
        <v>219146487</v>
      </c>
    </row>
    <row r="105" spans="1:20" s="55" customFormat="1" ht="15.75">
      <c r="A105" s="94"/>
      <c r="B105" s="95"/>
      <c r="C105" s="817" t="s">
        <v>224</v>
      </c>
      <c r="D105" s="818" t="s">
        <v>225</v>
      </c>
      <c r="E105" s="819" t="s">
        <v>225</v>
      </c>
      <c r="F105" s="47" t="s">
        <v>226</v>
      </c>
      <c r="G105" s="40"/>
      <c r="H105" s="42"/>
      <c r="I105" s="42"/>
      <c r="J105" s="42"/>
      <c r="K105" s="42"/>
      <c r="L105" s="42"/>
      <c r="M105" s="48"/>
      <c r="N105" s="98"/>
      <c r="O105" s="96"/>
      <c r="P105" s="96"/>
      <c r="Q105" s="96"/>
      <c r="R105" s="96"/>
      <c r="S105" s="108">
        <f>+F!S105+'Cadena de super'!S102+'Plazas Agropecuarias'!S102</f>
        <v>2061.9999999999995</v>
      </c>
      <c r="T105" s="108">
        <f>+F!T105+'Cadena de super'!T102+'Plazas Agropecuarias'!T102</f>
        <v>0</v>
      </c>
    </row>
    <row r="106" spans="1:20" s="55" customFormat="1" ht="15.75">
      <c r="A106" s="94"/>
      <c r="B106" s="95"/>
      <c r="C106" s="817" t="s">
        <v>227</v>
      </c>
      <c r="D106" s="818" t="s">
        <v>228</v>
      </c>
      <c r="E106" s="819" t="s">
        <v>228</v>
      </c>
      <c r="F106" s="47" t="s">
        <v>229</v>
      </c>
      <c r="G106" s="40"/>
      <c r="H106" s="42"/>
      <c r="I106" s="42"/>
      <c r="J106" s="42"/>
      <c r="K106" s="42"/>
      <c r="L106" s="42"/>
      <c r="M106" s="48"/>
      <c r="N106" s="98"/>
      <c r="O106" s="96"/>
      <c r="P106" s="96"/>
      <c r="Q106" s="96"/>
      <c r="R106" s="96"/>
      <c r="S106" s="108">
        <f>+F!S106+'Cadena de super'!S103+'Plazas Agropecuarias'!S103</f>
        <v>0</v>
      </c>
      <c r="T106" s="108">
        <f>+F!T106+'Cadena de super'!T103+'Plazas Agropecuarias'!T103</f>
        <v>0</v>
      </c>
    </row>
    <row r="107" spans="1:20" s="55" customFormat="1" ht="15.75">
      <c r="A107" s="94"/>
      <c r="B107" s="95" t="s">
        <v>230</v>
      </c>
      <c r="C107" s="817"/>
      <c r="D107" s="818"/>
      <c r="E107" s="819"/>
      <c r="F107" s="45" t="s">
        <v>231</v>
      </c>
      <c r="G107" s="40"/>
      <c r="H107" s="41"/>
      <c r="I107" s="41"/>
      <c r="J107" s="41"/>
      <c r="K107" s="41"/>
      <c r="L107" s="41"/>
      <c r="M107" s="46"/>
      <c r="N107" s="98"/>
      <c r="O107" s="96"/>
      <c r="P107" s="96"/>
      <c r="Q107" s="96"/>
      <c r="R107" s="96"/>
      <c r="S107" s="140">
        <f>SUM(S108:S111)</f>
        <v>142544.80000000002</v>
      </c>
      <c r="T107" s="140">
        <f>SUM(T108:T111)</f>
        <v>2952382</v>
      </c>
    </row>
    <row r="108" spans="1:20" s="55" customFormat="1" ht="15.75">
      <c r="A108" s="94"/>
      <c r="B108" s="95"/>
      <c r="C108" s="817" t="s">
        <v>232</v>
      </c>
      <c r="D108" s="818" t="s">
        <v>233</v>
      </c>
      <c r="E108" s="819" t="s">
        <v>233</v>
      </c>
      <c r="F108" s="47" t="s">
        <v>234</v>
      </c>
      <c r="G108" s="40"/>
      <c r="H108" s="42"/>
      <c r="I108" s="42"/>
      <c r="J108" s="42"/>
      <c r="K108" s="42"/>
      <c r="L108" s="42"/>
      <c r="M108" s="48"/>
      <c r="N108" s="98"/>
      <c r="O108" s="96"/>
      <c r="P108" s="96"/>
      <c r="Q108" s="96"/>
      <c r="R108" s="96"/>
      <c r="S108" s="108">
        <f>+F!S108+'Cadena de super'!S105+'Plazas Agropecuarias'!S105</f>
        <v>142544.80000000002</v>
      </c>
      <c r="T108" s="108">
        <f>+F!T108+'Cadena de super'!T105+'Plazas Agropecuarias'!T105</f>
        <v>500350</v>
      </c>
    </row>
    <row r="109" spans="1:20" s="55" customFormat="1" ht="15.75">
      <c r="A109" s="94"/>
      <c r="B109" s="95"/>
      <c r="C109" s="817" t="s">
        <v>235</v>
      </c>
      <c r="D109" s="818" t="s">
        <v>233</v>
      </c>
      <c r="E109" s="819" t="s">
        <v>233</v>
      </c>
      <c r="F109" s="47" t="s">
        <v>236</v>
      </c>
      <c r="G109" s="40"/>
      <c r="H109" s="42"/>
      <c r="I109" s="42"/>
      <c r="J109" s="42"/>
      <c r="K109" s="42"/>
      <c r="L109" s="42"/>
      <c r="M109" s="48"/>
      <c r="N109" s="98"/>
      <c r="O109" s="96"/>
      <c r="P109" s="96"/>
      <c r="Q109" s="96"/>
      <c r="R109" s="96"/>
      <c r="S109" s="108">
        <f>+F!S109+'Cadena de super'!S106+'Plazas Agropecuarias'!S106</f>
        <v>0</v>
      </c>
      <c r="T109" s="108">
        <f>+F!T109+'Cadena de super'!T106+'Plazas Agropecuarias'!T106</f>
        <v>2452032</v>
      </c>
    </row>
    <row r="110" spans="1:20" s="55" customFormat="1" ht="15.75">
      <c r="A110" s="94"/>
      <c r="B110" s="95"/>
      <c r="C110" s="817" t="s">
        <v>237</v>
      </c>
      <c r="D110" s="818" t="s">
        <v>233</v>
      </c>
      <c r="E110" s="819" t="s">
        <v>233</v>
      </c>
      <c r="F110" s="47" t="s">
        <v>238</v>
      </c>
      <c r="G110" s="40"/>
      <c r="H110" s="42"/>
      <c r="I110" s="42"/>
      <c r="J110" s="42"/>
      <c r="K110" s="42"/>
      <c r="L110" s="42"/>
      <c r="M110" s="48"/>
      <c r="N110" s="98"/>
      <c r="O110" s="96"/>
      <c r="P110" s="96"/>
      <c r="Q110" s="96"/>
      <c r="R110" s="96"/>
      <c r="S110" s="108">
        <f>+F!S110+'Cadena de super'!S107+'Plazas Agropecuarias'!S107</f>
        <v>0</v>
      </c>
      <c r="T110" s="108">
        <f>+F!T110+'Cadena de super'!T107+'Plazas Agropecuarias'!T107</f>
        <v>0</v>
      </c>
    </row>
    <row r="111" spans="1:20" s="55" customFormat="1" ht="15.75">
      <c r="A111" s="94"/>
      <c r="B111" s="95"/>
      <c r="C111" s="817" t="s">
        <v>239</v>
      </c>
      <c r="D111" s="818" t="s">
        <v>233</v>
      </c>
      <c r="E111" s="819" t="s">
        <v>233</v>
      </c>
      <c r="F111" s="47" t="s">
        <v>240</v>
      </c>
      <c r="G111" s="40"/>
      <c r="H111" s="42"/>
      <c r="I111" s="42"/>
      <c r="J111" s="42"/>
      <c r="K111" s="42"/>
      <c r="L111" s="42"/>
      <c r="M111" s="48"/>
      <c r="N111" s="98"/>
      <c r="O111" s="96"/>
      <c r="P111" s="96"/>
      <c r="Q111" s="96"/>
      <c r="R111" s="96"/>
      <c r="S111" s="108">
        <f>+F!S111+'Cadena de super'!S108+'Plazas Agropecuarias'!S108</f>
        <v>0</v>
      </c>
      <c r="T111" s="108">
        <f>+F!T111+'Cadena de super'!T108+'Plazas Agropecuarias'!T108</f>
        <v>0</v>
      </c>
    </row>
    <row r="112" spans="1:20" s="55" customFormat="1" ht="15.75">
      <c r="A112" s="94"/>
      <c r="B112" s="95">
        <v>33</v>
      </c>
      <c r="C112" s="817"/>
      <c r="D112" s="818"/>
      <c r="E112" s="819"/>
      <c r="F112" s="45" t="s">
        <v>241</v>
      </c>
      <c r="G112" s="40"/>
      <c r="H112" s="41"/>
      <c r="I112" s="41"/>
      <c r="J112" s="41"/>
      <c r="K112" s="41"/>
      <c r="L112" s="41"/>
      <c r="M112" s="46"/>
      <c r="N112" s="98"/>
      <c r="O112" s="96"/>
      <c r="P112" s="96"/>
      <c r="Q112" s="96"/>
      <c r="R112" s="96"/>
      <c r="S112" s="140">
        <f>SUM(S113:S118)</f>
        <v>861449.03999999992</v>
      </c>
      <c r="T112" s="140">
        <f>SUM(T113:T118)</f>
        <v>2618104.8200000003</v>
      </c>
    </row>
    <row r="113" spans="1:20" s="55" customFormat="1" ht="15.75">
      <c r="A113" s="94"/>
      <c r="B113" s="95"/>
      <c r="C113" s="817" t="s">
        <v>242</v>
      </c>
      <c r="D113" s="818" t="s">
        <v>243</v>
      </c>
      <c r="E113" s="819" t="s">
        <v>243</v>
      </c>
      <c r="F113" s="47" t="s">
        <v>244</v>
      </c>
      <c r="G113" s="40"/>
      <c r="H113" s="42"/>
      <c r="I113" s="42"/>
      <c r="J113" s="42"/>
      <c r="K113" s="42"/>
      <c r="L113" s="42"/>
      <c r="M113" s="48"/>
      <c r="N113" s="98"/>
      <c r="O113" s="96"/>
      <c r="P113" s="96"/>
      <c r="Q113" s="96"/>
      <c r="R113" s="96"/>
      <c r="S113" s="108">
        <f>+F!S113+'Cadena de super'!S110+'Plazas Agropecuarias'!S110</f>
        <v>826020.73999999987</v>
      </c>
      <c r="T113" s="108">
        <f>+F!T113+'Cadena de super'!T110+'Plazas Agropecuarias'!T110</f>
        <v>1591053.12</v>
      </c>
    </row>
    <row r="114" spans="1:20" s="55" customFormat="1" ht="15.75">
      <c r="A114" s="94"/>
      <c r="B114" s="95"/>
      <c r="C114" s="817" t="s">
        <v>245</v>
      </c>
      <c r="D114" s="818" t="s">
        <v>246</v>
      </c>
      <c r="E114" s="819" t="s">
        <v>246</v>
      </c>
      <c r="F114" s="47" t="s">
        <v>247</v>
      </c>
      <c r="G114" s="40"/>
      <c r="H114" s="42"/>
      <c r="I114" s="42"/>
      <c r="J114" s="42"/>
      <c r="K114" s="42"/>
      <c r="L114" s="42"/>
      <c r="M114" s="48"/>
      <c r="N114" s="98"/>
      <c r="O114" s="96"/>
      <c r="P114" s="96"/>
      <c r="Q114" s="96"/>
      <c r="R114" s="96"/>
      <c r="S114" s="108">
        <f>+F!S114+'Cadena de super'!S111+'Plazas Agropecuarias'!S111</f>
        <v>35428.300000000003</v>
      </c>
      <c r="T114" s="108">
        <f>+F!T114+'Cadena de super'!T111+'Plazas Agropecuarias'!T111</f>
        <v>239128.7</v>
      </c>
    </row>
    <row r="115" spans="1:20" s="55" customFormat="1" ht="15.75">
      <c r="A115" s="94"/>
      <c r="B115" s="95"/>
      <c r="C115" s="817" t="s">
        <v>248</v>
      </c>
      <c r="D115" s="818" t="s">
        <v>249</v>
      </c>
      <c r="E115" s="819" t="s">
        <v>249</v>
      </c>
      <c r="F115" s="47" t="s">
        <v>250</v>
      </c>
      <c r="G115" s="40"/>
      <c r="H115" s="42"/>
      <c r="I115" s="42"/>
      <c r="J115" s="42"/>
      <c r="K115" s="42"/>
      <c r="L115" s="42"/>
      <c r="M115" s="48"/>
      <c r="N115" s="98"/>
      <c r="O115" s="96"/>
      <c r="P115" s="96"/>
      <c r="Q115" s="96"/>
      <c r="R115" s="96"/>
      <c r="S115" s="108">
        <f>+F!S115+'Cadena de super'!S112+'Plazas Agropecuarias'!S112</f>
        <v>0</v>
      </c>
      <c r="T115" s="108">
        <f>+F!T115+'Cadena de super'!T112+'Plazas Agropecuarias'!T112</f>
        <v>787923</v>
      </c>
    </row>
    <row r="116" spans="1:20" s="55" customFormat="1" ht="15.75">
      <c r="A116" s="94"/>
      <c r="B116" s="95"/>
      <c r="C116" s="817" t="s">
        <v>251</v>
      </c>
      <c r="D116" s="818" t="s">
        <v>252</v>
      </c>
      <c r="E116" s="819" t="s">
        <v>252</v>
      </c>
      <c r="F116" s="47" t="s">
        <v>253</v>
      </c>
      <c r="G116" s="40"/>
      <c r="H116" s="42"/>
      <c r="I116" s="42"/>
      <c r="J116" s="42"/>
      <c r="K116" s="42"/>
      <c r="L116" s="42"/>
      <c r="M116" s="48"/>
      <c r="N116" s="98"/>
      <c r="O116" s="96"/>
      <c r="P116" s="96"/>
      <c r="Q116" s="96"/>
      <c r="R116" s="96"/>
      <c r="S116" s="108">
        <f>+F!S116+'Cadena de super'!S113+'Plazas Agropecuarias'!S113</f>
        <v>0</v>
      </c>
      <c r="T116" s="108">
        <f>+F!T116+'Cadena de super'!T113+'Plazas Agropecuarias'!T113</f>
        <v>0</v>
      </c>
    </row>
    <row r="117" spans="1:20" s="55" customFormat="1" ht="15.75">
      <c r="A117" s="94"/>
      <c r="B117" s="95"/>
      <c r="C117" s="817">
        <v>335</v>
      </c>
      <c r="D117" s="818" t="s">
        <v>254</v>
      </c>
      <c r="E117" s="819" t="s">
        <v>254</v>
      </c>
      <c r="F117" s="47" t="s">
        <v>255</v>
      </c>
      <c r="G117" s="40"/>
      <c r="H117" s="42"/>
      <c r="I117" s="42"/>
      <c r="J117" s="42"/>
      <c r="K117" s="42"/>
      <c r="L117" s="42"/>
      <c r="M117" s="48"/>
      <c r="N117" s="98"/>
      <c r="O117" s="96"/>
      <c r="P117" s="96"/>
      <c r="Q117" s="96"/>
      <c r="R117" s="96"/>
      <c r="S117" s="108">
        <f>+F!S117+'Cadena de super'!S114+'Plazas Agropecuarias'!S114</f>
        <v>0</v>
      </c>
      <c r="T117" s="108">
        <f>+F!T117+'Cadena de super'!T114+'Plazas Agropecuarias'!T114</f>
        <v>0</v>
      </c>
    </row>
    <row r="118" spans="1:20" s="55" customFormat="1" ht="15.75">
      <c r="A118" s="94"/>
      <c r="B118" s="95"/>
      <c r="C118" s="817">
        <v>336</v>
      </c>
      <c r="D118" s="818" t="s">
        <v>256</v>
      </c>
      <c r="E118" s="819" t="s">
        <v>256</v>
      </c>
      <c r="F118" s="47" t="s">
        <v>257</v>
      </c>
      <c r="G118" s="40"/>
      <c r="H118" s="42"/>
      <c r="I118" s="42"/>
      <c r="J118" s="42"/>
      <c r="K118" s="42"/>
      <c r="L118" s="42"/>
      <c r="M118" s="48"/>
      <c r="N118" s="98"/>
      <c r="O118" s="96"/>
      <c r="P118" s="96"/>
      <c r="Q118" s="96"/>
      <c r="R118" s="96"/>
      <c r="S118" s="108">
        <f>+F!S118+'Cadena de super'!S115+'Plazas Agropecuarias'!S115</f>
        <v>0</v>
      </c>
      <c r="T118" s="108">
        <f>+F!T118+'Cadena de super'!T115+'Plazas Agropecuarias'!T115</f>
        <v>0</v>
      </c>
    </row>
    <row r="119" spans="1:20" s="55" customFormat="1" ht="15.75">
      <c r="A119" s="94"/>
      <c r="B119" s="95" t="s">
        <v>258</v>
      </c>
      <c r="C119" s="817"/>
      <c r="D119" s="818"/>
      <c r="E119" s="819"/>
      <c r="F119" s="45" t="s">
        <v>259</v>
      </c>
      <c r="G119" s="40"/>
      <c r="H119" s="41"/>
      <c r="I119" s="41"/>
      <c r="J119" s="41"/>
      <c r="K119" s="41"/>
      <c r="L119" s="41"/>
      <c r="M119" s="46"/>
      <c r="N119" s="98"/>
      <c r="O119" s="96"/>
      <c r="P119" s="96"/>
      <c r="Q119" s="96"/>
      <c r="R119" s="96"/>
      <c r="S119" s="140">
        <f>SUM(S120:S123)</f>
        <v>1033849.9377868993</v>
      </c>
      <c r="T119" s="140">
        <f>SUM(T120:T123)</f>
        <v>7157647.1278591994</v>
      </c>
    </row>
    <row r="120" spans="1:20" s="55" customFormat="1" ht="15.75">
      <c r="A120" s="94"/>
      <c r="B120" s="95"/>
      <c r="C120" s="817" t="s">
        <v>260</v>
      </c>
      <c r="D120" s="818" t="s">
        <v>261</v>
      </c>
      <c r="E120" s="819" t="s">
        <v>261</v>
      </c>
      <c r="F120" s="47" t="s">
        <v>262</v>
      </c>
      <c r="G120" s="40"/>
      <c r="H120" s="42"/>
      <c r="I120" s="42"/>
      <c r="J120" s="42"/>
      <c r="K120" s="42"/>
      <c r="L120" s="42"/>
      <c r="M120" s="48"/>
      <c r="N120" s="98"/>
      <c r="O120" s="96"/>
      <c r="P120" s="96"/>
      <c r="Q120" s="96"/>
      <c r="R120" s="96"/>
      <c r="S120" s="108">
        <f>+F!S120+'Cadena de super'!S117+'Plazas Agropecuarias'!S117</f>
        <v>894443.13778689923</v>
      </c>
      <c r="T120" s="108">
        <f>+F!T120+'Cadena de super'!T117+'Plazas Agropecuarias'!T117</f>
        <v>4997873.12</v>
      </c>
    </row>
    <row r="121" spans="1:20" s="55" customFormat="1" ht="15.75">
      <c r="A121" s="94"/>
      <c r="B121" s="95"/>
      <c r="C121" s="817" t="s">
        <v>263</v>
      </c>
      <c r="D121" s="818" t="s">
        <v>264</v>
      </c>
      <c r="E121" s="819" t="s">
        <v>264</v>
      </c>
      <c r="F121" s="47" t="s">
        <v>265</v>
      </c>
      <c r="G121" s="40"/>
      <c r="H121" s="42"/>
      <c r="I121" s="42"/>
      <c r="J121" s="42"/>
      <c r="K121" s="42"/>
      <c r="L121" s="42"/>
      <c r="M121" s="48"/>
      <c r="N121" s="98"/>
      <c r="O121" s="96"/>
      <c r="P121" s="96"/>
      <c r="Q121" s="96"/>
      <c r="R121" s="96"/>
      <c r="S121" s="108">
        <f>+F!S121+'Cadena de super'!S118+'Plazas Agropecuarias'!S118</f>
        <v>139406.79999999999</v>
      </c>
      <c r="T121" s="108">
        <f>+F!T121+'Cadena de super'!T118+'Plazas Agropecuarias'!T118</f>
        <v>2150640.48</v>
      </c>
    </row>
    <row r="122" spans="1:20" s="55" customFormat="1" ht="15.75">
      <c r="A122" s="94"/>
      <c r="B122" s="95"/>
      <c r="C122" s="817" t="s">
        <v>266</v>
      </c>
      <c r="D122" s="818" t="s">
        <v>264</v>
      </c>
      <c r="E122" s="819" t="s">
        <v>264</v>
      </c>
      <c r="F122" s="47" t="s">
        <v>267</v>
      </c>
      <c r="G122" s="40"/>
      <c r="H122" s="42"/>
      <c r="I122" s="42"/>
      <c r="J122" s="42"/>
      <c r="K122" s="42"/>
      <c r="L122" s="42"/>
      <c r="M122" s="48"/>
      <c r="N122" s="98"/>
      <c r="O122" s="96"/>
      <c r="P122" s="96"/>
      <c r="Q122" s="96"/>
      <c r="R122" s="96"/>
      <c r="S122" s="108">
        <f>+F!S122+'Cadena de super'!S119+'Plazas Agropecuarias'!S119</f>
        <v>0</v>
      </c>
      <c r="T122" s="108">
        <f>+F!T122+'Cadena de super'!T119+'Plazas Agropecuarias'!T119</f>
        <v>9133.5278591999977</v>
      </c>
    </row>
    <row r="123" spans="1:20" s="55" customFormat="1" ht="15.75">
      <c r="A123" s="94"/>
      <c r="B123" s="95"/>
      <c r="C123" s="105"/>
      <c r="D123" s="106"/>
      <c r="E123" s="107"/>
      <c r="F123" s="47"/>
      <c r="G123" s="40"/>
      <c r="H123" s="42"/>
      <c r="I123" s="42"/>
      <c r="J123" s="42"/>
      <c r="K123" s="42"/>
      <c r="L123" s="42"/>
      <c r="M123" s="48"/>
      <c r="N123" s="98"/>
      <c r="O123" s="96"/>
      <c r="P123" s="96"/>
      <c r="Q123" s="96"/>
      <c r="R123" s="96"/>
      <c r="S123" s="109"/>
      <c r="T123" s="109"/>
    </row>
    <row r="124" spans="1:20" s="55" customFormat="1" ht="15.75">
      <c r="A124" s="94"/>
      <c r="B124" s="95" t="s">
        <v>268</v>
      </c>
      <c r="C124" s="817"/>
      <c r="D124" s="818"/>
      <c r="E124" s="819"/>
      <c r="F124" s="45" t="s">
        <v>477</v>
      </c>
      <c r="G124" s="40"/>
      <c r="H124" s="41"/>
      <c r="I124" s="41"/>
      <c r="J124" s="41"/>
      <c r="K124" s="41"/>
      <c r="L124" s="41"/>
      <c r="M124" s="46"/>
      <c r="N124" s="98"/>
      <c r="O124" s="96"/>
      <c r="P124" s="96"/>
      <c r="Q124" s="96"/>
      <c r="R124" s="96"/>
      <c r="S124" s="139">
        <f>SUM(S125:S129)</f>
        <v>4373893.4399999985</v>
      </c>
      <c r="T124" s="139">
        <f>SUM(T125:T129)</f>
        <v>1991900.88</v>
      </c>
    </row>
    <row r="125" spans="1:20" s="55" customFormat="1" ht="15.75">
      <c r="A125" s="94"/>
      <c r="B125" s="95"/>
      <c r="C125" s="817" t="s">
        <v>270</v>
      </c>
      <c r="D125" s="818" t="s">
        <v>271</v>
      </c>
      <c r="E125" s="819" t="s">
        <v>271</v>
      </c>
      <c r="F125" s="47" t="s">
        <v>272</v>
      </c>
      <c r="G125" s="40"/>
      <c r="H125" s="42"/>
      <c r="I125" s="42"/>
      <c r="J125" s="42"/>
      <c r="K125" s="42"/>
      <c r="L125" s="42"/>
      <c r="M125" s="48"/>
      <c r="N125" s="98"/>
      <c r="O125" s="96"/>
      <c r="P125" s="96"/>
      <c r="Q125" s="96"/>
      <c r="R125" s="96"/>
      <c r="S125" s="108">
        <f>+F!S125+'Cadena de super'!S121+'Plazas Agropecuarias'!S121</f>
        <v>0</v>
      </c>
      <c r="T125" s="108">
        <f>+F!T125+'Cadena de super'!T121+'Plazas Agropecuarias'!T121</f>
        <v>0</v>
      </c>
    </row>
    <row r="126" spans="1:20" s="55" customFormat="1" ht="15.75">
      <c r="A126" s="94"/>
      <c r="B126" s="95"/>
      <c r="C126" s="817" t="s">
        <v>273</v>
      </c>
      <c r="D126" s="818" t="s">
        <v>271</v>
      </c>
      <c r="E126" s="819" t="s">
        <v>271</v>
      </c>
      <c r="F126" s="47" t="s">
        <v>274</v>
      </c>
      <c r="G126" s="40"/>
      <c r="H126" s="42"/>
      <c r="I126" s="42"/>
      <c r="J126" s="42"/>
      <c r="K126" s="42"/>
      <c r="L126" s="42"/>
      <c r="M126" s="48"/>
      <c r="N126" s="98"/>
      <c r="O126" s="96"/>
      <c r="P126" s="96"/>
      <c r="Q126" s="96"/>
      <c r="R126" s="96"/>
      <c r="S126" s="108">
        <f>+F!S126+'Cadena de super'!S122+'Plazas Agropecuarias'!S122</f>
        <v>0</v>
      </c>
      <c r="T126" s="108">
        <f>+F!T126+'Cadena de super'!T122+'Plazas Agropecuarias'!T122</f>
        <v>0</v>
      </c>
    </row>
    <row r="127" spans="1:20" s="55" customFormat="1" ht="15.75">
      <c r="A127" s="94"/>
      <c r="B127" s="95"/>
      <c r="C127" s="817" t="s">
        <v>275</v>
      </c>
      <c r="D127" s="818" t="s">
        <v>276</v>
      </c>
      <c r="E127" s="819" t="s">
        <v>276</v>
      </c>
      <c r="F127" s="47" t="s">
        <v>277</v>
      </c>
      <c r="G127" s="40"/>
      <c r="H127" s="42"/>
      <c r="I127" s="42"/>
      <c r="J127" s="42"/>
      <c r="K127" s="42"/>
      <c r="L127" s="42"/>
      <c r="M127" s="48"/>
      <c r="N127" s="98"/>
      <c r="O127" s="96"/>
      <c r="P127" s="96"/>
      <c r="Q127" s="96"/>
      <c r="R127" s="96"/>
      <c r="S127" s="108">
        <f>+F!S127+'Cadena de super'!S123+'Plazas Agropecuarias'!S123</f>
        <v>15156</v>
      </c>
      <c r="T127" s="108">
        <f>+F!T127+'Cadena de super'!T123+'Plazas Agropecuarias'!T123</f>
        <v>37939.679999999993</v>
      </c>
    </row>
    <row r="128" spans="1:20" s="55" customFormat="1" ht="15.75">
      <c r="A128" s="94"/>
      <c r="B128" s="95"/>
      <c r="C128" s="817" t="s">
        <v>278</v>
      </c>
      <c r="D128" s="818" t="s">
        <v>279</v>
      </c>
      <c r="E128" s="819" t="s">
        <v>279</v>
      </c>
      <c r="F128" s="47" t="s">
        <v>280</v>
      </c>
      <c r="G128" s="40"/>
      <c r="H128" s="42"/>
      <c r="I128" s="42"/>
      <c r="J128" s="42"/>
      <c r="K128" s="42"/>
      <c r="L128" s="42"/>
      <c r="M128" s="48"/>
      <c r="N128" s="98"/>
      <c r="O128" s="96"/>
      <c r="P128" s="96"/>
      <c r="Q128" s="96"/>
      <c r="R128" s="96"/>
      <c r="S128" s="108">
        <f>+F!S128+'Cadena de super'!S124+'Plazas Agropecuarias'!S124</f>
        <v>400</v>
      </c>
      <c r="T128" s="108">
        <f>+F!T128+'Cadena de super'!T124+'Plazas Agropecuarias'!T124</f>
        <v>2500</v>
      </c>
    </row>
    <row r="129" spans="1:20" s="55" customFormat="1" ht="15.75">
      <c r="A129" s="94"/>
      <c r="B129" s="95"/>
      <c r="C129" s="817" t="s">
        <v>281</v>
      </c>
      <c r="D129" s="818" t="s">
        <v>282</v>
      </c>
      <c r="E129" s="819" t="s">
        <v>282</v>
      </c>
      <c r="F129" s="47" t="s">
        <v>283</v>
      </c>
      <c r="G129" s="40"/>
      <c r="H129" s="42"/>
      <c r="I129" s="42"/>
      <c r="J129" s="42"/>
      <c r="K129" s="42"/>
      <c r="L129" s="42"/>
      <c r="M129" s="48"/>
      <c r="N129" s="98"/>
      <c r="O129" s="96"/>
      <c r="P129" s="96"/>
      <c r="Q129" s="96"/>
      <c r="R129" s="96"/>
      <c r="S129" s="108">
        <f>+F!S129+'Cadena de super'!S125+'Plazas Agropecuarias'!S125</f>
        <v>4358337.4399999985</v>
      </c>
      <c r="T129" s="108">
        <f>+F!T129+'Cadena de super'!T125+'Plazas Agropecuarias'!T125</f>
        <v>1951461.2</v>
      </c>
    </row>
    <row r="130" spans="1:20" s="55" customFormat="1" ht="15.75">
      <c r="A130" s="94"/>
      <c r="B130" s="95" t="s">
        <v>284</v>
      </c>
      <c r="C130" s="105"/>
      <c r="D130" s="106"/>
      <c r="E130" s="107"/>
      <c r="F130" s="45" t="s">
        <v>478</v>
      </c>
      <c r="G130" s="40"/>
      <c r="H130" s="42"/>
      <c r="I130" s="42"/>
      <c r="J130" s="42"/>
      <c r="K130" s="42"/>
      <c r="L130" s="42"/>
      <c r="M130" s="48"/>
      <c r="N130" s="98"/>
      <c r="O130" s="96"/>
      <c r="P130" s="96"/>
      <c r="Q130" s="96"/>
      <c r="R130" s="96"/>
      <c r="S130" s="139">
        <f>SUM(S131:S137)</f>
        <v>0</v>
      </c>
      <c r="T130" s="139">
        <f>SUM(T131:T137)</f>
        <v>311215.48196173471</v>
      </c>
    </row>
    <row r="131" spans="1:20" s="55" customFormat="1" ht="15.75">
      <c r="A131" s="94"/>
      <c r="B131" s="95"/>
      <c r="C131" s="817" t="s">
        <v>286</v>
      </c>
      <c r="D131" s="818" t="s">
        <v>271</v>
      </c>
      <c r="E131" s="819" t="s">
        <v>271</v>
      </c>
      <c r="F131" s="47" t="s">
        <v>287</v>
      </c>
      <c r="G131" s="40"/>
      <c r="H131" s="42"/>
      <c r="I131" s="42"/>
      <c r="J131" s="42"/>
      <c r="K131" s="42"/>
      <c r="L131" s="42"/>
      <c r="M131" s="48"/>
      <c r="N131" s="98"/>
      <c r="O131" s="96"/>
      <c r="P131" s="96"/>
      <c r="Q131" s="96"/>
      <c r="R131" s="96"/>
      <c r="S131" s="108">
        <f>+F!S131+'Cadena de super'!S127+'Plazas Agropecuarias'!S127</f>
        <v>0</v>
      </c>
      <c r="T131" s="108">
        <f>+F!T131+'Cadena de super'!T127+'Plazas Agropecuarias'!T127</f>
        <v>12740.357652479997</v>
      </c>
    </row>
    <row r="132" spans="1:20" s="55" customFormat="1" ht="15.75">
      <c r="A132" s="94"/>
      <c r="B132" s="95"/>
      <c r="C132" s="817" t="s">
        <v>288</v>
      </c>
      <c r="D132" s="818" t="s">
        <v>271</v>
      </c>
      <c r="E132" s="819" t="s">
        <v>271</v>
      </c>
      <c r="F132" s="47" t="s">
        <v>289</v>
      </c>
      <c r="G132" s="40"/>
      <c r="H132" s="42"/>
      <c r="I132" s="42"/>
      <c r="J132" s="42"/>
      <c r="K132" s="42"/>
      <c r="L132" s="42"/>
      <c r="M132" s="48"/>
      <c r="N132" s="98"/>
      <c r="O132" s="96"/>
      <c r="P132" s="96"/>
      <c r="Q132" s="96"/>
      <c r="R132" s="96"/>
      <c r="S132" s="108">
        <f>+F!S132+'Cadena de super'!S128+'Plazas Agropecuarias'!S128</f>
        <v>0</v>
      </c>
      <c r="T132" s="108">
        <f>+F!T132+'Cadena de super'!T128+'Plazas Agropecuarias'!T128</f>
        <v>0</v>
      </c>
    </row>
    <row r="133" spans="1:20" s="55" customFormat="1" ht="15.75">
      <c r="A133" s="94"/>
      <c r="B133" s="95"/>
      <c r="C133" s="817" t="s">
        <v>290</v>
      </c>
      <c r="D133" s="818" t="s">
        <v>276</v>
      </c>
      <c r="E133" s="819" t="s">
        <v>276</v>
      </c>
      <c r="F133" s="47" t="s">
        <v>291</v>
      </c>
      <c r="G133" s="40"/>
      <c r="H133" s="42"/>
      <c r="I133" s="42"/>
      <c r="J133" s="42"/>
      <c r="K133" s="42"/>
      <c r="L133" s="42"/>
      <c r="M133" s="48"/>
      <c r="N133" s="98"/>
      <c r="O133" s="96"/>
      <c r="P133" s="96"/>
      <c r="Q133" s="96"/>
      <c r="R133" s="96"/>
      <c r="S133" s="108">
        <f>+F!S133+'Cadena de super'!S129+'Plazas Agropecuarias'!S129</f>
        <v>0</v>
      </c>
      <c r="T133" s="108">
        <f>+F!T133+'Cadena de super'!T129+'Plazas Agropecuarias'!T129</f>
        <v>13789.28430925479</v>
      </c>
    </row>
    <row r="134" spans="1:20" s="55" customFormat="1" ht="15.75">
      <c r="A134" s="94"/>
      <c r="B134" s="95"/>
      <c r="C134" s="817" t="s">
        <v>292</v>
      </c>
      <c r="D134" s="818" t="s">
        <v>279</v>
      </c>
      <c r="E134" s="819" t="s">
        <v>279</v>
      </c>
      <c r="F134" s="47" t="s">
        <v>293</v>
      </c>
      <c r="G134" s="40"/>
      <c r="H134" s="42"/>
      <c r="I134" s="42"/>
      <c r="J134" s="42"/>
      <c r="K134" s="42"/>
      <c r="L134" s="42"/>
      <c r="M134" s="48"/>
      <c r="N134" s="98"/>
      <c r="O134" s="96"/>
      <c r="P134" s="96"/>
      <c r="Q134" s="96"/>
      <c r="R134" s="96"/>
      <c r="S134" s="108">
        <f>+F!S134+'Cadena de super'!S130+'Plazas Agropecuarias'!S130</f>
        <v>0</v>
      </c>
      <c r="T134" s="108">
        <f>+F!T134+'Cadena de super'!T130+'Plazas Agropecuarias'!T130</f>
        <v>22217.759999999998</v>
      </c>
    </row>
    <row r="135" spans="1:20" s="55" customFormat="1" ht="15.75">
      <c r="A135" s="94"/>
      <c r="B135" s="95"/>
      <c r="C135" s="817" t="s">
        <v>294</v>
      </c>
      <c r="D135" s="818" t="s">
        <v>282</v>
      </c>
      <c r="E135" s="819" t="s">
        <v>282</v>
      </c>
      <c r="F135" s="47" t="s">
        <v>295</v>
      </c>
      <c r="G135" s="40"/>
      <c r="H135" s="42"/>
      <c r="I135" s="42"/>
      <c r="J135" s="42"/>
      <c r="K135" s="42"/>
      <c r="L135" s="42"/>
      <c r="M135" s="48"/>
      <c r="N135" s="98"/>
      <c r="O135" s="96"/>
      <c r="P135" s="96"/>
      <c r="Q135" s="96"/>
      <c r="R135" s="96"/>
      <c r="S135" s="108">
        <f>+F!S135+'Cadena de super'!S131+'Plazas Agropecuarias'!S131</f>
        <v>0</v>
      </c>
      <c r="T135" s="108">
        <f>+F!T135+'Cadena de super'!T131+'Plazas Agropecuarias'!T131</f>
        <v>262468.07999999996</v>
      </c>
    </row>
    <row r="136" spans="1:20" s="55" customFormat="1" ht="15.75">
      <c r="A136" s="94"/>
      <c r="B136" s="95"/>
      <c r="C136" s="817" t="s">
        <v>296</v>
      </c>
      <c r="D136" s="818" t="s">
        <v>282</v>
      </c>
      <c r="E136" s="819" t="s">
        <v>282</v>
      </c>
      <c r="F136" s="47" t="s">
        <v>297</v>
      </c>
      <c r="G136" s="40"/>
      <c r="H136" s="42"/>
      <c r="I136" s="42"/>
      <c r="J136" s="42"/>
      <c r="K136" s="42"/>
      <c r="L136" s="42"/>
      <c r="M136" s="48"/>
      <c r="N136" s="98"/>
      <c r="O136" s="96"/>
      <c r="P136" s="96"/>
      <c r="Q136" s="96"/>
      <c r="R136" s="96"/>
      <c r="S136" s="108">
        <f>+F!S136+'Cadena de super'!S132+'Plazas Agropecuarias'!S132</f>
        <v>0</v>
      </c>
      <c r="T136" s="108">
        <f>+F!T136+'Cadena de super'!T132+'Plazas Agropecuarias'!T132</f>
        <v>0</v>
      </c>
    </row>
    <row r="137" spans="1:20" s="55" customFormat="1" ht="15.75">
      <c r="A137" s="94"/>
      <c r="B137" s="95"/>
      <c r="C137" s="105"/>
      <c r="D137" s="106"/>
      <c r="E137" s="107"/>
      <c r="F137" s="47"/>
      <c r="G137" s="40"/>
      <c r="H137" s="42"/>
      <c r="I137" s="42"/>
      <c r="J137" s="42"/>
      <c r="K137" s="42"/>
      <c r="L137" s="42"/>
      <c r="M137" s="48"/>
      <c r="N137" s="98"/>
      <c r="O137" s="96"/>
      <c r="P137" s="96"/>
      <c r="Q137" s="96"/>
      <c r="R137" s="96"/>
      <c r="S137" s="109"/>
      <c r="T137" s="109"/>
    </row>
    <row r="138" spans="1:20" s="55" customFormat="1" ht="15.75">
      <c r="A138" s="94"/>
      <c r="B138" s="95" t="s">
        <v>298</v>
      </c>
      <c r="C138" s="817"/>
      <c r="D138" s="818"/>
      <c r="E138" s="819"/>
      <c r="F138" s="45" t="s">
        <v>299</v>
      </c>
      <c r="G138" s="40"/>
      <c r="H138" s="41"/>
      <c r="I138" s="41"/>
      <c r="J138" s="41"/>
      <c r="K138" s="41"/>
      <c r="L138" s="41"/>
      <c r="M138" s="46"/>
      <c r="N138" s="98"/>
      <c r="O138" s="96"/>
      <c r="P138" s="96"/>
      <c r="Q138" s="96"/>
      <c r="R138" s="96"/>
      <c r="S138" s="140">
        <f>SUM(S139:S146)</f>
        <v>553249.18000000005</v>
      </c>
      <c r="T138" s="140">
        <f>SUM(T139:T146)</f>
        <v>5412421.508860616</v>
      </c>
    </row>
    <row r="139" spans="1:20" s="55" customFormat="1" ht="15.75">
      <c r="A139" s="94"/>
      <c r="B139" s="95"/>
      <c r="C139" s="817" t="s">
        <v>300</v>
      </c>
      <c r="D139" s="818" t="s">
        <v>301</v>
      </c>
      <c r="E139" s="819" t="s">
        <v>301</v>
      </c>
      <c r="F139" s="47" t="s">
        <v>302</v>
      </c>
      <c r="G139" s="40"/>
      <c r="H139" s="42"/>
      <c r="I139" s="42"/>
      <c r="J139" s="42"/>
      <c r="K139" s="42"/>
      <c r="L139" s="42"/>
      <c r="M139" s="48"/>
      <c r="N139" s="98"/>
      <c r="O139" s="96"/>
      <c r="P139" s="96"/>
      <c r="Q139" s="96"/>
      <c r="R139" s="96"/>
      <c r="S139" s="108">
        <f>+F!S139+'Cadena de super'!S134+'Plazas Agropecuarias'!S134</f>
        <v>254882.03999999998</v>
      </c>
      <c r="T139" s="108">
        <f>+F!T139+'Cadena de super'!T134+'Plazas Agropecuarias'!T134</f>
        <v>386329</v>
      </c>
    </row>
    <row r="140" spans="1:20" s="55" customFormat="1" ht="15.75">
      <c r="A140" s="94"/>
      <c r="B140" s="95"/>
      <c r="C140" s="817" t="s">
        <v>303</v>
      </c>
      <c r="D140" s="818" t="s">
        <v>304</v>
      </c>
      <c r="E140" s="819" t="s">
        <v>304</v>
      </c>
      <c r="F140" s="47" t="s">
        <v>305</v>
      </c>
      <c r="G140" s="40"/>
      <c r="H140" s="42"/>
      <c r="I140" s="42"/>
      <c r="J140" s="42"/>
      <c r="K140" s="42"/>
      <c r="L140" s="42"/>
      <c r="M140" s="48"/>
      <c r="N140" s="98"/>
      <c r="O140" s="96"/>
      <c r="P140" s="96"/>
      <c r="Q140" s="96"/>
      <c r="R140" s="96"/>
      <c r="S140" s="108">
        <f>+F!S140+'Cadena de super'!S135+'Plazas Agropecuarias'!S135</f>
        <v>189979.46</v>
      </c>
      <c r="T140" s="108">
        <f>+F!T140+'Cadena de super'!T135+'Plazas Agropecuarias'!T135</f>
        <v>82858.686103240703</v>
      </c>
    </row>
    <row r="141" spans="1:20" s="55" customFormat="1" ht="15.75">
      <c r="A141" s="94"/>
      <c r="B141" s="95"/>
      <c r="C141" s="817" t="s">
        <v>306</v>
      </c>
      <c r="D141" s="818" t="s">
        <v>304</v>
      </c>
      <c r="E141" s="819" t="s">
        <v>304</v>
      </c>
      <c r="F141" s="47" t="s">
        <v>307</v>
      </c>
      <c r="G141" s="40"/>
      <c r="H141" s="42"/>
      <c r="I141" s="42"/>
      <c r="J141" s="42"/>
      <c r="K141" s="42"/>
      <c r="L141" s="42"/>
      <c r="M141" s="48"/>
      <c r="N141" s="98"/>
      <c r="O141" s="96"/>
      <c r="P141" s="96"/>
      <c r="Q141" s="96"/>
      <c r="R141" s="96"/>
      <c r="S141" s="108">
        <f>+F!S141+'Cadena de super'!S136+'Plazas Agropecuarias'!S136</f>
        <v>0</v>
      </c>
      <c r="T141" s="108">
        <f>+F!T141+'Cadena de super'!T136+'Plazas Agropecuarias'!T136</f>
        <v>6645.797093375998</v>
      </c>
    </row>
    <row r="142" spans="1:20" s="55" customFormat="1" ht="15.75">
      <c r="A142" s="94"/>
      <c r="B142" s="95"/>
      <c r="C142" s="817" t="s">
        <v>308</v>
      </c>
      <c r="D142" s="818" t="s">
        <v>304</v>
      </c>
      <c r="E142" s="819" t="s">
        <v>304</v>
      </c>
      <c r="F142" s="47" t="s">
        <v>309</v>
      </c>
      <c r="G142" s="40"/>
      <c r="H142" s="42"/>
      <c r="I142" s="42"/>
      <c r="J142" s="42"/>
      <c r="K142" s="42"/>
      <c r="L142" s="42"/>
      <c r="M142" s="48"/>
      <c r="N142" s="98"/>
      <c r="O142" s="96"/>
      <c r="P142" s="96"/>
      <c r="Q142" s="96"/>
      <c r="R142" s="96"/>
      <c r="S142" s="108">
        <f>+F!S142+'Cadena de super'!S137+'Plazas Agropecuarias'!S137</f>
        <v>0</v>
      </c>
      <c r="T142" s="108">
        <f>+F!T142+'Cadena de super'!T137+'Plazas Agropecuarias'!T137</f>
        <v>0</v>
      </c>
    </row>
    <row r="143" spans="1:20" s="55" customFormat="1" ht="15.75">
      <c r="A143" s="94"/>
      <c r="B143" s="95"/>
      <c r="C143" s="817" t="s">
        <v>310</v>
      </c>
      <c r="D143" s="818" t="s">
        <v>304</v>
      </c>
      <c r="E143" s="819" t="s">
        <v>304</v>
      </c>
      <c r="F143" s="47" t="s">
        <v>311</v>
      </c>
      <c r="G143" s="40"/>
      <c r="H143" s="42"/>
      <c r="I143" s="42"/>
      <c r="J143" s="42"/>
      <c r="K143" s="42"/>
      <c r="L143" s="42"/>
      <c r="M143" s="48"/>
      <c r="N143" s="98"/>
      <c r="O143" s="96"/>
      <c r="P143" s="96"/>
      <c r="Q143" s="96"/>
      <c r="R143" s="96"/>
      <c r="S143" s="108">
        <f>+F!S143+'Cadena de super'!S138+'Plazas Agropecuarias'!S138</f>
        <v>3622.5</v>
      </c>
      <c r="T143" s="108">
        <f>+F!T143+'Cadena de super'!T138+'Plazas Agropecuarias'!T138</f>
        <v>7527.6656639999983</v>
      </c>
    </row>
    <row r="144" spans="1:20" s="55" customFormat="1" ht="15.75">
      <c r="A144" s="94"/>
      <c r="B144" s="95"/>
      <c r="C144" s="817" t="s">
        <v>312</v>
      </c>
      <c r="D144" s="818" t="s">
        <v>313</v>
      </c>
      <c r="E144" s="819" t="s">
        <v>313</v>
      </c>
      <c r="F144" s="47" t="s">
        <v>314</v>
      </c>
      <c r="G144" s="40"/>
      <c r="H144" s="42"/>
      <c r="I144" s="42"/>
      <c r="J144" s="42"/>
      <c r="K144" s="42"/>
      <c r="L144" s="42"/>
      <c r="M144" s="48"/>
      <c r="N144" s="98"/>
      <c r="O144" s="96"/>
      <c r="P144" s="96"/>
      <c r="Q144" s="96"/>
      <c r="R144" s="96"/>
      <c r="S144" s="108">
        <f>+F!S144+'Cadena de super'!S139+'Plazas Agropecuarias'!S139</f>
        <v>6356.4</v>
      </c>
      <c r="T144" s="108">
        <f>+F!T144+'Cadena de super'!T139+'Plazas Agropecuarias'!T139</f>
        <v>516898.45999999996</v>
      </c>
    </row>
    <row r="145" spans="1:20" s="55" customFormat="1" ht="15.75">
      <c r="A145" s="94"/>
      <c r="B145" s="95"/>
      <c r="C145" s="817" t="s">
        <v>315</v>
      </c>
      <c r="D145" s="818" t="s">
        <v>316</v>
      </c>
      <c r="E145" s="819" t="s">
        <v>316</v>
      </c>
      <c r="F145" s="47" t="s">
        <v>317</v>
      </c>
      <c r="G145" s="40"/>
      <c r="H145" s="42"/>
      <c r="I145" s="42"/>
      <c r="J145" s="42"/>
      <c r="K145" s="42"/>
      <c r="L145" s="42"/>
      <c r="M145" s="48"/>
      <c r="N145" s="98"/>
      <c r="O145" s="96"/>
      <c r="P145" s="96"/>
      <c r="Q145" s="96"/>
      <c r="R145" s="96"/>
      <c r="S145" s="108">
        <f>+F!S145+'Cadena de super'!S140+'Plazas Agropecuarias'!S140</f>
        <v>50706.680000000008</v>
      </c>
      <c r="T145" s="108">
        <f>+F!T145+'Cadena de super'!T140+'Plazas Agropecuarias'!T140</f>
        <v>83901.42</v>
      </c>
    </row>
    <row r="146" spans="1:20" s="55" customFormat="1" ht="15.75">
      <c r="A146" s="94"/>
      <c r="B146" s="95"/>
      <c r="C146" s="817" t="s">
        <v>318</v>
      </c>
      <c r="D146" s="818" t="s">
        <v>319</v>
      </c>
      <c r="E146" s="819" t="s">
        <v>319</v>
      </c>
      <c r="F146" s="47" t="s">
        <v>320</v>
      </c>
      <c r="G146" s="40"/>
      <c r="H146" s="42"/>
      <c r="I146" s="42"/>
      <c r="J146" s="42"/>
      <c r="K146" s="42"/>
      <c r="L146" s="42"/>
      <c r="M146" s="48"/>
      <c r="N146" s="98"/>
      <c r="O146" s="96"/>
      <c r="P146" s="96"/>
      <c r="Q146" s="96"/>
      <c r="R146" s="96"/>
      <c r="S146" s="108">
        <f>+F!S146+'Cadena de super'!S142+'Plazas Agropecuarias'!S142</f>
        <v>47702.100000000013</v>
      </c>
      <c r="T146" s="108">
        <f>+F!T146+'Cadena de super'!T142+'Plazas Agropecuarias'!T142</f>
        <v>4328260.4799999995</v>
      </c>
    </row>
    <row r="147" spans="1:20" s="55" customFormat="1" ht="15.75">
      <c r="A147" s="94"/>
      <c r="B147" s="95"/>
      <c r="C147" s="105"/>
      <c r="D147" s="106"/>
      <c r="E147" s="107"/>
      <c r="F147" s="47"/>
      <c r="G147" s="40"/>
      <c r="H147" s="42"/>
      <c r="I147" s="42"/>
      <c r="J147" s="42"/>
      <c r="K147" s="42"/>
      <c r="L147" s="42"/>
      <c r="M147" s="48"/>
      <c r="N147" s="98"/>
      <c r="O147" s="96"/>
      <c r="P147" s="96"/>
      <c r="Q147" s="96"/>
      <c r="R147" s="96"/>
      <c r="S147" s="109"/>
      <c r="T147" s="109"/>
    </row>
    <row r="148" spans="1:20" s="72" customFormat="1" ht="15.75">
      <c r="A148" s="94" t="s">
        <v>321</v>
      </c>
      <c r="B148" s="94"/>
      <c r="C148" s="821"/>
      <c r="D148" s="822"/>
      <c r="E148" s="823"/>
      <c r="F148" s="43" t="s">
        <v>322</v>
      </c>
      <c r="G148" s="59"/>
      <c r="H148" s="39"/>
      <c r="I148" s="39"/>
      <c r="J148" s="39"/>
      <c r="K148" s="39"/>
      <c r="L148" s="39"/>
      <c r="M148" s="44"/>
      <c r="N148" s="99"/>
      <c r="O148" s="97">
        <v>40</v>
      </c>
      <c r="P148" s="97"/>
      <c r="Q148" s="97"/>
      <c r="R148" s="97"/>
      <c r="S148" s="139">
        <f>+S150+S153</f>
        <v>5000</v>
      </c>
      <c r="T148" s="139">
        <f>+T150+T153</f>
        <v>0</v>
      </c>
    </row>
    <row r="149" spans="1:20" s="55" customFormat="1" ht="15.75">
      <c r="A149" s="94"/>
      <c r="B149" s="95"/>
      <c r="C149" s="817"/>
      <c r="D149" s="818"/>
      <c r="E149" s="819"/>
      <c r="F149" s="47"/>
      <c r="G149" s="40"/>
      <c r="H149" s="42"/>
      <c r="I149" s="42"/>
      <c r="J149" s="42"/>
      <c r="K149" s="42"/>
      <c r="L149" s="42"/>
      <c r="M149" s="48"/>
      <c r="N149" s="98"/>
      <c r="O149" s="96"/>
      <c r="P149" s="96"/>
      <c r="Q149" s="96"/>
      <c r="R149" s="96"/>
      <c r="S149" s="109"/>
      <c r="T149" s="109"/>
    </row>
    <row r="150" spans="1:20" s="55" customFormat="1" ht="15.75">
      <c r="A150" s="94"/>
      <c r="B150" s="95" t="s">
        <v>323</v>
      </c>
      <c r="C150" s="817"/>
      <c r="D150" s="818"/>
      <c r="E150" s="819"/>
      <c r="F150" s="45" t="s">
        <v>324</v>
      </c>
      <c r="G150" s="40"/>
      <c r="H150" s="41"/>
      <c r="I150" s="41"/>
      <c r="J150" s="41"/>
      <c r="K150" s="41"/>
      <c r="L150" s="41"/>
      <c r="M150" s="46"/>
      <c r="N150" s="98"/>
      <c r="O150" s="96"/>
      <c r="P150" s="96"/>
      <c r="Q150" s="96"/>
      <c r="R150" s="96"/>
      <c r="S150" s="140">
        <f>SUM(S151:S152)</f>
        <v>0</v>
      </c>
      <c r="T150" s="140">
        <f>SUM(T151:T152)</f>
        <v>0</v>
      </c>
    </row>
    <row r="151" spans="1:20" s="55" customFormat="1" ht="15.75">
      <c r="A151" s="94"/>
      <c r="B151" s="95"/>
      <c r="C151" s="817" t="s">
        <v>325</v>
      </c>
      <c r="D151" s="818" t="s">
        <v>326</v>
      </c>
      <c r="E151" s="819" t="s">
        <v>326</v>
      </c>
      <c r="F151" s="47" t="s">
        <v>327</v>
      </c>
      <c r="G151" s="40"/>
      <c r="H151" s="42"/>
      <c r="I151" s="42"/>
      <c r="J151" s="42"/>
      <c r="K151" s="42"/>
      <c r="L151" s="42"/>
      <c r="M151" s="48"/>
      <c r="N151" s="98"/>
      <c r="O151" s="96"/>
      <c r="P151" s="96"/>
      <c r="Q151" s="96"/>
      <c r="R151" s="96"/>
      <c r="S151" s="108">
        <f>+F!S151+'Cadena de super'!S145+'Plazas Agropecuarias'!S145</f>
        <v>0</v>
      </c>
      <c r="T151" s="108">
        <f>+F!T151+'Cadena de super'!T145+'Plazas Agropecuarias'!T145</f>
        <v>0</v>
      </c>
    </row>
    <row r="152" spans="1:20" s="55" customFormat="1" ht="15.75">
      <c r="A152" s="94"/>
      <c r="B152" s="95"/>
      <c r="C152" s="817" t="s">
        <v>328</v>
      </c>
      <c r="D152" s="818" t="s">
        <v>329</v>
      </c>
      <c r="E152" s="819" t="s">
        <v>329</v>
      </c>
      <c r="F152" s="47" t="s">
        <v>330</v>
      </c>
      <c r="G152" s="40"/>
      <c r="H152" s="42"/>
      <c r="I152" s="42"/>
      <c r="J152" s="42"/>
      <c r="K152" s="42"/>
      <c r="L152" s="42"/>
      <c r="M152" s="48"/>
      <c r="N152" s="98"/>
      <c r="O152" s="96"/>
      <c r="P152" s="96"/>
      <c r="Q152" s="96"/>
      <c r="R152" s="96"/>
      <c r="S152" s="108">
        <f>+F!S152+'Cadena de super'!S146+'Plazas Agropecuarias'!S146</f>
        <v>0</v>
      </c>
      <c r="T152" s="108">
        <f>+F!T152+'Cadena de super'!T146+'Plazas Agropecuarias'!T146</f>
        <v>0</v>
      </c>
    </row>
    <row r="153" spans="1:20" s="55" customFormat="1" ht="15.75">
      <c r="A153" s="94"/>
      <c r="B153" s="95" t="s">
        <v>331</v>
      </c>
      <c r="C153" s="817"/>
      <c r="D153" s="818"/>
      <c r="E153" s="819"/>
      <c r="F153" s="45" t="s">
        <v>332</v>
      </c>
      <c r="G153" s="40"/>
      <c r="H153" s="41"/>
      <c r="I153" s="41"/>
      <c r="J153" s="41"/>
      <c r="K153" s="41"/>
      <c r="L153" s="41"/>
      <c r="M153" s="46"/>
      <c r="N153" s="98"/>
      <c r="O153" s="96"/>
      <c r="P153" s="96"/>
      <c r="Q153" s="96"/>
      <c r="R153" s="96"/>
      <c r="S153" s="140">
        <f>SUM(S154:S155)</f>
        <v>5000</v>
      </c>
      <c r="T153" s="140">
        <f>SUM(T154:T155)</f>
        <v>0</v>
      </c>
    </row>
    <row r="154" spans="1:20" s="55" customFormat="1" ht="15.75">
      <c r="A154" s="94"/>
      <c r="B154" s="95"/>
      <c r="C154" s="817" t="s">
        <v>333</v>
      </c>
      <c r="D154" s="818" t="s">
        <v>334</v>
      </c>
      <c r="E154" s="819" t="s">
        <v>334</v>
      </c>
      <c r="F154" s="47" t="s">
        <v>335</v>
      </c>
      <c r="G154" s="40"/>
      <c r="H154" s="42"/>
      <c r="I154" s="42"/>
      <c r="J154" s="42"/>
      <c r="K154" s="42"/>
      <c r="L154" s="42"/>
      <c r="M154" s="48"/>
      <c r="N154" s="98"/>
      <c r="O154" s="96"/>
      <c r="P154" s="96"/>
      <c r="Q154" s="96"/>
      <c r="R154" s="96"/>
      <c r="S154" s="108">
        <f>+F!S154+'Cadena de super'!S148+'Plazas Agropecuarias'!S148</f>
        <v>0</v>
      </c>
      <c r="T154" s="108">
        <f>+F!T154+'Cadena de super'!T148+'Plazas Agropecuarias'!T148</f>
        <v>0</v>
      </c>
    </row>
    <row r="155" spans="1:20" s="55" customFormat="1" ht="15.75">
      <c r="A155" s="94"/>
      <c r="B155" s="95"/>
      <c r="C155" s="817" t="s">
        <v>336</v>
      </c>
      <c r="D155" s="818" t="s">
        <v>337</v>
      </c>
      <c r="E155" s="819" t="s">
        <v>337</v>
      </c>
      <c r="F155" s="47" t="s">
        <v>338</v>
      </c>
      <c r="G155" s="40"/>
      <c r="H155" s="42"/>
      <c r="I155" s="42"/>
      <c r="J155" s="42"/>
      <c r="K155" s="42"/>
      <c r="L155" s="42"/>
      <c r="M155" s="48"/>
      <c r="N155" s="98"/>
      <c r="O155" s="96"/>
      <c r="P155" s="96"/>
      <c r="Q155" s="96"/>
      <c r="R155" s="96"/>
      <c r="S155" s="108">
        <f>+F!S155+'Cadena de super'!S149+'Plazas Agropecuarias'!S149</f>
        <v>5000</v>
      </c>
      <c r="T155" s="108">
        <f>+F!T155+'Cadena de super'!T149+'Plazas Agropecuarias'!T149</f>
        <v>0</v>
      </c>
    </row>
    <row r="156" spans="1:20" s="55" customFormat="1" ht="15.75">
      <c r="A156" s="94"/>
      <c r="B156" s="95"/>
      <c r="C156" s="817"/>
      <c r="D156" s="818"/>
      <c r="E156" s="819"/>
      <c r="F156" s="47"/>
      <c r="G156" s="40"/>
      <c r="H156" s="42"/>
      <c r="I156" s="42"/>
      <c r="J156" s="42"/>
      <c r="K156" s="42"/>
      <c r="L156" s="42"/>
      <c r="M156" s="48"/>
      <c r="N156" s="98"/>
      <c r="O156" s="96"/>
      <c r="P156" s="96"/>
      <c r="Q156" s="96"/>
      <c r="R156" s="96"/>
      <c r="S156" s="109"/>
      <c r="T156" s="109"/>
    </row>
    <row r="157" spans="1:20" s="55" customFormat="1" ht="15.75">
      <c r="A157" s="94" t="s">
        <v>339</v>
      </c>
      <c r="B157" s="95"/>
      <c r="C157" s="817"/>
      <c r="D157" s="818"/>
      <c r="E157" s="819"/>
      <c r="F157" s="43" t="s">
        <v>340</v>
      </c>
      <c r="G157" s="40"/>
      <c r="H157" s="39"/>
      <c r="I157" s="39"/>
      <c r="J157" s="39"/>
      <c r="K157" s="39"/>
      <c r="L157" s="39"/>
      <c r="M157" s="44"/>
      <c r="N157" s="98"/>
      <c r="O157" s="96">
        <v>30</v>
      </c>
      <c r="P157" s="96"/>
      <c r="Q157" s="96"/>
      <c r="R157" s="96"/>
      <c r="S157" s="139">
        <f>+S159+S171+S180+S169</f>
        <v>5853900.2600000007</v>
      </c>
      <c r="T157" s="139">
        <f>+T159+T171+T180+T169</f>
        <v>4239888.4000000004</v>
      </c>
    </row>
    <row r="158" spans="1:20" s="55" customFormat="1" ht="15.75">
      <c r="A158" s="94"/>
      <c r="B158" s="95"/>
      <c r="C158" s="817"/>
      <c r="D158" s="818"/>
      <c r="E158" s="819"/>
      <c r="F158" s="47"/>
      <c r="G158" s="40"/>
      <c r="H158" s="42"/>
      <c r="I158" s="42"/>
      <c r="J158" s="42"/>
      <c r="K158" s="42"/>
      <c r="L158" s="42"/>
      <c r="M158" s="48"/>
      <c r="N158" s="98"/>
      <c r="O158" s="96"/>
      <c r="P158" s="96"/>
      <c r="Q158" s="96"/>
      <c r="R158" s="96"/>
      <c r="S158" s="109"/>
      <c r="T158" s="109"/>
    </row>
    <row r="159" spans="1:20" s="55" customFormat="1" ht="15.75">
      <c r="A159" s="94"/>
      <c r="B159" s="95" t="s">
        <v>341</v>
      </c>
      <c r="C159" s="817"/>
      <c r="D159" s="818"/>
      <c r="E159" s="819"/>
      <c r="F159" s="45" t="s">
        <v>342</v>
      </c>
      <c r="G159" s="40"/>
      <c r="H159" s="41"/>
      <c r="I159" s="41"/>
      <c r="J159" s="41"/>
      <c r="K159" s="41"/>
      <c r="L159" s="41"/>
      <c r="M159" s="46"/>
      <c r="N159" s="98"/>
      <c r="O159" s="96"/>
      <c r="P159" s="96"/>
      <c r="Q159" s="96"/>
      <c r="R159" s="96"/>
      <c r="S159" s="140">
        <f>SUM(S160:S168)</f>
        <v>1952618.2599999998</v>
      </c>
      <c r="T159" s="140">
        <f>SUM(T160:T168)</f>
        <v>2570069.4</v>
      </c>
    </row>
    <row r="160" spans="1:20" s="55" customFormat="1" ht="15.75">
      <c r="A160" s="94"/>
      <c r="B160" s="95"/>
      <c r="C160" s="817" t="s">
        <v>343</v>
      </c>
      <c r="D160" s="818" t="s">
        <v>344</v>
      </c>
      <c r="E160" s="819" t="s">
        <v>344</v>
      </c>
      <c r="F160" s="47" t="s">
        <v>345</v>
      </c>
      <c r="G160" s="40"/>
      <c r="H160" s="42"/>
      <c r="I160" s="42"/>
      <c r="J160" s="42"/>
      <c r="K160" s="42"/>
      <c r="L160" s="42"/>
      <c r="M160" s="48"/>
      <c r="N160" s="98"/>
      <c r="O160" s="96"/>
      <c r="P160" s="96"/>
      <c r="Q160" s="96"/>
      <c r="R160" s="96"/>
      <c r="S160" s="108">
        <f>+F!S160+'Cadena de super'!S154+'Plazas Agropecuarias'!S154</f>
        <v>0</v>
      </c>
      <c r="T160" s="108">
        <f>+F!T160+'Cadena de super'!T154+'Plazas Agropecuarias'!T154</f>
        <v>136320</v>
      </c>
    </row>
    <row r="161" spans="1:20" s="55" customFormat="1" ht="15.75">
      <c r="A161" s="94"/>
      <c r="B161" s="95"/>
      <c r="C161" s="817" t="s">
        <v>346</v>
      </c>
      <c r="D161" s="818" t="s">
        <v>344</v>
      </c>
      <c r="E161" s="819" t="s">
        <v>344</v>
      </c>
      <c r="F161" s="47" t="s">
        <v>347</v>
      </c>
      <c r="G161" s="40"/>
      <c r="H161" s="42"/>
      <c r="I161" s="42"/>
      <c r="J161" s="42"/>
      <c r="K161" s="42"/>
      <c r="L161" s="42"/>
      <c r="M161" s="48"/>
      <c r="N161" s="98"/>
      <c r="O161" s="96"/>
      <c r="P161" s="96"/>
      <c r="Q161" s="96"/>
      <c r="R161" s="96"/>
      <c r="S161" s="108">
        <f>+F!S161+'Cadena de super'!S155+'Plazas Agropecuarias'!S155</f>
        <v>0</v>
      </c>
      <c r="T161" s="108">
        <f>+F!T161+'Cadena de super'!T155+'Plazas Agropecuarias'!T155</f>
        <v>0</v>
      </c>
    </row>
    <row r="162" spans="1:20" s="55" customFormat="1" ht="15.75">
      <c r="A162" s="94"/>
      <c r="B162" s="95"/>
      <c r="C162" s="817" t="s">
        <v>348</v>
      </c>
      <c r="D162" s="818" t="s">
        <v>349</v>
      </c>
      <c r="E162" s="819" t="s">
        <v>349</v>
      </c>
      <c r="F162" s="47" t="s">
        <v>350</v>
      </c>
      <c r="G162" s="40"/>
      <c r="H162" s="42"/>
      <c r="I162" s="42"/>
      <c r="J162" s="42"/>
      <c r="K162" s="42"/>
      <c r="L162" s="42"/>
      <c r="M162" s="48"/>
      <c r="N162" s="98"/>
      <c r="O162" s="96"/>
      <c r="P162" s="96"/>
      <c r="Q162" s="96"/>
      <c r="R162" s="96"/>
      <c r="S162" s="108">
        <f>+F!S162+'Cadena de super'!S156+'Plazas Agropecuarias'!S156</f>
        <v>0</v>
      </c>
      <c r="T162" s="108">
        <f>+F!T162+'Cadena de super'!T156+'Plazas Agropecuarias'!T156</f>
        <v>0</v>
      </c>
    </row>
    <row r="163" spans="1:20" s="55" customFormat="1" ht="15.75">
      <c r="A163" s="94"/>
      <c r="B163" s="95"/>
      <c r="C163" s="817" t="s">
        <v>351</v>
      </c>
      <c r="D163" s="818" t="s">
        <v>352</v>
      </c>
      <c r="E163" s="819" t="s">
        <v>352</v>
      </c>
      <c r="F163" s="47" t="s">
        <v>353</v>
      </c>
      <c r="G163" s="40"/>
      <c r="H163" s="42"/>
      <c r="I163" s="42"/>
      <c r="J163" s="42"/>
      <c r="K163" s="42"/>
      <c r="L163" s="42"/>
      <c r="M163" s="48"/>
      <c r="N163" s="98"/>
      <c r="O163" s="96"/>
      <c r="P163" s="96"/>
      <c r="Q163" s="96"/>
      <c r="R163" s="96"/>
      <c r="S163" s="108">
        <f>+F!S163+'Cadena de super'!S157+'Plazas Agropecuarias'!S157</f>
        <v>1342498</v>
      </c>
      <c r="T163" s="108">
        <f>+F!T163+'Cadena de super'!T157+'Plazas Agropecuarias'!T157</f>
        <v>1755130.4</v>
      </c>
    </row>
    <row r="164" spans="1:20" s="55" customFormat="1" ht="15.75">
      <c r="A164" s="94"/>
      <c r="B164" s="95"/>
      <c r="C164" s="817" t="s">
        <v>354</v>
      </c>
      <c r="D164" s="818" t="s">
        <v>352</v>
      </c>
      <c r="E164" s="819" t="s">
        <v>352</v>
      </c>
      <c r="F164" s="47" t="s">
        <v>355</v>
      </c>
      <c r="G164" s="40"/>
      <c r="H164" s="42"/>
      <c r="I164" s="42"/>
      <c r="J164" s="42"/>
      <c r="K164" s="42"/>
      <c r="L164" s="42"/>
      <c r="M164" s="48"/>
      <c r="N164" s="98"/>
      <c r="O164" s="96"/>
      <c r="P164" s="96"/>
      <c r="Q164" s="96"/>
      <c r="R164" s="96"/>
      <c r="S164" s="108">
        <f>+F!S164+'Cadena de super'!S158+'Plazas Agropecuarias'!S158</f>
        <v>0</v>
      </c>
      <c r="T164" s="108">
        <f>+F!T164+'Cadena de super'!T158+'Plazas Agropecuarias'!T158</f>
        <v>0</v>
      </c>
    </row>
    <row r="165" spans="1:20" s="55" customFormat="1" ht="15.75">
      <c r="A165" s="94"/>
      <c r="B165" s="95"/>
      <c r="C165" s="817" t="s">
        <v>356</v>
      </c>
      <c r="D165" s="818" t="s">
        <v>352</v>
      </c>
      <c r="E165" s="819" t="s">
        <v>352</v>
      </c>
      <c r="F165" s="47" t="s">
        <v>357</v>
      </c>
      <c r="G165" s="40"/>
      <c r="H165" s="42"/>
      <c r="I165" s="42"/>
      <c r="J165" s="42"/>
      <c r="K165" s="42"/>
      <c r="L165" s="42"/>
      <c r="M165" s="48"/>
      <c r="N165" s="98"/>
      <c r="O165" s="96"/>
      <c r="P165" s="96"/>
      <c r="Q165" s="96"/>
      <c r="R165" s="96"/>
      <c r="S165" s="108">
        <f>+F!S165+'Cadena de super'!S159+'Plazas Agropecuarias'!S159</f>
        <v>0</v>
      </c>
      <c r="T165" s="108">
        <f>+F!T165+'Cadena de super'!T159+'Plazas Agropecuarias'!T159</f>
        <v>0</v>
      </c>
    </row>
    <row r="166" spans="1:20" s="55" customFormat="1" ht="15.75">
      <c r="A166" s="94"/>
      <c r="B166" s="95"/>
      <c r="C166" s="817" t="s">
        <v>358</v>
      </c>
      <c r="D166" s="818"/>
      <c r="E166" s="819"/>
      <c r="F166" s="47" t="s">
        <v>359</v>
      </c>
      <c r="G166" s="40"/>
      <c r="H166" s="42"/>
      <c r="I166" s="42"/>
      <c r="J166" s="42"/>
      <c r="K166" s="42"/>
      <c r="L166" s="42"/>
      <c r="M166" s="48"/>
      <c r="N166" s="98"/>
      <c r="O166" s="96"/>
      <c r="P166" s="96"/>
      <c r="Q166" s="96"/>
      <c r="R166" s="96"/>
      <c r="S166" s="108">
        <f>+F!S166+'Cadena de super'!S160+'Plazas Agropecuarias'!S160</f>
        <v>610120.25999999989</v>
      </c>
      <c r="T166" s="108">
        <f>+F!T166+'Cadena de super'!T160+'Plazas Agropecuarias'!T160</f>
        <v>620240.52</v>
      </c>
    </row>
    <row r="167" spans="1:20" s="55" customFormat="1" ht="15.75">
      <c r="A167" s="94"/>
      <c r="B167" s="95"/>
      <c r="C167" s="817" t="s">
        <v>360</v>
      </c>
      <c r="D167" s="818"/>
      <c r="E167" s="819"/>
      <c r="F167" s="47" t="s">
        <v>361</v>
      </c>
      <c r="G167" s="40"/>
      <c r="H167" s="42"/>
      <c r="I167" s="42"/>
      <c r="J167" s="42"/>
      <c r="K167" s="42"/>
      <c r="L167" s="42"/>
      <c r="M167" s="48"/>
      <c r="N167" s="98"/>
      <c r="O167" s="96"/>
      <c r="P167" s="96"/>
      <c r="Q167" s="96"/>
      <c r="R167" s="96"/>
      <c r="S167" s="108">
        <f>+F!S167+'Cadena de super'!S161+'Plazas Agropecuarias'!S161</f>
        <v>0</v>
      </c>
      <c r="T167" s="108">
        <f>+F!T167+'Cadena de super'!T161+'Plazas Agropecuarias'!T161</f>
        <v>0</v>
      </c>
    </row>
    <row r="168" spans="1:20" s="55" customFormat="1" ht="15.75">
      <c r="A168" s="94"/>
      <c r="B168" s="95"/>
      <c r="C168" s="817" t="s">
        <v>362</v>
      </c>
      <c r="D168" s="818"/>
      <c r="E168" s="819"/>
      <c r="F168" s="47" t="s">
        <v>363</v>
      </c>
      <c r="G168" s="40"/>
      <c r="H168" s="42"/>
      <c r="I168" s="42"/>
      <c r="J168" s="42"/>
      <c r="K168" s="42"/>
      <c r="L168" s="42"/>
      <c r="M168" s="48"/>
      <c r="N168" s="98"/>
      <c r="O168" s="96"/>
      <c r="P168" s="96"/>
      <c r="Q168" s="96"/>
      <c r="R168" s="96"/>
      <c r="S168" s="108">
        <f>+F!S168+'Cadena de super'!S162+'Plazas Agropecuarias'!S162</f>
        <v>0</v>
      </c>
      <c r="T168" s="108">
        <f>+F!T168+'Cadena de super'!T162+'Plazas Agropecuarias'!T162</f>
        <v>58378.48</v>
      </c>
    </row>
    <row r="169" spans="1:20" s="55" customFormat="1" ht="15.75">
      <c r="A169" s="94"/>
      <c r="B169" s="94" t="s">
        <v>364</v>
      </c>
      <c r="C169" s="817"/>
      <c r="D169" s="818"/>
      <c r="E169" s="819"/>
      <c r="F169" s="45" t="s">
        <v>365</v>
      </c>
      <c r="G169" s="59"/>
      <c r="H169" s="41"/>
      <c r="I169" s="41"/>
      <c r="J169" s="41"/>
      <c r="K169" s="41"/>
      <c r="L169" s="41"/>
      <c r="M169" s="46"/>
      <c r="N169" s="98"/>
      <c r="O169" s="96"/>
      <c r="P169" s="96"/>
      <c r="Q169" s="96"/>
      <c r="R169" s="96"/>
      <c r="S169" s="140">
        <f>SUM(S170:S170)</f>
        <v>0</v>
      </c>
      <c r="T169" s="140">
        <f>SUM(T170:T170)</f>
        <v>0</v>
      </c>
    </row>
    <row r="170" spans="1:20" s="55" customFormat="1" ht="15.75">
      <c r="A170" s="94"/>
      <c r="B170" s="95"/>
      <c r="C170" s="817" t="s">
        <v>366</v>
      </c>
      <c r="D170" s="818" t="s">
        <v>344</v>
      </c>
      <c r="E170" s="819" t="s">
        <v>344</v>
      </c>
      <c r="F170" s="47" t="s">
        <v>479</v>
      </c>
      <c r="G170" s="40"/>
      <c r="H170" s="42"/>
      <c r="I170" s="42"/>
      <c r="J170" s="42"/>
      <c r="K170" s="42"/>
      <c r="L170" s="42"/>
      <c r="M170" s="48"/>
      <c r="N170" s="98"/>
      <c r="O170" s="96"/>
      <c r="P170" s="96"/>
      <c r="Q170" s="96"/>
      <c r="R170" s="96"/>
      <c r="S170" s="108">
        <f>+F!S170+'Cadena de super'!S164+'Plazas Agropecuarias'!S164</f>
        <v>0</v>
      </c>
      <c r="T170" s="108">
        <f>+F!T170+'Cadena de super'!T164+'Plazas Agropecuarias'!T164</f>
        <v>0</v>
      </c>
    </row>
    <row r="171" spans="1:20" s="55" customFormat="1" ht="15.75">
      <c r="A171" s="94"/>
      <c r="B171" s="95" t="s">
        <v>368</v>
      </c>
      <c r="C171" s="817"/>
      <c r="D171" s="818"/>
      <c r="E171" s="819"/>
      <c r="F171" s="45" t="s">
        <v>369</v>
      </c>
      <c r="G171" s="40"/>
      <c r="H171" s="42"/>
      <c r="I171" s="42"/>
      <c r="J171" s="42"/>
      <c r="K171" s="42"/>
      <c r="L171" s="42"/>
      <c r="M171" s="48"/>
      <c r="N171" s="98"/>
      <c r="O171" s="96"/>
      <c r="P171" s="96"/>
      <c r="Q171" s="96"/>
      <c r="R171" s="96"/>
      <c r="S171" s="140">
        <f>SUM(S172:S179)</f>
        <v>3901282.0000000009</v>
      </c>
      <c r="T171" s="140">
        <f>SUM(T172:T179)</f>
        <v>1669819</v>
      </c>
    </row>
    <row r="172" spans="1:20" s="55" customFormat="1" ht="15.75">
      <c r="A172" s="94"/>
      <c r="B172" s="95"/>
      <c r="C172" s="817" t="s">
        <v>486</v>
      </c>
      <c r="D172" s="818" t="s">
        <v>344</v>
      </c>
      <c r="E172" s="819" t="s">
        <v>344</v>
      </c>
      <c r="F172" s="47" t="s">
        <v>485</v>
      </c>
      <c r="G172" s="40"/>
      <c r="H172" s="42"/>
      <c r="I172" s="42"/>
      <c r="J172" s="42"/>
      <c r="K172" s="42"/>
      <c r="L172" s="42"/>
      <c r="M172" s="48"/>
      <c r="N172" s="98"/>
      <c r="O172" s="96"/>
      <c r="P172" s="96"/>
      <c r="Q172" s="96"/>
      <c r="R172" s="96"/>
      <c r="S172" s="108">
        <f>+F!S172+'Cadena de super'!S166+'Plazas Agropecuarias'!S166</f>
        <v>0</v>
      </c>
      <c r="T172" s="108">
        <f>+F!T172+'Cadena de super'!T166+'Plazas Agropecuarias'!T166</f>
        <v>0</v>
      </c>
    </row>
    <row r="173" spans="1:20" s="55" customFormat="1" ht="15.75">
      <c r="A173" s="94"/>
      <c r="B173" s="95"/>
      <c r="C173" s="817" t="s">
        <v>487</v>
      </c>
      <c r="D173" s="818" t="s">
        <v>344</v>
      </c>
      <c r="E173" s="819" t="s">
        <v>344</v>
      </c>
      <c r="F173" s="47" t="s">
        <v>490</v>
      </c>
      <c r="G173" s="40"/>
      <c r="H173" s="42"/>
      <c r="I173" s="42"/>
      <c r="J173" s="42"/>
      <c r="K173" s="42"/>
      <c r="L173" s="42"/>
      <c r="M173" s="48"/>
      <c r="N173" s="98"/>
      <c r="O173" s="96"/>
      <c r="P173" s="96"/>
      <c r="Q173" s="96"/>
      <c r="R173" s="96"/>
      <c r="S173" s="108">
        <f>+F!S173+'Cadena de super'!S167+'Plazas Agropecuarias'!S167</f>
        <v>0</v>
      </c>
      <c r="T173" s="108">
        <f>+F!T173+'Cadena de super'!T167+'Plazas Agropecuarias'!T167</f>
        <v>0</v>
      </c>
    </row>
    <row r="174" spans="1:20" s="55" customFormat="1" ht="15.75">
      <c r="A174" s="94"/>
      <c r="B174" s="95"/>
      <c r="C174" s="105"/>
      <c r="D174" s="106" t="s">
        <v>488</v>
      </c>
      <c r="E174" s="107"/>
      <c r="F174" s="47" t="s">
        <v>491</v>
      </c>
      <c r="G174" s="40"/>
      <c r="H174" s="42"/>
      <c r="I174" s="42"/>
      <c r="J174" s="42"/>
      <c r="K174" s="42"/>
      <c r="L174" s="42"/>
      <c r="M174" s="48"/>
      <c r="N174" s="98"/>
      <c r="O174" s="96"/>
      <c r="P174" s="96"/>
      <c r="Q174" s="96"/>
      <c r="R174" s="96"/>
      <c r="S174" s="108">
        <f>+F!S174+'Cadena de super'!S168+'Plazas Agropecuarias'!S168</f>
        <v>0</v>
      </c>
      <c r="T174" s="108">
        <f>+F!T174+'Cadena de super'!T168+'Plazas Agropecuarias'!T168</f>
        <v>0</v>
      </c>
    </row>
    <row r="175" spans="1:20" s="55" customFormat="1" ht="15.75">
      <c r="A175" s="94"/>
      <c r="B175" s="95"/>
      <c r="C175" s="105"/>
      <c r="D175" s="106" t="s">
        <v>489</v>
      </c>
      <c r="E175" s="107"/>
      <c r="F175" s="47" t="s">
        <v>492</v>
      </c>
      <c r="G175" s="40"/>
      <c r="H175" s="42"/>
      <c r="I175" s="42"/>
      <c r="J175" s="42"/>
      <c r="K175" s="42"/>
      <c r="L175" s="42"/>
      <c r="M175" s="48"/>
      <c r="N175" s="98"/>
      <c r="O175" s="96"/>
      <c r="P175" s="96"/>
      <c r="Q175" s="96"/>
      <c r="R175" s="96"/>
      <c r="S175" s="108">
        <f>+F!S175+'Cadena de super'!S169+'Plazas Agropecuarias'!S169</f>
        <v>0</v>
      </c>
      <c r="T175" s="108">
        <f>+F!T175+'Cadena de super'!T169+'Plazas Agropecuarias'!T169</f>
        <v>0</v>
      </c>
    </row>
    <row r="176" spans="1:20" s="55" customFormat="1" ht="15.75">
      <c r="A176" s="94"/>
      <c r="B176" s="95"/>
      <c r="C176" s="817" t="s">
        <v>370</v>
      </c>
      <c r="D176" s="818" t="s">
        <v>344</v>
      </c>
      <c r="E176" s="819" t="s">
        <v>344</v>
      </c>
      <c r="F176" s="47" t="s">
        <v>371</v>
      </c>
      <c r="G176" s="40"/>
      <c r="H176" s="42"/>
      <c r="I176" s="42"/>
      <c r="J176" s="42"/>
      <c r="K176" s="42"/>
      <c r="L176" s="42"/>
      <c r="M176" s="48"/>
      <c r="N176" s="98"/>
      <c r="O176" s="96"/>
      <c r="P176" s="96"/>
      <c r="Q176" s="96"/>
      <c r="R176" s="96"/>
      <c r="S176" s="108">
        <f>+F!S176+'Cadena de super'!S170+'Plazas Agropecuarias'!S170</f>
        <v>3901282.0000000009</v>
      </c>
      <c r="T176" s="108">
        <f>+F!T176+'Cadena de super'!T170+'Plazas Agropecuarias'!T170</f>
        <v>1669819</v>
      </c>
    </row>
    <row r="177" spans="1:20" s="55" customFormat="1" ht="15.75">
      <c r="A177" s="94"/>
      <c r="B177" s="95"/>
      <c r="C177" s="817" t="s">
        <v>372</v>
      </c>
      <c r="D177" s="818" t="s">
        <v>344</v>
      </c>
      <c r="E177" s="819" t="s">
        <v>344</v>
      </c>
      <c r="F177" s="47" t="s">
        <v>373</v>
      </c>
      <c r="G177" s="40"/>
      <c r="H177" s="42"/>
      <c r="I177" s="42"/>
      <c r="J177" s="42"/>
      <c r="K177" s="42"/>
      <c r="L177" s="42"/>
      <c r="M177" s="48"/>
      <c r="N177" s="98"/>
      <c r="O177" s="96"/>
      <c r="P177" s="96"/>
      <c r="Q177" s="96"/>
      <c r="R177" s="96"/>
      <c r="S177" s="108">
        <f>+F!S177+'Cadena de super'!S171+'Plazas Agropecuarias'!S171</f>
        <v>0</v>
      </c>
      <c r="T177" s="108">
        <f>+F!T177+'Cadena de super'!T171+'Plazas Agropecuarias'!T171</f>
        <v>0</v>
      </c>
    </row>
    <row r="178" spans="1:20" s="55" customFormat="1" ht="15.75">
      <c r="A178" s="94"/>
      <c r="B178" s="95"/>
      <c r="C178" s="105"/>
      <c r="D178" s="106" t="s">
        <v>483</v>
      </c>
      <c r="E178" s="107"/>
      <c r="F178" s="47" t="s">
        <v>484</v>
      </c>
      <c r="G178" s="40"/>
      <c r="H178" s="42"/>
      <c r="I178" s="42"/>
      <c r="J178" s="42"/>
      <c r="K178" s="42"/>
      <c r="L178" s="42"/>
      <c r="M178" s="48"/>
      <c r="N178" s="98"/>
      <c r="O178" s="96"/>
      <c r="P178" s="96"/>
      <c r="Q178" s="96"/>
      <c r="R178" s="96"/>
      <c r="S178" s="108">
        <f>+F!S178+'Cadena de super'!S172+'Plazas Agropecuarias'!S172</f>
        <v>0</v>
      </c>
      <c r="T178" s="108">
        <f>+F!T178+'Cadena de super'!T172+'Plazas Agropecuarias'!T172</f>
        <v>0</v>
      </c>
    </row>
    <row r="179" spans="1:20" s="55" customFormat="1" ht="15.75">
      <c r="A179" s="94"/>
      <c r="B179" s="95"/>
      <c r="C179" s="817" t="s">
        <v>374</v>
      </c>
      <c r="D179" s="818" t="s">
        <v>349</v>
      </c>
      <c r="E179" s="819" t="s">
        <v>349</v>
      </c>
      <c r="F179" s="47" t="s">
        <v>375</v>
      </c>
      <c r="G179" s="40"/>
      <c r="H179" s="42"/>
      <c r="I179" s="42"/>
      <c r="J179" s="42"/>
      <c r="K179" s="42"/>
      <c r="L179" s="42"/>
      <c r="M179" s="48"/>
      <c r="N179" s="98"/>
      <c r="O179" s="96"/>
      <c r="P179" s="96"/>
      <c r="Q179" s="96"/>
      <c r="R179" s="96"/>
      <c r="S179" s="108">
        <f>+F!S179+'Cadena de super'!S173+'Plazas Agropecuarias'!S173</f>
        <v>0</v>
      </c>
      <c r="T179" s="108">
        <f>+F!T179+'Cadena de super'!T173+'Plazas Agropecuarias'!T173</f>
        <v>0</v>
      </c>
    </row>
    <row r="180" spans="1:20" s="55" customFormat="1" ht="15.75">
      <c r="A180" s="94"/>
      <c r="B180" s="95" t="s">
        <v>376</v>
      </c>
      <c r="C180" s="817"/>
      <c r="D180" s="818"/>
      <c r="E180" s="819"/>
      <c r="F180" s="45" t="s">
        <v>377</v>
      </c>
      <c r="G180" s="40"/>
      <c r="H180" s="42"/>
      <c r="I180" s="42"/>
      <c r="J180" s="42"/>
      <c r="K180" s="42"/>
      <c r="L180" s="42"/>
      <c r="M180" s="48"/>
      <c r="N180" s="98"/>
      <c r="O180" s="96"/>
      <c r="P180" s="96"/>
      <c r="Q180" s="96"/>
      <c r="R180" s="96"/>
      <c r="S180" s="140">
        <f>SUM(S181:S182)</f>
        <v>0</v>
      </c>
      <c r="T180" s="140">
        <f>SUM(T181:T182)</f>
        <v>0</v>
      </c>
    </row>
    <row r="181" spans="1:20" s="55" customFormat="1" ht="15.75">
      <c r="A181" s="94"/>
      <c r="B181" s="95"/>
      <c r="C181" s="817" t="s">
        <v>378</v>
      </c>
      <c r="D181" s="818" t="s">
        <v>344</v>
      </c>
      <c r="E181" s="819" t="s">
        <v>344</v>
      </c>
      <c r="F181" s="47" t="s">
        <v>379</v>
      </c>
      <c r="G181" s="40"/>
      <c r="H181" s="42"/>
      <c r="I181" s="42"/>
      <c r="J181" s="42"/>
      <c r="K181" s="42"/>
      <c r="L181" s="42"/>
      <c r="M181" s="48"/>
      <c r="N181" s="98"/>
      <c r="O181" s="96"/>
      <c r="P181" s="96"/>
      <c r="Q181" s="96"/>
      <c r="R181" s="96"/>
      <c r="S181" s="108">
        <f>+F!S181+'Cadena de super'!S178+'Plazas Agropecuarias'!S178</f>
        <v>0</v>
      </c>
      <c r="T181" s="108">
        <f>+F!T181+'Cadena de super'!T178+'Plazas Agropecuarias'!T178</f>
        <v>0</v>
      </c>
    </row>
    <row r="182" spans="1:20" s="55" customFormat="1" ht="15.75">
      <c r="A182" s="94"/>
      <c r="B182" s="95"/>
      <c r="C182" s="817" t="s">
        <v>380</v>
      </c>
      <c r="D182" s="818"/>
      <c r="E182" s="819"/>
      <c r="F182" s="47" t="s">
        <v>381</v>
      </c>
      <c r="G182" s="40"/>
      <c r="H182" s="42"/>
      <c r="I182" s="42"/>
      <c r="J182" s="42"/>
      <c r="K182" s="42"/>
      <c r="L182" s="42"/>
      <c r="M182" s="48"/>
      <c r="N182" s="98"/>
      <c r="O182" s="96"/>
      <c r="P182" s="96"/>
      <c r="Q182" s="96"/>
      <c r="R182" s="96"/>
      <c r="S182" s="108">
        <f>+F!S182+'Cadena de super'!S179+'Plazas Agropecuarias'!S179</f>
        <v>0</v>
      </c>
      <c r="T182" s="108">
        <f>+F!T182+'Cadena de super'!T179+'Plazas Agropecuarias'!T179</f>
        <v>0</v>
      </c>
    </row>
    <row r="183" spans="1:20" s="55" customFormat="1" ht="15.75">
      <c r="A183" s="94"/>
      <c r="B183" s="95"/>
      <c r="C183" s="817"/>
      <c r="D183" s="818"/>
      <c r="E183" s="819"/>
      <c r="F183" s="47"/>
      <c r="G183" s="40"/>
      <c r="H183" s="42"/>
      <c r="I183" s="42"/>
      <c r="J183" s="42"/>
      <c r="K183" s="42"/>
      <c r="L183" s="42"/>
      <c r="M183" s="48"/>
      <c r="N183" s="98"/>
      <c r="O183" s="96"/>
      <c r="P183" s="96"/>
      <c r="Q183" s="96"/>
      <c r="R183" s="96"/>
      <c r="S183" s="109"/>
      <c r="T183" s="109"/>
    </row>
    <row r="184" spans="1:20" s="55" customFormat="1" ht="15.75">
      <c r="A184" s="94" t="s">
        <v>382</v>
      </c>
      <c r="B184" s="95"/>
      <c r="C184" s="817"/>
      <c r="D184" s="818"/>
      <c r="E184" s="819"/>
      <c r="F184" s="43" t="s">
        <v>383</v>
      </c>
      <c r="G184" s="40"/>
      <c r="H184" s="39"/>
      <c r="I184" s="39"/>
      <c r="J184" s="39"/>
      <c r="K184" s="39"/>
      <c r="L184" s="39"/>
      <c r="M184" s="44"/>
      <c r="N184" s="98"/>
      <c r="O184" s="96">
        <v>30</v>
      </c>
      <c r="P184" s="96"/>
      <c r="Q184" s="96"/>
      <c r="R184" s="96"/>
      <c r="S184" s="109">
        <f>+S186+S188</f>
        <v>0</v>
      </c>
      <c r="T184" s="109">
        <f>+T186+T188</f>
        <v>0</v>
      </c>
    </row>
    <row r="185" spans="1:20" s="55" customFormat="1" ht="15.75">
      <c r="A185" s="94"/>
      <c r="B185" s="95"/>
      <c r="C185" s="817"/>
      <c r="D185" s="818"/>
      <c r="E185" s="819"/>
      <c r="F185" s="47"/>
      <c r="G185" s="40"/>
      <c r="H185" s="42"/>
      <c r="I185" s="42"/>
      <c r="J185" s="42"/>
      <c r="K185" s="42"/>
      <c r="L185" s="42"/>
      <c r="M185" s="48"/>
      <c r="N185" s="98"/>
      <c r="O185" s="96"/>
      <c r="P185" s="96"/>
      <c r="Q185" s="96"/>
      <c r="R185" s="96"/>
      <c r="S185" s="109"/>
      <c r="T185" s="109"/>
    </row>
    <row r="186" spans="1:20" s="55" customFormat="1" ht="15.75">
      <c r="A186" s="94"/>
      <c r="B186" s="95" t="s">
        <v>384</v>
      </c>
      <c r="C186" s="817"/>
      <c r="D186" s="818"/>
      <c r="E186" s="819"/>
      <c r="F186" s="45" t="s">
        <v>385</v>
      </c>
      <c r="G186" s="40"/>
      <c r="H186" s="41"/>
      <c r="I186" s="41"/>
      <c r="J186" s="41"/>
      <c r="K186" s="41"/>
      <c r="L186" s="41"/>
      <c r="M186" s="46"/>
      <c r="N186" s="98"/>
      <c r="O186" s="96"/>
      <c r="P186" s="96"/>
      <c r="Q186" s="96"/>
      <c r="R186" s="96"/>
      <c r="S186" s="140">
        <f>SUM(S187:S187)</f>
        <v>0</v>
      </c>
      <c r="T186" s="140">
        <f>SUM(T187:T187)</f>
        <v>0</v>
      </c>
    </row>
    <row r="187" spans="1:20" s="55" customFormat="1" ht="15.75">
      <c r="A187" s="94"/>
      <c r="B187" s="95"/>
      <c r="C187" s="817" t="s">
        <v>386</v>
      </c>
      <c r="D187" s="818"/>
      <c r="E187" s="819"/>
      <c r="F187" s="47" t="s">
        <v>387</v>
      </c>
      <c r="G187" s="40"/>
      <c r="H187" s="42"/>
      <c r="I187" s="42"/>
      <c r="J187" s="42"/>
      <c r="K187" s="42"/>
      <c r="L187" s="42"/>
      <c r="M187" s="48"/>
      <c r="N187" s="98"/>
      <c r="O187" s="96"/>
      <c r="P187" s="96"/>
      <c r="Q187" s="96"/>
      <c r="R187" s="96"/>
      <c r="S187" s="108">
        <f>+F!S187+'Cadena de super'!S182+'Plazas Agropecuarias'!S182</f>
        <v>0</v>
      </c>
      <c r="T187" s="108">
        <f>+F!T187+'Cadena de super'!T182+'Plazas Agropecuarias'!T182</f>
        <v>0</v>
      </c>
    </row>
    <row r="188" spans="1:20" s="55" customFormat="1" ht="15.75">
      <c r="A188" s="94"/>
      <c r="B188" s="95" t="s">
        <v>388</v>
      </c>
      <c r="C188" s="817"/>
      <c r="D188" s="818"/>
      <c r="E188" s="819"/>
      <c r="F188" s="45" t="s">
        <v>389</v>
      </c>
      <c r="G188" s="40"/>
      <c r="H188" s="41"/>
      <c r="I188" s="41"/>
      <c r="J188" s="41"/>
      <c r="K188" s="41"/>
      <c r="L188" s="41"/>
      <c r="M188" s="46"/>
      <c r="N188" s="98"/>
      <c r="O188" s="96"/>
      <c r="P188" s="96"/>
      <c r="Q188" s="96"/>
      <c r="R188" s="96"/>
      <c r="S188" s="140">
        <f>SUM(S189:S189)</f>
        <v>0</v>
      </c>
      <c r="T188" s="140">
        <f>SUM(T189:T189)</f>
        <v>0</v>
      </c>
    </row>
    <row r="189" spans="1:20" s="55" customFormat="1" ht="15.75">
      <c r="A189" s="94"/>
      <c r="B189" s="95"/>
      <c r="C189" s="817" t="s">
        <v>390</v>
      </c>
      <c r="D189" s="818" t="s">
        <v>391</v>
      </c>
      <c r="E189" s="819" t="s">
        <v>391</v>
      </c>
      <c r="F189" s="47" t="s">
        <v>392</v>
      </c>
      <c r="G189" s="40"/>
      <c r="H189" s="42"/>
      <c r="I189" s="42"/>
      <c r="J189" s="42"/>
      <c r="K189" s="42"/>
      <c r="L189" s="42"/>
      <c r="M189" s="48"/>
      <c r="N189" s="98"/>
      <c r="O189" s="96"/>
      <c r="P189" s="96"/>
      <c r="Q189" s="96"/>
      <c r="R189" s="96"/>
      <c r="S189" s="108">
        <f>+F!S189+'Cadena de super'!S185+'Plazas Agropecuarias'!S185</f>
        <v>0</v>
      </c>
      <c r="T189" s="108">
        <f>+F!T189+'Cadena de super'!T185+'Plazas Agropecuarias'!T185</f>
        <v>0</v>
      </c>
    </row>
    <row r="190" spans="1:20" s="55" customFormat="1" ht="15.75">
      <c r="A190" s="94"/>
      <c r="B190" s="95"/>
      <c r="C190" s="817" t="s">
        <v>438</v>
      </c>
      <c r="D190" s="818" t="s">
        <v>391</v>
      </c>
      <c r="E190" s="819" t="s">
        <v>391</v>
      </c>
      <c r="F190" s="47"/>
      <c r="G190" s="40"/>
      <c r="H190" s="42"/>
      <c r="I190" s="42"/>
      <c r="J190" s="42"/>
      <c r="K190" s="42"/>
      <c r="L190" s="42"/>
      <c r="M190" s="48"/>
      <c r="N190" s="98"/>
      <c r="O190" s="96"/>
      <c r="P190" s="96"/>
      <c r="Q190" s="96"/>
      <c r="R190" s="96"/>
      <c r="S190" s="109"/>
      <c r="T190" s="109"/>
    </row>
    <row r="191" spans="1:20" s="55" customFormat="1" ht="15.75">
      <c r="A191" s="94"/>
      <c r="B191" s="95"/>
      <c r="C191" s="105"/>
      <c r="D191" s="106"/>
      <c r="E191" s="107"/>
      <c r="F191" s="47"/>
      <c r="G191" s="40"/>
      <c r="H191" s="42"/>
      <c r="I191" s="42"/>
      <c r="J191" s="42"/>
      <c r="K191" s="42"/>
      <c r="L191" s="42"/>
      <c r="M191" s="48"/>
      <c r="N191" s="98"/>
      <c r="O191" s="96"/>
      <c r="P191" s="96"/>
      <c r="Q191" s="96"/>
      <c r="R191" s="96"/>
      <c r="S191" s="109"/>
      <c r="T191" s="109"/>
    </row>
    <row r="192" spans="1:20" s="55" customFormat="1" ht="15.75">
      <c r="A192" s="94" t="s">
        <v>393</v>
      </c>
      <c r="B192" s="95"/>
      <c r="C192" s="817"/>
      <c r="D192" s="818"/>
      <c r="E192" s="819"/>
      <c r="F192" s="43" t="s">
        <v>394</v>
      </c>
      <c r="G192" s="40"/>
      <c r="H192" s="39"/>
      <c r="I192" s="39"/>
      <c r="J192" s="39"/>
      <c r="K192" s="39"/>
      <c r="L192" s="39"/>
      <c r="M192" s="44"/>
      <c r="N192" s="98"/>
      <c r="O192" s="96"/>
      <c r="P192" s="96"/>
      <c r="Q192" s="96"/>
      <c r="R192" s="96"/>
      <c r="S192" s="109">
        <f>+S194</f>
        <v>0</v>
      </c>
      <c r="T192" s="109">
        <f>+T194</f>
        <v>0</v>
      </c>
    </row>
    <row r="193" spans="1:20" s="55" customFormat="1" ht="15.75">
      <c r="A193" s="94"/>
      <c r="B193" s="95"/>
      <c r="C193" s="105"/>
      <c r="D193" s="106"/>
      <c r="E193" s="107"/>
      <c r="F193" s="43"/>
      <c r="G193" s="40"/>
      <c r="H193" s="39"/>
      <c r="I193" s="39"/>
      <c r="J193" s="39"/>
      <c r="K193" s="39"/>
      <c r="L193" s="39"/>
      <c r="M193" s="44"/>
      <c r="N193" s="98"/>
      <c r="O193" s="96"/>
      <c r="P193" s="96"/>
      <c r="Q193" s="96"/>
      <c r="R193" s="96"/>
      <c r="S193" s="109"/>
      <c r="T193" s="109"/>
    </row>
    <row r="194" spans="1:20" s="55" customFormat="1" ht="15.75">
      <c r="A194" s="94"/>
      <c r="B194" s="95" t="s">
        <v>395</v>
      </c>
      <c r="C194" s="817"/>
      <c r="D194" s="818"/>
      <c r="E194" s="819"/>
      <c r="F194" s="45" t="s">
        <v>396</v>
      </c>
      <c r="G194" s="40"/>
      <c r="H194" s="41"/>
      <c r="I194" s="41"/>
      <c r="J194" s="41"/>
      <c r="K194" s="41"/>
      <c r="L194" s="41"/>
      <c r="M194" s="46"/>
      <c r="N194" s="98"/>
      <c r="O194" s="96"/>
      <c r="P194" s="96"/>
      <c r="Q194" s="96"/>
      <c r="R194" s="96"/>
      <c r="S194" s="140">
        <f>SUM(S195:S195)</f>
        <v>0</v>
      </c>
      <c r="T194" s="140">
        <f>SUM(T195:T195)</f>
        <v>0</v>
      </c>
    </row>
    <row r="195" spans="1:20" s="55" customFormat="1" ht="15.75">
      <c r="A195" s="94"/>
      <c r="B195" s="95"/>
      <c r="C195" s="817" t="s">
        <v>397</v>
      </c>
      <c r="D195" s="818" t="s">
        <v>398</v>
      </c>
      <c r="E195" s="819" t="s">
        <v>398</v>
      </c>
      <c r="F195" s="47" t="s">
        <v>399</v>
      </c>
      <c r="G195" s="40"/>
      <c r="H195" s="42"/>
      <c r="I195" s="42"/>
      <c r="J195" s="42"/>
      <c r="K195" s="42"/>
      <c r="L195" s="42"/>
      <c r="M195" s="48"/>
      <c r="N195" s="98"/>
      <c r="O195" s="96"/>
      <c r="P195" s="96"/>
      <c r="Q195" s="96"/>
      <c r="R195" s="96"/>
      <c r="S195" s="108">
        <f>+F!S195+'Cadena de super'!S189+'Plazas Agropecuarias'!S189</f>
        <v>0</v>
      </c>
      <c r="T195" s="108">
        <f>+F!T195+'Cadena de super'!T189+'Plazas Agropecuarias'!T189</f>
        <v>0</v>
      </c>
    </row>
    <row r="196" spans="1:20" s="55" customFormat="1" ht="15.75">
      <c r="A196" s="94"/>
      <c r="B196" s="95"/>
      <c r="C196" s="817"/>
      <c r="D196" s="818"/>
      <c r="E196" s="819"/>
      <c r="F196" s="47"/>
      <c r="G196" s="40"/>
      <c r="H196" s="42"/>
      <c r="I196" s="42"/>
      <c r="J196" s="42"/>
      <c r="K196" s="42"/>
      <c r="L196" s="42"/>
      <c r="M196" s="48"/>
      <c r="N196" s="98"/>
      <c r="O196" s="96"/>
      <c r="P196" s="96"/>
      <c r="Q196" s="96"/>
      <c r="R196" s="96"/>
      <c r="S196" s="109"/>
      <c r="T196" s="109"/>
    </row>
    <row r="197" spans="1:20" s="55" customFormat="1" ht="15.75">
      <c r="A197" s="94"/>
      <c r="B197" s="95"/>
      <c r="C197" s="835"/>
      <c r="D197" s="836"/>
      <c r="E197" s="837"/>
      <c r="F197" s="47"/>
      <c r="G197" s="40"/>
      <c r="H197" s="42"/>
      <c r="I197" s="42"/>
      <c r="J197" s="42"/>
      <c r="K197" s="42"/>
      <c r="L197" s="42"/>
      <c r="M197" s="48"/>
      <c r="N197" s="98"/>
      <c r="O197" s="96"/>
      <c r="P197" s="96"/>
      <c r="Q197" s="96"/>
      <c r="R197" s="96"/>
      <c r="S197" s="109"/>
      <c r="T197" s="109"/>
    </row>
    <row r="198" spans="1:20" s="55" customFormat="1" ht="15.75">
      <c r="A198" s="67"/>
      <c r="B198" s="69"/>
      <c r="C198" s="834"/>
      <c r="D198" s="834"/>
      <c r="E198" s="834"/>
      <c r="F198" s="68"/>
      <c r="G198" s="100"/>
      <c r="H198" s="101" t="s">
        <v>400</v>
      </c>
      <c r="I198" s="101"/>
      <c r="J198" s="101"/>
      <c r="K198" s="101"/>
      <c r="L198" s="101"/>
      <c r="M198" s="102"/>
      <c r="N198" s="103"/>
      <c r="O198" s="104"/>
      <c r="P198" s="104"/>
      <c r="Q198" s="21">
        <f>+Q192+Q184+Q157+Q148+Q101+Q51+Q18</f>
        <v>0</v>
      </c>
      <c r="R198" s="21"/>
      <c r="S198" s="141">
        <f>+S192+S184+S157+S148+S101+S51+S18</f>
        <v>455618201.60957336</v>
      </c>
      <c r="T198" s="141">
        <f>+T192+T184+T157+T148+T101+T51+T18</f>
        <v>486911466.64984286</v>
      </c>
    </row>
    <row r="199" spans="1:20" ht="15.75">
      <c r="A199" s="22"/>
      <c r="S199" s="143"/>
      <c r="T199" s="164"/>
    </row>
    <row r="200" spans="1:20" ht="15.75">
      <c r="A200" s="22"/>
      <c r="B200" s="828" t="s">
        <v>509</v>
      </c>
      <c r="C200" s="828"/>
      <c r="D200" s="828"/>
      <c r="E200" s="828"/>
      <c r="F200" s="828"/>
      <c r="G200" s="828"/>
      <c r="H200" s="828"/>
      <c r="Q200" s="828" t="s">
        <v>511</v>
      </c>
      <c r="R200" s="828"/>
      <c r="S200" s="828"/>
      <c r="T200" s="116"/>
    </row>
    <row r="201" spans="1:20" s="125" customFormat="1" ht="11.25" customHeight="1">
      <c r="A201" s="4"/>
      <c r="B201" s="820" t="s">
        <v>510</v>
      </c>
      <c r="C201" s="820"/>
      <c r="D201" s="820"/>
      <c r="E201" s="820"/>
      <c r="F201" s="820"/>
      <c r="G201" s="820"/>
      <c r="H201" s="820"/>
      <c r="N201" s="126"/>
      <c r="Q201" s="827" t="s">
        <v>512</v>
      </c>
      <c r="R201" s="827"/>
      <c r="S201" s="827"/>
      <c r="T201" s="133"/>
    </row>
    <row r="202" spans="1:20" ht="15.75">
      <c r="A202" s="22"/>
      <c r="B202" s="826" t="s">
        <v>508</v>
      </c>
      <c r="C202" s="826"/>
      <c r="D202" s="826"/>
      <c r="E202" s="826"/>
      <c r="F202" s="826"/>
      <c r="G202" s="826"/>
      <c r="H202" s="826"/>
      <c r="Q202" s="826" t="s">
        <v>508</v>
      </c>
      <c r="R202" s="826"/>
      <c r="S202" s="826"/>
      <c r="T202" s="116"/>
    </row>
    <row r="203" spans="1:20" ht="15.75">
      <c r="A203" s="22"/>
      <c r="S203" s="143"/>
      <c r="T203" s="116"/>
    </row>
    <row r="204" spans="1:20" ht="15.75">
      <c r="A204" s="22"/>
      <c r="S204" s="143"/>
      <c r="T204" s="116"/>
    </row>
    <row r="205" spans="1:20" ht="15.75">
      <c r="A205" s="22"/>
      <c r="S205" s="143"/>
      <c r="T205" s="116"/>
    </row>
    <row r="206" spans="1:20" ht="15.75">
      <c r="A206" s="22"/>
      <c r="S206" s="143"/>
      <c r="T206" s="116"/>
    </row>
    <row r="207" spans="1:20" ht="15.75">
      <c r="A207" s="22"/>
      <c r="S207" s="143"/>
      <c r="T207" s="116"/>
    </row>
    <row r="208" spans="1:20" ht="15.75">
      <c r="A208" s="22"/>
      <c r="S208" s="143"/>
      <c r="T208" s="116"/>
    </row>
    <row r="209" spans="1:20" ht="15.75">
      <c r="A209" s="22"/>
      <c r="S209" s="143"/>
      <c r="T209" s="116"/>
    </row>
    <row r="210" spans="1:20" ht="15.75">
      <c r="A210" s="22"/>
      <c r="S210" s="143"/>
      <c r="T210" s="116"/>
    </row>
    <row r="211" spans="1:20" ht="15.75">
      <c r="A211" s="22"/>
      <c r="S211" s="143"/>
      <c r="T211" s="116"/>
    </row>
    <row r="212" spans="1:20" ht="15.75">
      <c r="A212" s="22"/>
      <c r="S212" s="143"/>
      <c r="T212" s="116"/>
    </row>
    <row r="213" spans="1:20" ht="15.75">
      <c r="A213" s="22"/>
      <c r="S213" s="143"/>
      <c r="T213" s="116"/>
    </row>
    <row r="214" spans="1:20" ht="15.75">
      <c r="A214" s="22"/>
      <c r="S214" s="143"/>
      <c r="T214" s="116"/>
    </row>
    <row r="215" spans="1:20" ht="15.75">
      <c r="A215" s="22"/>
      <c r="S215" s="143"/>
      <c r="T215" s="116"/>
    </row>
    <row r="216" spans="1:20" ht="15.75">
      <c r="A216" s="22"/>
      <c r="S216" s="143"/>
      <c r="T216" s="116"/>
    </row>
    <row r="217" spans="1:20" ht="15.75">
      <c r="A217" s="22"/>
      <c r="S217" s="143"/>
      <c r="T217" s="116"/>
    </row>
    <row r="218" spans="1:20" ht="15.75">
      <c r="A218" s="22"/>
      <c r="S218" s="143"/>
      <c r="T218" s="116"/>
    </row>
    <row r="219" spans="1:20" ht="15.75">
      <c r="A219" s="22"/>
      <c r="S219" s="143"/>
      <c r="T219" s="116"/>
    </row>
    <row r="220" spans="1:20" ht="15.75">
      <c r="A220" s="22"/>
      <c r="S220" s="143"/>
      <c r="T220" s="116"/>
    </row>
    <row r="221" spans="1:20" ht="15.75">
      <c r="A221" s="22"/>
      <c r="S221" s="143"/>
      <c r="T221" s="116"/>
    </row>
    <row r="222" spans="1:20" ht="15.75">
      <c r="A222" s="22"/>
      <c r="S222" s="143"/>
      <c r="T222" s="116"/>
    </row>
    <row r="223" spans="1:20" ht="15.75">
      <c r="A223" s="22"/>
      <c r="S223" s="143"/>
      <c r="T223" s="116"/>
    </row>
    <row r="224" spans="1:20" ht="15.75">
      <c r="A224" s="22"/>
      <c r="S224" s="143"/>
      <c r="T224" s="116"/>
    </row>
    <row r="225" spans="1:20" ht="15.75">
      <c r="A225" s="22"/>
      <c r="S225" s="143"/>
      <c r="T225" s="116"/>
    </row>
    <row r="226" spans="1:20" ht="15.75">
      <c r="A226" s="22"/>
      <c r="S226" s="143"/>
      <c r="T226" s="116"/>
    </row>
    <row r="227" spans="1:20" ht="15.75">
      <c r="A227" s="22"/>
      <c r="S227" s="143"/>
      <c r="T227" s="116"/>
    </row>
    <row r="228" spans="1:20" ht="15.75">
      <c r="A228" s="22"/>
    </row>
    <row r="229" spans="1:20" ht="15.75">
      <c r="A229" s="22"/>
    </row>
    <row r="230" spans="1:20" ht="15.75">
      <c r="A230" s="22"/>
    </row>
    <row r="231" spans="1:20" ht="15.75">
      <c r="A231" s="22"/>
    </row>
    <row r="232" spans="1:20" ht="15.75">
      <c r="A232" s="22"/>
    </row>
    <row r="233" spans="1:20" ht="15.75">
      <c r="A233" s="22"/>
    </row>
    <row r="234" spans="1:20" ht="15.75">
      <c r="A234" s="22"/>
    </row>
    <row r="235" spans="1:20" ht="15.75">
      <c r="A235" s="22"/>
    </row>
    <row r="236" spans="1:20" ht="15.75">
      <c r="A236" s="22"/>
    </row>
    <row r="237" spans="1:20" ht="15.75">
      <c r="A237" s="22"/>
    </row>
    <row r="238" spans="1:20" ht="15.75">
      <c r="A238" s="22"/>
    </row>
    <row r="239" spans="1:20" ht="15.75">
      <c r="A239" s="22"/>
    </row>
    <row r="240" spans="1:20" ht="15.75">
      <c r="A240" s="22"/>
    </row>
    <row r="241" spans="1:1" ht="15.75">
      <c r="A241" s="22"/>
    </row>
    <row r="242" spans="1:1" ht="15.75">
      <c r="A242" s="22"/>
    </row>
    <row r="243" spans="1:1" ht="15.75">
      <c r="A243" s="22"/>
    </row>
    <row r="244" spans="1:1" ht="15.75">
      <c r="A244" s="22"/>
    </row>
    <row r="245" spans="1:1" ht="15.75">
      <c r="A245" s="22"/>
    </row>
    <row r="246" spans="1:1" ht="15.75">
      <c r="A246" s="22"/>
    </row>
    <row r="247" spans="1:1" ht="15.75">
      <c r="A247" s="22"/>
    </row>
    <row r="248" spans="1:1" ht="15.75">
      <c r="A248" s="22"/>
    </row>
    <row r="249" spans="1:1" ht="15.75">
      <c r="A249" s="22"/>
    </row>
    <row r="250" spans="1:1" ht="15.75">
      <c r="A250" s="22"/>
    </row>
    <row r="251" spans="1:1" ht="15.75">
      <c r="A251" s="22"/>
    </row>
    <row r="252" spans="1:1" ht="15.75">
      <c r="A252" s="22"/>
    </row>
    <row r="253" spans="1:1" ht="15.75">
      <c r="A253" s="22"/>
    </row>
    <row r="254" spans="1:1" ht="15.75">
      <c r="A254" s="22"/>
    </row>
    <row r="255" spans="1:1" ht="15.75">
      <c r="A255" s="22"/>
    </row>
    <row r="256" spans="1:1" ht="15.75">
      <c r="A256" s="22"/>
    </row>
    <row r="257" spans="1:1" ht="15.75">
      <c r="A257" s="22"/>
    </row>
    <row r="258" spans="1:1" ht="15.75">
      <c r="A258" s="22"/>
    </row>
    <row r="259" spans="1:1" ht="15.75">
      <c r="A259" s="22"/>
    </row>
    <row r="260" spans="1:1" ht="15.75">
      <c r="A260" s="22"/>
    </row>
    <row r="261" spans="1:1" ht="15.75">
      <c r="A261" s="22"/>
    </row>
    <row r="262" spans="1:1" ht="15.75">
      <c r="A262" s="22"/>
    </row>
    <row r="263" spans="1:1" ht="15.75">
      <c r="A263" s="22"/>
    </row>
    <row r="264" spans="1:1" ht="15.75">
      <c r="A264" s="22"/>
    </row>
    <row r="265" spans="1:1" ht="15.75">
      <c r="A265" s="22"/>
    </row>
    <row r="266" spans="1:1" ht="15.75">
      <c r="A266" s="22"/>
    </row>
    <row r="267" spans="1:1" ht="15.75">
      <c r="A267" s="22"/>
    </row>
    <row r="268" spans="1:1" ht="15.75">
      <c r="A268" s="22"/>
    </row>
    <row r="269" spans="1:1" ht="15.75">
      <c r="A269" s="22"/>
    </row>
    <row r="270" spans="1:1" ht="15.75">
      <c r="A270" s="22"/>
    </row>
    <row r="271" spans="1:1" ht="15.75">
      <c r="A271" s="22"/>
    </row>
    <row r="272" spans="1:1" ht="15.75">
      <c r="A272" s="22"/>
    </row>
    <row r="273" spans="1:1" ht="15.75">
      <c r="A273" s="22"/>
    </row>
    <row r="274" spans="1:1" ht="15.75">
      <c r="A274" s="22"/>
    </row>
  </sheetData>
  <mergeCells count="193">
    <mergeCell ref="C24:E24"/>
    <mergeCell ref="C25:E25"/>
    <mergeCell ref="C37:E37"/>
    <mergeCell ref="N7:R7"/>
    <mergeCell ref="L7:M7"/>
    <mergeCell ref="Q15:Q16"/>
    <mergeCell ref="C16:E16"/>
    <mergeCell ref="N15:N16"/>
    <mergeCell ref="J12:K12"/>
    <mergeCell ref="C28:E28"/>
    <mergeCell ref="F17:M17"/>
    <mergeCell ref="C18:E18"/>
    <mergeCell ref="C35:E35"/>
    <mergeCell ref="C36:E36"/>
    <mergeCell ref="C19:E19"/>
    <mergeCell ref="N19:N35"/>
    <mergeCell ref="C20:E20"/>
    <mergeCell ref="C21:E21"/>
    <mergeCell ref="A15:E15"/>
    <mergeCell ref="F15:M16"/>
    <mergeCell ref="P15:P16"/>
    <mergeCell ref="C34:E34"/>
    <mergeCell ref="C26:E26"/>
    <mergeCell ref="C27:E27"/>
    <mergeCell ref="C22:E22"/>
    <mergeCell ref="C23:E23"/>
    <mergeCell ref="B201:H201"/>
    <mergeCell ref="C29:E29"/>
    <mergeCell ref="C30:E30"/>
    <mergeCell ref="C31:E31"/>
    <mergeCell ref="C32:E32"/>
    <mergeCell ref="C33:E33"/>
    <mergeCell ref="C38:E38"/>
    <mergeCell ref="C43:E43"/>
    <mergeCell ref="C46:E46"/>
    <mergeCell ref="C39:E39"/>
    <mergeCell ref="C40:E40"/>
    <mergeCell ref="C41:E41"/>
    <mergeCell ref="C42:E42"/>
    <mergeCell ref="C44:E44"/>
    <mergeCell ref="C45:E45"/>
    <mergeCell ref="C52:E52"/>
    <mergeCell ref="C53:E53"/>
    <mergeCell ref="C54:E54"/>
    <mergeCell ref="C47:E47"/>
    <mergeCell ref="C48:E48"/>
    <mergeCell ref="C49:E49"/>
    <mergeCell ref="C50:E50"/>
    <mergeCell ref="C51:E51"/>
    <mergeCell ref="C55:E55"/>
    <mergeCell ref="C56:E56"/>
    <mergeCell ref="C57:E57"/>
    <mergeCell ref="C58:E58"/>
    <mergeCell ref="C59:E59"/>
    <mergeCell ref="C60:E60"/>
    <mergeCell ref="C61:E61"/>
    <mergeCell ref="C62:E62"/>
    <mergeCell ref="C63:E63"/>
    <mergeCell ref="C64:E64"/>
    <mergeCell ref="C65:E65"/>
    <mergeCell ref="C66:E66"/>
    <mergeCell ref="C67:E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78:E78"/>
    <mergeCell ref="C79:E79"/>
    <mergeCell ref="C80:E80"/>
    <mergeCell ref="C81:E81"/>
    <mergeCell ref="C82:E82"/>
    <mergeCell ref="C83:E83"/>
    <mergeCell ref="C84:E84"/>
    <mergeCell ref="C85:E85"/>
    <mergeCell ref="C86:E86"/>
    <mergeCell ref="C87:E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98:E98"/>
    <mergeCell ref="C99:E99"/>
    <mergeCell ref="C100:E100"/>
    <mergeCell ref="C101:E101"/>
    <mergeCell ref="C102:E102"/>
    <mergeCell ref="C103:E103"/>
    <mergeCell ref="C104:E104"/>
    <mergeCell ref="C105:E105"/>
    <mergeCell ref="C106:E106"/>
    <mergeCell ref="C107:E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18:E118"/>
    <mergeCell ref="C119:E119"/>
    <mergeCell ref="C120:E120"/>
    <mergeCell ref="C121:E121"/>
    <mergeCell ref="C122:E122"/>
    <mergeCell ref="C124:E124"/>
    <mergeCell ref="C125:E125"/>
    <mergeCell ref="C126:E126"/>
    <mergeCell ref="C127:E127"/>
    <mergeCell ref="C128:E128"/>
    <mergeCell ref="C129:E129"/>
    <mergeCell ref="C131:E131"/>
    <mergeCell ref="C132:E132"/>
    <mergeCell ref="C133:E133"/>
    <mergeCell ref="C134:E134"/>
    <mergeCell ref="C135:E135"/>
    <mergeCell ref="C136:E136"/>
    <mergeCell ref="C138:E138"/>
    <mergeCell ref="C139:E139"/>
    <mergeCell ref="C140:E140"/>
    <mergeCell ref="C141:E141"/>
    <mergeCell ref="C142:E142"/>
    <mergeCell ref="C143:E143"/>
    <mergeCell ref="C144:E144"/>
    <mergeCell ref="C145:E145"/>
    <mergeCell ref="C146:E146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58:E158"/>
    <mergeCell ref="C159:E159"/>
    <mergeCell ref="C160:E160"/>
    <mergeCell ref="C161:E161"/>
    <mergeCell ref="C162:E162"/>
    <mergeCell ref="C163:E163"/>
    <mergeCell ref="C164:E164"/>
    <mergeCell ref="C165:E165"/>
    <mergeCell ref="C166:E166"/>
    <mergeCell ref="C167:E167"/>
    <mergeCell ref="C187:E187"/>
    <mergeCell ref="C188:E188"/>
    <mergeCell ref="C168:E168"/>
    <mergeCell ref="C169:E169"/>
    <mergeCell ref="C170:E170"/>
    <mergeCell ref="C171:E171"/>
    <mergeCell ref="C176:E176"/>
    <mergeCell ref="C172:E172"/>
    <mergeCell ref="C173:E173"/>
    <mergeCell ref="C177:E177"/>
    <mergeCell ref="C179:E179"/>
    <mergeCell ref="C189:E189"/>
    <mergeCell ref="C197:E197"/>
    <mergeCell ref="C198:E198"/>
    <mergeCell ref="C190:E190"/>
    <mergeCell ref="C192:E192"/>
    <mergeCell ref="C194:E194"/>
    <mergeCell ref="C195:E195"/>
    <mergeCell ref="F1:R1"/>
    <mergeCell ref="B202:H202"/>
    <mergeCell ref="Q201:S201"/>
    <mergeCell ref="Q200:S200"/>
    <mergeCell ref="Q202:S202"/>
    <mergeCell ref="O15:O16"/>
    <mergeCell ref="R15:R16"/>
    <mergeCell ref="A17:E17"/>
    <mergeCell ref="B200:H200"/>
    <mergeCell ref="C196:E196"/>
    <mergeCell ref="C180:E180"/>
    <mergeCell ref="C181:E181"/>
    <mergeCell ref="C182:E182"/>
    <mergeCell ref="C183:E183"/>
    <mergeCell ref="C184:E184"/>
    <mergeCell ref="C185:E185"/>
    <mergeCell ref="C186:E186"/>
  </mergeCells>
  <phoneticPr fontId="9" type="noConversion"/>
  <printOptions horizontalCentered="1"/>
  <pageMargins left="0.31496062992126" right="0.23622047244094499" top="0.43307086614173201" bottom="0.511811023622047" header="0" footer="0"/>
  <pageSetup scale="65" firstPageNumber="11" orientation="landscape" useFirstPageNumber="1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dimension ref="A1:Y277"/>
  <sheetViews>
    <sheetView showGridLines="0" topLeftCell="AI22" zoomScale="95" workbookViewId="0">
      <selection activeCell="I11" sqref="I11"/>
    </sheetView>
  </sheetViews>
  <sheetFormatPr baseColWidth="10" defaultColWidth="11.42578125" defaultRowHeight="12.75"/>
  <cols>
    <col min="1" max="1" width="4" style="1" hidden="1" customWidth="1"/>
    <col min="2" max="2" width="3.85546875" style="1" hidden="1" customWidth="1"/>
    <col min="3" max="3" width="1.5703125" style="1" hidden="1" customWidth="1"/>
    <col min="4" max="4" width="2.7109375" hidden="1" customWidth="1"/>
    <col min="5" max="5" width="1.5703125" hidden="1" customWidth="1"/>
    <col min="6" max="6" width="7.42578125" hidden="1" customWidth="1"/>
    <col min="7" max="7" width="6.5703125" hidden="1" customWidth="1"/>
    <col min="8" max="11" width="4.42578125" hidden="1" customWidth="1"/>
    <col min="12" max="12" width="3.85546875" hidden="1" customWidth="1"/>
    <col min="13" max="13" width="27.7109375" hidden="1" customWidth="1"/>
    <col min="14" max="14" width="2.5703125" hidden="1" customWidth="1"/>
    <col min="15" max="15" width="9.42578125" style="88" hidden="1" customWidth="1"/>
    <col min="16" max="16" width="7.140625" hidden="1" customWidth="1"/>
    <col min="17" max="17" width="12" hidden="1" customWidth="1"/>
    <col min="18" max="18" width="11" hidden="1" customWidth="1"/>
    <col min="19" max="19" width="14.42578125" hidden="1" customWidth="1"/>
    <col min="20" max="20" width="14.5703125" hidden="1" customWidth="1"/>
    <col min="21" max="24" width="13.28515625" hidden="1" customWidth="1"/>
    <col min="25" max="25" width="15.140625" hidden="1" customWidth="1"/>
    <col min="26" max="34" width="0" hidden="1" customWidth="1"/>
  </cols>
  <sheetData>
    <row r="1" spans="1:25">
      <c r="D1" s="1" t="s">
        <v>402</v>
      </c>
      <c r="X1" s="4" t="s">
        <v>429</v>
      </c>
    </row>
    <row r="2" spans="1:25" s="82" customFormat="1" ht="24.75" customHeight="1">
      <c r="A2" s="2"/>
      <c r="B2" s="80"/>
      <c r="C2" s="80"/>
      <c r="D2" s="80"/>
      <c r="E2" s="80"/>
      <c r="F2" s="859" t="s">
        <v>428</v>
      </c>
      <c r="G2" s="859"/>
      <c r="H2" s="859"/>
      <c r="I2" s="859"/>
      <c r="J2" s="859"/>
      <c r="K2" s="859"/>
      <c r="L2" s="859"/>
      <c r="M2" s="859"/>
      <c r="N2" s="859"/>
      <c r="O2" s="859"/>
      <c r="P2" s="859"/>
      <c r="Q2" s="859"/>
      <c r="R2" s="859"/>
      <c r="S2" s="859"/>
      <c r="T2" s="859"/>
      <c r="U2" s="859"/>
      <c r="V2" s="859"/>
      <c r="W2" s="80"/>
      <c r="X2" s="81" t="s">
        <v>466</v>
      </c>
      <c r="Y2" s="80"/>
    </row>
    <row r="3" spans="1:25" ht="15.75">
      <c r="B3" s="1" t="s">
        <v>403</v>
      </c>
      <c r="H3" s="25">
        <v>6</v>
      </c>
      <c r="I3" s="25">
        <v>1</v>
      </c>
      <c r="J3" s="25">
        <v>1</v>
      </c>
      <c r="K3" s="25">
        <v>1</v>
      </c>
      <c r="L3" s="26"/>
      <c r="M3" s="22" t="s">
        <v>434</v>
      </c>
      <c r="X3" s="4" t="s">
        <v>468</v>
      </c>
    </row>
    <row r="4" spans="1:25" s="23" customFormat="1" ht="11.25">
      <c r="A4" s="1"/>
      <c r="B4" s="1"/>
      <c r="C4" s="1"/>
      <c r="H4" s="23" t="s">
        <v>407</v>
      </c>
      <c r="O4" s="24"/>
      <c r="X4" s="3"/>
    </row>
    <row r="5" spans="1:25">
      <c r="B5" s="1" t="s">
        <v>401</v>
      </c>
      <c r="H5" s="25">
        <v>0</v>
      </c>
      <c r="I5" s="25">
        <v>0</v>
      </c>
      <c r="J5" s="25">
        <v>0</v>
      </c>
      <c r="K5" s="25">
        <v>0</v>
      </c>
    </row>
    <row r="6" spans="1:25" s="23" customFormat="1" ht="11.25">
      <c r="A6" s="1"/>
      <c r="B6" s="1"/>
      <c r="C6" s="1"/>
      <c r="H6" s="23" t="s">
        <v>407</v>
      </c>
      <c r="O6" s="24"/>
    </row>
    <row r="7" spans="1:25">
      <c r="B7" s="1" t="s">
        <v>404</v>
      </c>
      <c r="H7" s="25">
        <v>0</v>
      </c>
      <c r="I7" s="25">
        <v>0</v>
      </c>
      <c r="J7" s="25">
        <v>1</v>
      </c>
      <c r="M7" s="4" t="s">
        <v>435</v>
      </c>
    </row>
    <row r="8" spans="1:25" s="23" customFormat="1" ht="11.25">
      <c r="A8" s="1"/>
      <c r="B8" s="1"/>
      <c r="C8" s="1"/>
      <c r="H8" s="23" t="s">
        <v>407</v>
      </c>
      <c r="M8" s="3"/>
      <c r="O8" s="24"/>
    </row>
    <row r="9" spans="1:25">
      <c r="B9" s="1" t="s">
        <v>405</v>
      </c>
      <c r="H9" s="25"/>
      <c r="I9" s="25"/>
      <c r="J9" s="25"/>
      <c r="K9" s="25"/>
      <c r="M9" s="4"/>
    </row>
    <row r="10" spans="1:25" s="23" customFormat="1" ht="11.25">
      <c r="A10" s="1"/>
      <c r="B10" s="1"/>
      <c r="C10" s="1"/>
      <c r="H10" s="23" t="s">
        <v>407</v>
      </c>
      <c r="M10" s="3"/>
      <c r="O10" s="24"/>
    </row>
    <row r="11" spans="1:25">
      <c r="B11" s="1" t="s">
        <v>406</v>
      </c>
      <c r="H11" s="25"/>
      <c r="I11" s="25"/>
      <c r="J11" s="25"/>
      <c r="K11" s="25">
        <v>0</v>
      </c>
      <c r="L11" s="25">
        <v>1</v>
      </c>
      <c r="M11" s="4" t="s">
        <v>436</v>
      </c>
    </row>
    <row r="12" spans="1:25" s="23" customFormat="1" ht="11.25">
      <c r="A12" s="1"/>
      <c r="B12" s="1"/>
      <c r="C12" s="1"/>
      <c r="H12" s="38" t="s">
        <v>430</v>
      </c>
      <c r="I12" s="38" t="s">
        <v>431</v>
      </c>
      <c r="J12" s="38" t="s">
        <v>432</v>
      </c>
      <c r="K12" s="860" t="s">
        <v>433</v>
      </c>
      <c r="L12" s="860"/>
      <c r="O12" s="24"/>
    </row>
    <row r="13" spans="1:25">
      <c r="A13" s="28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U13" s="865" t="s">
        <v>467</v>
      </c>
      <c r="V13" s="866"/>
      <c r="W13" s="866"/>
      <c r="X13" s="866"/>
      <c r="Y13" s="867"/>
    </row>
    <row r="14" spans="1:25" ht="12.75" customHeight="1">
      <c r="A14" s="802" t="s">
        <v>410</v>
      </c>
      <c r="B14" s="803"/>
      <c r="C14" s="803"/>
      <c r="D14" s="803"/>
      <c r="E14" s="803"/>
      <c r="F14" s="843"/>
      <c r="G14" s="804" t="s">
        <v>413</v>
      </c>
      <c r="H14" s="805"/>
      <c r="I14" s="805"/>
      <c r="J14" s="805"/>
      <c r="K14" s="805"/>
      <c r="L14" s="805"/>
      <c r="M14" s="805"/>
      <c r="N14" s="806"/>
      <c r="O14" s="29"/>
      <c r="P14" s="30"/>
      <c r="Q14" s="794" t="s">
        <v>416</v>
      </c>
      <c r="R14" s="794" t="s">
        <v>417</v>
      </c>
      <c r="S14" s="30" t="s">
        <v>418</v>
      </c>
      <c r="T14" s="30" t="s">
        <v>418</v>
      </c>
      <c r="U14" s="30" t="s">
        <v>421</v>
      </c>
      <c r="V14" s="30" t="s">
        <v>421</v>
      </c>
      <c r="W14" s="30" t="s">
        <v>421</v>
      </c>
      <c r="X14" s="30" t="s">
        <v>421</v>
      </c>
      <c r="Y14" s="30" t="s">
        <v>422</v>
      </c>
    </row>
    <row r="15" spans="1:25" ht="12.75" customHeight="1">
      <c r="A15" s="844" t="s">
        <v>411</v>
      </c>
      <c r="B15" s="845"/>
      <c r="C15" s="845"/>
      <c r="D15" s="845"/>
      <c r="E15" s="845"/>
      <c r="F15" s="846"/>
      <c r="G15" s="850"/>
      <c r="H15" s="851"/>
      <c r="I15" s="851"/>
      <c r="J15" s="851"/>
      <c r="K15" s="851"/>
      <c r="L15" s="851"/>
      <c r="M15" s="851"/>
      <c r="N15" s="852"/>
      <c r="O15" s="31" t="s">
        <v>414</v>
      </c>
      <c r="P15" s="32" t="s">
        <v>415</v>
      </c>
      <c r="Q15" s="868"/>
      <c r="R15" s="868"/>
      <c r="S15" s="32" t="s">
        <v>419</v>
      </c>
      <c r="T15" s="32" t="s">
        <v>420</v>
      </c>
      <c r="U15" s="32">
        <v>1</v>
      </c>
      <c r="V15" s="32">
        <v>2</v>
      </c>
      <c r="W15" s="32">
        <v>3</v>
      </c>
      <c r="X15" s="32">
        <v>4</v>
      </c>
      <c r="Y15" s="32" t="s">
        <v>423</v>
      </c>
    </row>
    <row r="16" spans="1:25">
      <c r="A16" s="73" t="s">
        <v>1</v>
      </c>
      <c r="B16" s="73" t="s">
        <v>2</v>
      </c>
      <c r="C16" s="796" t="s">
        <v>3</v>
      </c>
      <c r="D16" s="797" t="s">
        <v>3</v>
      </c>
      <c r="E16" s="798" t="s">
        <v>3</v>
      </c>
      <c r="F16" s="74" t="s">
        <v>408</v>
      </c>
      <c r="G16" s="807"/>
      <c r="H16" s="808"/>
      <c r="I16" s="808"/>
      <c r="J16" s="808"/>
      <c r="K16" s="808"/>
      <c r="L16" s="808"/>
      <c r="M16" s="808"/>
      <c r="N16" s="809"/>
      <c r="O16" s="33"/>
      <c r="P16" s="34"/>
      <c r="Q16" s="795"/>
      <c r="R16" s="795"/>
      <c r="S16" s="35" t="s">
        <v>0</v>
      </c>
      <c r="T16" s="35" t="s">
        <v>469</v>
      </c>
      <c r="U16" s="35"/>
      <c r="V16" s="35"/>
      <c r="W16" s="36"/>
      <c r="X16" s="37"/>
      <c r="Y16" s="34">
        <v>2007</v>
      </c>
    </row>
    <row r="17" spans="1:25" s="79" customFormat="1" ht="12">
      <c r="A17" s="75"/>
      <c r="B17" s="76"/>
      <c r="C17" s="832" t="s">
        <v>409</v>
      </c>
      <c r="D17" s="832"/>
      <c r="E17" s="832"/>
      <c r="F17" s="77"/>
      <c r="G17" s="847" t="s">
        <v>412</v>
      </c>
      <c r="H17" s="848"/>
      <c r="I17" s="848"/>
      <c r="J17" s="848"/>
      <c r="K17" s="848"/>
      <c r="L17" s="848"/>
      <c r="M17" s="848"/>
      <c r="N17" s="849"/>
      <c r="O17" s="78">
        <v>3</v>
      </c>
      <c r="P17" s="78" t="s">
        <v>321</v>
      </c>
      <c r="Q17" s="78" t="s">
        <v>424</v>
      </c>
      <c r="R17" s="78" t="s">
        <v>339</v>
      </c>
      <c r="S17" s="78" t="s">
        <v>425</v>
      </c>
      <c r="T17" s="78" t="s">
        <v>382</v>
      </c>
      <c r="U17" s="78" t="s">
        <v>393</v>
      </c>
      <c r="V17" s="78" t="s">
        <v>426</v>
      </c>
      <c r="W17" s="78" t="s">
        <v>5</v>
      </c>
      <c r="X17" s="78" t="s">
        <v>12</v>
      </c>
      <c r="Y17" s="78" t="s">
        <v>427</v>
      </c>
    </row>
    <row r="18" spans="1:25" s="55" customFormat="1" ht="16.5">
      <c r="A18" s="49">
        <v>1</v>
      </c>
      <c r="B18" s="27"/>
      <c r="C18" s="869"/>
      <c r="D18" s="870"/>
      <c r="E18" s="871"/>
      <c r="F18" s="6"/>
      <c r="G18" s="50" t="s">
        <v>4</v>
      </c>
      <c r="H18" s="51"/>
      <c r="I18" s="52"/>
      <c r="J18" s="52"/>
      <c r="K18" s="52"/>
      <c r="L18" s="52"/>
      <c r="M18" s="52"/>
      <c r="N18" s="53"/>
      <c r="O18" s="83">
        <v>331</v>
      </c>
      <c r="S18" s="7">
        <f t="shared" ref="S18:Y18" si="0">+S20+S28+S34+S37+S39+S42+S47+S23</f>
        <v>0</v>
      </c>
      <c r="T18" s="7">
        <f t="shared" si="0"/>
        <v>0</v>
      </c>
      <c r="U18" s="7">
        <f t="shared" si="0"/>
        <v>0</v>
      </c>
      <c r="V18" s="7">
        <f t="shared" si="0"/>
        <v>0</v>
      </c>
      <c r="W18" s="7">
        <f t="shared" si="0"/>
        <v>0</v>
      </c>
      <c r="X18" s="7">
        <f t="shared" si="0"/>
        <v>0</v>
      </c>
      <c r="Y18" s="7">
        <f t="shared" si="0"/>
        <v>0</v>
      </c>
    </row>
    <row r="19" spans="1:25" s="55" customFormat="1" ht="15.75">
      <c r="A19" s="18"/>
      <c r="B19" s="8"/>
      <c r="C19" s="853"/>
      <c r="D19" s="854"/>
      <c r="E19" s="855"/>
      <c r="F19" s="12"/>
      <c r="G19" s="47"/>
      <c r="H19" s="40"/>
      <c r="I19" s="42"/>
      <c r="J19" s="42"/>
      <c r="K19" s="42"/>
      <c r="L19" s="42"/>
      <c r="M19" s="42"/>
      <c r="N19" s="48"/>
      <c r="O19" s="861" t="s">
        <v>437</v>
      </c>
      <c r="S19" s="13"/>
      <c r="T19" s="13"/>
      <c r="U19" s="13"/>
      <c r="V19" s="13"/>
      <c r="W19" s="13"/>
      <c r="X19" s="13"/>
      <c r="Y19" s="13"/>
    </row>
    <row r="20" spans="1:25" s="55" customFormat="1" ht="15.75">
      <c r="A20" s="18"/>
      <c r="B20" s="8" t="s">
        <v>5</v>
      </c>
      <c r="C20" s="853"/>
      <c r="D20" s="854"/>
      <c r="E20" s="855"/>
      <c r="F20" s="12"/>
      <c r="G20" s="45" t="s">
        <v>6</v>
      </c>
      <c r="H20" s="40"/>
      <c r="I20" s="41"/>
      <c r="J20" s="41"/>
      <c r="K20" s="41"/>
      <c r="L20" s="41"/>
      <c r="M20" s="41"/>
      <c r="N20" s="46"/>
      <c r="O20" s="861"/>
      <c r="S20" s="14">
        <f t="shared" ref="S20:Y20" si="1">SUM(S21:S22)</f>
        <v>0</v>
      </c>
      <c r="T20" s="14">
        <f t="shared" si="1"/>
        <v>0</v>
      </c>
      <c r="U20" s="14">
        <f t="shared" si="1"/>
        <v>0</v>
      </c>
      <c r="V20" s="14">
        <f t="shared" si="1"/>
        <v>0</v>
      </c>
      <c r="W20" s="14">
        <f t="shared" si="1"/>
        <v>0</v>
      </c>
      <c r="X20" s="14">
        <f t="shared" si="1"/>
        <v>0</v>
      </c>
      <c r="Y20" s="14">
        <f t="shared" si="1"/>
        <v>0</v>
      </c>
    </row>
    <row r="21" spans="1:25" s="55" customFormat="1" ht="15.75">
      <c r="A21" s="18"/>
      <c r="B21" s="8"/>
      <c r="C21" s="853" t="s">
        <v>7</v>
      </c>
      <c r="D21" s="854" t="s">
        <v>8</v>
      </c>
      <c r="E21" s="855" t="s">
        <v>8</v>
      </c>
      <c r="F21" s="12"/>
      <c r="G21" s="47" t="s">
        <v>9</v>
      </c>
      <c r="H21" s="40"/>
      <c r="I21" s="42"/>
      <c r="J21" s="42"/>
      <c r="K21" s="42"/>
      <c r="L21" s="42"/>
      <c r="M21" s="42"/>
      <c r="N21" s="48"/>
      <c r="O21" s="861"/>
      <c r="S21" s="13"/>
      <c r="T21" s="87"/>
      <c r="U21" s="87"/>
      <c r="V21" s="87">
        <f>+U21</f>
        <v>0</v>
      </c>
      <c r="W21" s="87">
        <f t="shared" ref="W21:X24" si="2">+V21</f>
        <v>0</v>
      </c>
      <c r="X21" s="87">
        <f t="shared" si="2"/>
        <v>0</v>
      </c>
      <c r="Y21" s="87">
        <f>SUM(U21:X21)</f>
        <v>0</v>
      </c>
    </row>
    <row r="22" spans="1:25" s="55" customFormat="1" ht="15.75">
      <c r="A22" s="18"/>
      <c r="B22" s="8"/>
      <c r="C22" s="853" t="s">
        <v>10</v>
      </c>
      <c r="D22" s="854" t="s">
        <v>8</v>
      </c>
      <c r="E22" s="855" t="s">
        <v>8</v>
      </c>
      <c r="F22" s="12"/>
      <c r="G22" s="47" t="s">
        <v>11</v>
      </c>
      <c r="H22" s="40"/>
      <c r="I22" s="42"/>
      <c r="J22" s="42"/>
      <c r="K22" s="42"/>
      <c r="L22" s="42"/>
      <c r="M22" s="42"/>
      <c r="N22" s="48"/>
      <c r="O22" s="861"/>
      <c r="S22" s="89"/>
      <c r="T22" s="89"/>
      <c r="U22" s="89"/>
      <c r="V22" s="89">
        <f>+U22</f>
        <v>0</v>
      </c>
      <c r="W22" s="89">
        <f t="shared" si="2"/>
        <v>0</v>
      </c>
      <c r="X22" s="89">
        <f t="shared" si="2"/>
        <v>0</v>
      </c>
      <c r="Y22" s="89">
        <f>SUM(U22:X22)</f>
        <v>0</v>
      </c>
    </row>
    <row r="23" spans="1:25" s="55" customFormat="1" ht="15.75">
      <c r="A23" s="18"/>
      <c r="B23" s="8" t="s">
        <v>12</v>
      </c>
      <c r="C23" s="853"/>
      <c r="D23" s="854"/>
      <c r="E23" s="855"/>
      <c r="F23" s="12"/>
      <c r="G23" s="45" t="s">
        <v>13</v>
      </c>
      <c r="H23" s="40"/>
      <c r="I23" s="41"/>
      <c r="J23" s="41"/>
      <c r="K23" s="41"/>
      <c r="L23" s="41"/>
      <c r="M23" s="41"/>
      <c r="N23" s="46"/>
      <c r="O23" s="861"/>
      <c r="S23" s="14">
        <f t="shared" ref="S23:Y23" si="3">SUM(S24:S27)</f>
        <v>0</v>
      </c>
      <c r="T23" s="14">
        <f t="shared" si="3"/>
        <v>0</v>
      </c>
      <c r="U23" s="14">
        <f t="shared" si="3"/>
        <v>0</v>
      </c>
      <c r="V23" s="14">
        <f t="shared" si="3"/>
        <v>0</v>
      </c>
      <c r="W23" s="14">
        <f t="shared" si="3"/>
        <v>0</v>
      </c>
      <c r="X23" s="14">
        <f t="shared" si="3"/>
        <v>0</v>
      </c>
      <c r="Y23" s="14">
        <f t="shared" si="3"/>
        <v>0</v>
      </c>
    </row>
    <row r="24" spans="1:25" s="55" customFormat="1" ht="15.75">
      <c r="A24" s="18"/>
      <c r="B24" s="8"/>
      <c r="C24" s="853" t="s">
        <v>14</v>
      </c>
      <c r="D24" s="854" t="s">
        <v>15</v>
      </c>
      <c r="E24" s="855" t="s">
        <v>15</v>
      </c>
      <c r="F24" s="12"/>
      <c r="G24" s="47" t="s">
        <v>16</v>
      </c>
      <c r="H24" s="40"/>
      <c r="I24" s="42"/>
      <c r="J24" s="42"/>
      <c r="K24" s="42"/>
      <c r="L24" s="42"/>
      <c r="M24" s="42"/>
      <c r="N24" s="48"/>
      <c r="O24" s="861"/>
      <c r="S24" s="89"/>
      <c r="T24" s="89"/>
      <c r="U24" s="89"/>
      <c r="V24" s="89">
        <f>+U24</f>
        <v>0</v>
      </c>
      <c r="W24" s="89">
        <f t="shared" si="2"/>
        <v>0</v>
      </c>
      <c r="X24" s="89">
        <f t="shared" si="2"/>
        <v>0</v>
      </c>
      <c r="Y24" s="89">
        <f>SUM(U24:X24)</f>
        <v>0</v>
      </c>
    </row>
    <row r="25" spans="1:25" s="55" customFormat="1" ht="15.75">
      <c r="A25" s="18"/>
      <c r="B25" s="8"/>
      <c r="C25" s="853" t="s">
        <v>17</v>
      </c>
      <c r="D25" s="854" t="s">
        <v>18</v>
      </c>
      <c r="E25" s="855" t="s">
        <v>18</v>
      </c>
      <c r="F25" s="12"/>
      <c r="G25" s="47" t="s">
        <v>19</v>
      </c>
      <c r="H25" s="40"/>
      <c r="I25" s="42"/>
      <c r="J25" s="42"/>
      <c r="K25" s="42"/>
      <c r="L25" s="42"/>
      <c r="M25" s="42"/>
      <c r="N25" s="48"/>
      <c r="O25" s="861"/>
      <c r="S25" s="13"/>
      <c r="T25" s="13"/>
      <c r="U25" s="13"/>
      <c r="V25" s="13"/>
      <c r="W25" s="13"/>
      <c r="X25" s="13"/>
      <c r="Y25" s="13">
        <f>SUM(U25:X25)</f>
        <v>0</v>
      </c>
    </row>
    <row r="26" spans="1:25" s="55" customFormat="1" ht="15.75">
      <c r="A26" s="18"/>
      <c r="B26" s="8"/>
      <c r="C26" s="853" t="s">
        <v>20</v>
      </c>
      <c r="D26" s="854" t="s">
        <v>21</v>
      </c>
      <c r="E26" s="855" t="s">
        <v>21</v>
      </c>
      <c r="F26" s="12"/>
      <c r="G26" s="47" t="s">
        <v>22</v>
      </c>
      <c r="H26" s="40"/>
      <c r="I26" s="42"/>
      <c r="J26" s="42"/>
      <c r="K26" s="42"/>
      <c r="L26" s="42"/>
      <c r="M26" s="42"/>
      <c r="N26" s="48"/>
      <c r="O26" s="861"/>
      <c r="S26" s="13"/>
      <c r="T26" s="13"/>
      <c r="U26" s="13"/>
      <c r="V26" s="13"/>
      <c r="W26" s="13"/>
      <c r="X26" s="13"/>
      <c r="Y26" s="13">
        <f>SUM(U26:X26)</f>
        <v>0</v>
      </c>
    </row>
    <row r="27" spans="1:25" s="55" customFormat="1" ht="15.75">
      <c r="A27" s="18"/>
      <c r="B27" s="8"/>
      <c r="C27" s="853" t="s">
        <v>23</v>
      </c>
      <c r="D27" s="854" t="s">
        <v>21</v>
      </c>
      <c r="E27" s="855" t="s">
        <v>21</v>
      </c>
      <c r="F27" s="12"/>
      <c r="G27" s="47" t="s">
        <v>24</v>
      </c>
      <c r="H27" s="40"/>
      <c r="I27" s="42"/>
      <c r="J27" s="42"/>
      <c r="K27" s="42"/>
      <c r="L27" s="42"/>
      <c r="M27" s="42"/>
      <c r="N27" s="48"/>
      <c r="O27" s="861"/>
      <c r="S27" s="89"/>
      <c r="T27" s="89"/>
      <c r="U27" s="89"/>
      <c r="V27" s="89">
        <f>+U27</f>
        <v>0</v>
      </c>
      <c r="W27" s="89">
        <f>+V27</f>
        <v>0</v>
      </c>
      <c r="X27" s="89">
        <f>+W27</f>
        <v>0</v>
      </c>
      <c r="Y27" s="89">
        <f>SUM(U27:X27)</f>
        <v>0</v>
      </c>
    </row>
    <row r="28" spans="1:25" s="55" customFormat="1" ht="15.75">
      <c r="A28" s="18"/>
      <c r="B28" s="8" t="s">
        <v>25</v>
      </c>
      <c r="C28" s="853"/>
      <c r="D28" s="854"/>
      <c r="E28" s="855"/>
      <c r="F28" s="12"/>
      <c r="G28" s="45" t="s">
        <v>26</v>
      </c>
      <c r="H28" s="40"/>
      <c r="I28" s="41"/>
      <c r="J28" s="41"/>
      <c r="K28" s="41"/>
      <c r="L28" s="41"/>
      <c r="M28" s="41"/>
      <c r="N28" s="46"/>
      <c r="O28" s="861"/>
      <c r="S28" s="14">
        <f t="shared" ref="S28:Y28" si="4">SUM(S29:S33)</f>
        <v>0</v>
      </c>
      <c r="T28" s="14">
        <f t="shared" si="4"/>
        <v>0</v>
      </c>
      <c r="U28" s="14">
        <f t="shared" si="4"/>
        <v>0</v>
      </c>
      <c r="V28" s="14">
        <f t="shared" si="4"/>
        <v>0</v>
      </c>
      <c r="W28" s="14">
        <f t="shared" si="4"/>
        <v>0</v>
      </c>
      <c r="X28" s="14">
        <f t="shared" si="4"/>
        <v>0</v>
      </c>
      <c r="Y28" s="14">
        <f t="shared" si="4"/>
        <v>0</v>
      </c>
    </row>
    <row r="29" spans="1:25" s="55" customFormat="1" ht="15.75">
      <c r="A29" s="18"/>
      <c r="B29" s="8"/>
      <c r="C29" s="853" t="s">
        <v>27</v>
      </c>
      <c r="D29" s="854" t="s">
        <v>28</v>
      </c>
      <c r="E29" s="855" t="s">
        <v>28</v>
      </c>
      <c r="F29" s="12"/>
      <c r="G29" s="47" t="s">
        <v>29</v>
      </c>
      <c r="H29" s="40"/>
      <c r="I29" s="42"/>
      <c r="J29" s="42"/>
      <c r="K29" s="42"/>
      <c r="L29" s="42"/>
      <c r="M29" s="42"/>
      <c r="N29" s="48"/>
      <c r="O29" s="861"/>
      <c r="S29" s="89"/>
      <c r="T29" s="89"/>
      <c r="U29" s="89"/>
      <c r="V29" s="89">
        <f t="shared" ref="V29:X31" si="5">+U29</f>
        <v>0</v>
      </c>
      <c r="W29" s="89">
        <f t="shared" si="5"/>
        <v>0</v>
      </c>
      <c r="X29" s="89">
        <f t="shared" si="5"/>
        <v>0</v>
      </c>
      <c r="Y29" s="89">
        <f>SUM(U29:X29)</f>
        <v>0</v>
      </c>
    </row>
    <row r="30" spans="1:25" s="55" customFormat="1" ht="15.75">
      <c r="A30" s="18"/>
      <c r="B30" s="8"/>
      <c r="C30" s="853" t="s">
        <v>30</v>
      </c>
      <c r="D30" s="854" t="s">
        <v>31</v>
      </c>
      <c r="E30" s="855" t="s">
        <v>31</v>
      </c>
      <c r="F30" s="12"/>
      <c r="G30" s="47" t="s">
        <v>32</v>
      </c>
      <c r="H30" s="40"/>
      <c r="I30" s="42"/>
      <c r="J30" s="42"/>
      <c r="K30" s="42"/>
      <c r="L30" s="42"/>
      <c r="M30" s="42"/>
      <c r="N30" s="48"/>
      <c r="O30" s="861"/>
      <c r="S30" s="89"/>
      <c r="T30" s="89"/>
      <c r="U30" s="89"/>
      <c r="V30" s="89">
        <f t="shared" si="5"/>
        <v>0</v>
      </c>
      <c r="W30" s="89">
        <f t="shared" si="5"/>
        <v>0</v>
      </c>
      <c r="X30" s="89">
        <f t="shared" si="5"/>
        <v>0</v>
      </c>
      <c r="Y30" s="89">
        <f>SUM(U30:X30)</f>
        <v>0</v>
      </c>
    </row>
    <row r="31" spans="1:25" s="55" customFormat="1" ht="15.75">
      <c r="A31" s="18"/>
      <c r="B31" s="8"/>
      <c r="C31" s="853" t="s">
        <v>33</v>
      </c>
      <c r="D31" s="854" t="s">
        <v>34</v>
      </c>
      <c r="E31" s="855" t="s">
        <v>34</v>
      </c>
      <c r="F31" s="12"/>
      <c r="G31" s="47" t="s">
        <v>35</v>
      </c>
      <c r="H31" s="40"/>
      <c r="I31" s="42"/>
      <c r="J31" s="42"/>
      <c r="K31" s="42"/>
      <c r="L31" s="42"/>
      <c r="M31" s="42"/>
      <c r="N31" s="48"/>
      <c r="O31" s="861"/>
      <c r="S31" s="89"/>
      <c r="T31" s="89"/>
      <c r="U31" s="89"/>
      <c r="V31" s="89">
        <f t="shared" si="5"/>
        <v>0</v>
      </c>
      <c r="W31" s="89">
        <f t="shared" si="5"/>
        <v>0</v>
      </c>
      <c r="X31" s="89">
        <f t="shared" si="5"/>
        <v>0</v>
      </c>
      <c r="Y31" s="89">
        <f>SUM(U31:X31)</f>
        <v>0</v>
      </c>
    </row>
    <row r="32" spans="1:25" s="55" customFormat="1" ht="15.75">
      <c r="A32" s="18"/>
      <c r="B32" s="8"/>
      <c r="C32" s="853" t="s">
        <v>36</v>
      </c>
      <c r="D32" s="854" t="s">
        <v>37</v>
      </c>
      <c r="E32" s="855" t="s">
        <v>37</v>
      </c>
      <c r="F32" s="12"/>
      <c r="G32" s="47" t="s">
        <v>38</v>
      </c>
      <c r="H32" s="40"/>
      <c r="I32" s="42"/>
      <c r="J32" s="42"/>
      <c r="K32" s="42"/>
      <c r="L32" s="42"/>
      <c r="M32" s="42"/>
      <c r="N32" s="48"/>
      <c r="O32" s="861"/>
      <c r="S32" s="89"/>
      <c r="T32" s="89"/>
      <c r="U32" s="89"/>
      <c r="V32" s="89">
        <f t="shared" ref="V32:X33" si="6">+U32</f>
        <v>0</v>
      </c>
      <c r="W32" s="89">
        <f t="shared" si="6"/>
        <v>0</v>
      </c>
      <c r="X32" s="89">
        <f t="shared" si="6"/>
        <v>0</v>
      </c>
      <c r="Y32" s="89">
        <f>SUM(U32:X32)</f>
        <v>0</v>
      </c>
    </row>
    <row r="33" spans="1:25" s="55" customFormat="1" ht="15.75">
      <c r="A33" s="18"/>
      <c r="B33" s="8"/>
      <c r="C33" s="853" t="s">
        <v>39</v>
      </c>
      <c r="D33" s="854" t="s">
        <v>40</v>
      </c>
      <c r="E33" s="855" t="s">
        <v>40</v>
      </c>
      <c r="F33" s="12"/>
      <c r="G33" s="47" t="s">
        <v>41</v>
      </c>
      <c r="H33" s="40"/>
      <c r="I33" s="42"/>
      <c r="J33" s="42"/>
      <c r="K33" s="42"/>
      <c r="L33" s="42"/>
      <c r="M33" s="42"/>
      <c r="N33" s="48"/>
      <c r="O33" s="861"/>
      <c r="S33" s="89"/>
      <c r="T33" s="89"/>
      <c r="U33" s="89"/>
      <c r="V33" s="89">
        <f t="shared" si="6"/>
        <v>0</v>
      </c>
      <c r="W33" s="89">
        <f t="shared" si="6"/>
        <v>0</v>
      </c>
      <c r="X33" s="89">
        <f t="shared" si="6"/>
        <v>0</v>
      </c>
      <c r="Y33" s="89">
        <f>SUM(U33:X33)</f>
        <v>0</v>
      </c>
    </row>
    <row r="34" spans="1:25" s="55" customFormat="1" ht="15.75">
      <c r="A34" s="18"/>
      <c r="B34" s="8" t="s">
        <v>42</v>
      </c>
      <c r="C34" s="853"/>
      <c r="D34" s="854"/>
      <c r="E34" s="855"/>
      <c r="F34" s="12"/>
      <c r="G34" s="45" t="s">
        <v>43</v>
      </c>
      <c r="H34" s="40"/>
      <c r="I34" s="41"/>
      <c r="J34" s="41"/>
      <c r="K34" s="41"/>
      <c r="L34" s="41"/>
      <c r="M34" s="41"/>
      <c r="N34" s="46"/>
      <c r="O34" s="861"/>
      <c r="S34" s="14">
        <f t="shared" ref="S34:Y34" si="7">SUM(S35:S36)</f>
        <v>0</v>
      </c>
      <c r="T34" s="14">
        <f t="shared" si="7"/>
        <v>0</v>
      </c>
      <c r="U34" s="14">
        <f t="shared" si="7"/>
        <v>0</v>
      </c>
      <c r="V34" s="14">
        <f t="shared" si="7"/>
        <v>0</v>
      </c>
      <c r="W34" s="14">
        <f t="shared" si="7"/>
        <v>0</v>
      </c>
      <c r="X34" s="14">
        <f t="shared" si="7"/>
        <v>0</v>
      </c>
      <c r="Y34" s="14">
        <f t="shared" si="7"/>
        <v>0</v>
      </c>
    </row>
    <row r="35" spans="1:25" s="55" customFormat="1" ht="15.75">
      <c r="A35" s="18"/>
      <c r="B35" s="8"/>
      <c r="C35" s="853" t="s">
        <v>44</v>
      </c>
      <c r="D35" s="854" t="s">
        <v>45</v>
      </c>
      <c r="E35" s="855" t="s">
        <v>45</v>
      </c>
      <c r="F35" s="12"/>
      <c r="G35" s="47" t="s">
        <v>46</v>
      </c>
      <c r="H35" s="40"/>
      <c r="I35" s="42"/>
      <c r="J35" s="42"/>
      <c r="K35" s="42"/>
      <c r="L35" s="42"/>
      <c r="M35" s="42"/>
      <c r="N35" s="48"/>
      <c r="O35" s="861"/>
      <c r="S35" s="89"/>
      <c r="T35" s="89"/>
      <c r="U35" s="89"/>
      <c r="V35" s="89">
        <f t="shared" ref="V35:X36" si="8">+U35</f>
        <v>0</v>
      </c>
      <c r="W35" s="89">
        <f t="shared" si="8"/>
        <v>0</v>
      </c>
      <c r="X35" s="89">
        <f t="shared" si="8"/>
        <v>0</v>
      </c>
      <c r="Y35" s="89">
        <f>SUM(U35:X35)</f>
        <v>0</v>
      </c>
    </row>
    <row r="36" spans="1:25" s="55" customFormat="1" ht="15.75">
      <c r="A36" s="18"/>
      <c r="B36" s="8"/>
      <c r="C36" s="853" t="s">
        <v>47</v>
      </c>
      <c r="D36" s="854" t="s">
        <v>48</v>
      </c>
      <c r="E36" s="855" t="s">
        <v>48</v>
      </c>
      <c r="F36" s="12"/>
      <c r="G36" s="47" t="s">
        <v>49</v>
      </c>
      <c r="H36" s="40"/>
      <c r="I36" s="42"/>
      <c r="J36" s="42"/>
      <c r="K36" s="42"/>
      <c r="L36" s="42"/>
      <c r="M36" s="42"/>
      <c r="N36" s="48"/>
      <c r="O36" s="54"/>
      <c r="S36" s="89"/>
      <c r="T36" s="89"/>
      <c r="U36" s="89"/>
      <c r="V36" s="89">
        <f t="shared" si="8"/>
        <v>0</v>
      </c>
      <c r="W36" s="89">
        <f t="shared" si="8"/>
        <v>0</v>
      </c>
      <c r="X36" s="89">
        <f t="shared" si="8"/>
        <v>0</v>
      </c>
      <c r="Y36" s="89">
        <f>SUM(U36:X36)</f>
        <v>0</v>
      </c>
    </row>
    <row r="37" spans="1:25" s="55" customFormat="1" ht="15.75">
      <c r="A37" s="18"/>
      <c r="B37" s="8" t="s">
        <v>50</v>
      </c>
      <c r="C37" s="853"/>
      <c r="D37" s="854"/>
      <c r="E37" s="855"/>
      <c r="F37" s="12"/>
      <c r="G37" s="45" t="s">
        <v>51</v>
      </c>
      <c r="H37" s="40"/>
      <c r="I37" s="41"/>
      <c r="J37" s="41"/>
      <c r="K37" s="41"/>
      <c r="L37" s="41"/>
      <c r="M37" s="41"/>
      <c r="N37" s="46"/>
      <c r="O37" s="54"/>
      <c r="S37" s="14">
        <f t="shared" ref="S37:Y37" si="9">SUM(S38:S38)</f>
        <v>0</v>
      </c>
      <c r="T37" s="14">
        <f t="shared" si="9"/>
        <v>0</v>
      </c>
      <c r="U37" s="14">
        <f t="shared" si="9"/>
        <v>0</v>
      </c>
      <c r="V37" s="14">
        <f t="shared" si="9"/>
        <v>0</v>
      </c>
      <c r="W37" s="14">
        <f t="shared" si="9"/>
        <v>0</v>
      </c>
      <c r="X37" s="14">
        <f t="shared" si="9"/>
        <v>0</v>
      </c>
      <c r="Y37" s="14">
        <f t="shared" si="9"/>
        <v>0</v>
      </c>
    </row>
    <row r="38" spans="1:25" s="55" customFormat="1" ht="15.75">
      <c r="A38" s="18"/>
      <c r="B38" s="8"/>
      <c r="C38" s="853" t="s">
        <v>52</v>
      </c>
      <c r="D38" s="854" t="s">
        <v>53</v>
      </c>
      <c r="E38" s="855" t="s">
        <v>53</v>
      </c>
      <c r="F38" s="12"/>
      <c r="G38" s="47" t="s">
        <v>54</v>
      </c>
      <c r="H38" s="40"/>
      <c r="I38" s="42"/>
      <c r="J38" s="42"/>
      <c r="K38" s="42"/>
      <c r="L38" s="42"/>
      <c r="M38" s="42"/>
      <c r="N38" s="48"/>
      <c r="O38" s="54"/>
      <c r="S38" s="89"/>
      <c r="T38" s="89"/>
      <c r="U38" s="89"/>
      <c r="V38" s="89">
        <f>+U38</f>
        <v>0</v>
      </c>
      <c r="W38" s="89">
        <f>+V38</f>
        <v>0</v>
      </c>
      <c r="X38" s="89">
        <f>+W38</f>
        <v>0</v>
      </c>
      <c r="Y38" s="89">
        <f>SUM(U38:X38)</f>
        <v>0</v>
      </c>
    </row>
    <row r="39" spans="1:25" s="55" customFormat="1" ht="15.75">
      <c r="A39" s="18"/>
      <c r="B39" s="8" t="s">
        <v>55</v>
      </c>
      <c r="C39" s="853"/>
      <c r="D39" s="854"/>
      <c r="E39" s="855"/>
      <c r="F39" s="12"/>
      <c r="G39" s="45" t="s">
        <v>56</v>
      </c>
      <c r="H39" s="40"/>
      <c r="I39" s="41"/>
      <c r="J39" s="41"/>
      <c r="K39" s="41"/>
      <c r="L39" s="41"/>
      <c r="M39" s="41"/>
      <c r="N39" s="46"/>
      <c r="O39" s="54"/>
      <c r="S39" s="14">
        <f t="shared" ref="S39:Y39" si="10">SUM(S40:S41)</f>
        <v>0</v>
      </c>
      <c r="T39" s="14">
        <f t="shared" si="10"/>
        <v>0</v>
      </c>
      <c r="U39" s="14">
        <f t="shared" si="10"/>
        <v>0</v>
      </c>
      <c r="V39" s="14">
        <f t="shared" si="10"/>
        <v>0</v>
      </c>
      <c r="W39" s="14">
        <f t="shared" si="10"/>
        <v>0</v>
      </c>
      <c r="X39" s="14">
        <f t="shared" si="10"/>
        <v>0</v>
      </c>
      <c r="Y39" s="14">
        <f t="shared" si="10"/>
        <v>0</v>
      </c>
    </row>
    <row r="40" spans="1:25" s="55" customFormat="1" ht="15.75">
      <c r="A40" s="18"/>
      <c r="B40" s="8"/>
      <c r="C40" s="853" t="s">
        <v>57</v>
      </c>
      <c r="D40" s="854" t="s">
        <v>58</v>
      </c>
      <c r="E40" s="855" t="s">
        <v>58</v>
      </c>
      <c r="F40" s="12"/>
      <c r="G40" s="47" t="s">
        <v>59</v>
      </c>
      <c r="H40" s="40"/>
      <c r="I40" s="42"/>
      <c r="J40" s="42"/>
      <c r="K40" s="42"/>
      <c r="L40" s="42"/>
      <c r="M40" s="42"/>
      <c r="N40" s="48"/>
      <c r="O40" s="54"/>
      <c r="S40" s="89"/>
      <c r="T40" s="89"/>
      <c r="U40" s="89"/>
      <c r="V40" s="89">
        <f t="shared" ref="V40:X41" si="11">+U40</f>
        <v>0</v>
      </c>
      <c r="W40" s="89">
        <f t="shared" si="11"/>
        <v>0</v>
      </c>
      <c r="X40" s="89">
        <f t="shared" si="11"/>
        <v>0</v>
      </c>
      <c r="Y40" s="89">
        <f>SUM(U40:X40)</f>
        <v>0</v>
      </c>
    </row>
    <row r="41" spans="1:25" s="55" customFormat="1" ht="15.75">
      <c r="A41" s="18"/>
      <c r="B41" s="8"/>
      <c r="C41" s="853" t="s">
        <v>60</v>
      </c>
      <c r="D41" s="854" t="s">
        <v>61</v>
      </c>
      <c r="E41" s="855" t="s">
        <v>61</v>
      </c>
      <c r="F41" s="12"/>
      <c r="G41" s="47" t="s">
        <v>62</v>
      </c>
      <c r="H41" s="40"/>
      <c r="I41" s="42"/>
      <c r="J41" s="42"/>
      <c r="K41" s="42"/>
      <c r="L41" s="42"/>
      <c r="M41" s="42"/>
      <c r="N41" s="48"/>
      <c r="O41" s="54"/>
      <c r="S41" s="89"/>
      <c r="T41" s="89"/>
      <c r="U41" s="89"/>
      <c r="V41" s="89">
        <f t="shared" si="11"/>
        <v>0</v>
      </c>
      <c r="W41" s="89">
        <f t="shared" si="11"/>
        <v>0</v>
      </c>
      <c r="X41" s="89">
        <f t="shared" si="11"/>
        <v>0</v>
      </c>
      <c r="Y41" s="89">
        <f>SUM(U41:X41)</f>
        <v>0</v>
      </c>
    </row>
    <row r="42" spans="1:25" s="55" customFormat="1" ht="15.75">
      <c r="A42" s="18"/>
      <c r="B42" s="8" t="s">
        <v>63</v>
      </c>
      <c r="C42" s="853"/>
      <c r="D42" s="854"/>
      <c r="E42" s="855"/>
      <c r="F42" s="12"/>
      <c r="G42" s="45" t="s">
        <v>64</v>
      </c>
      <c r="H42" s="40"/>
      <c r="I42" s="41"/>
      <c r="J42" s="41"/>
      <c r="K42" s="41"/>
      <c r="L42" s="41"/>
      <c r="M42" s="41"/>
      <c r="N42" s="46"/>
      <c r="O42" s="54"/>
      <c r="S42" s="14">
        <f t="shared" ref="S42:Y42" si="12">SUM(S43:S46)</f>
        <v>0</v>
      </c>
      <c r="T42" s="14">
        <f t="shared" si="12"/>
        <v>0</v>
      </c>
      <c r="U42" s="14">
        <f t="shared" si="12"/>
        <v>0</v>
      </c>
      <c r="V42" s="14">
        <f t="shared" si="12"/>
        <v>0</v>
      </c>
      <c r="W42" s="14">
        <f t="shared" si="12"/>
        <v>0</v>
      </c>
      <c r="X42" s="14">
        <f t="shared" si="12"/>
        <v>0</v>
      </c>
      <c r="Y42" s="14">
        <f t="shared" si="12"/>
        <v>0</v>
      </c>
    </row>
    <row r="43" spans="1:25" s="55" customFormat="1" ht="15.75">
      <c r="A43" s="18"/>
      <c r="B43" s="8"/>
      <c r="C43" s="853" t="s">
        <v>65</v>
      </c>
      <c r="D43" s="854" t="s">
        <v>66</v>
      </c>
      <c r="E43" s="855" t="s">
        <v>66</v>
      </c>
      <c r="F43" s="12"/>
      <c r="G43" s="47" t="s">
        <v>67</v>
      </c>
      <c r="H43" s="40"/>
      <c r="I43" s="42"/>
      <c r="J43" s="42"/>
      <c r="K43" s="42"/>
      <c r="L43" s="42"/>
      <c r="M43" s="42"/>
      <c r="N43" s="48"/>
      <c r="O43" s="54"/>
      <c r="S43" s="15">
        <v>0</v>
      </c>
      <c r="T43" s="15"/>
      <c r="U43" s="86"/>
      <c r="V43" s="86"/>
      <c r="W43" s="86"/>
      <c r="X43" s="86">
        <f>+X21/3</f>
        <v>0</v>
      </c>
      <c r="Y43" s="87">
        <f>SUM(U43:X43)</f>
        <v>0</v>
      </c>
    </row>
    <row r="44" spans="1:25" s="55" customFormat="1" ht="15.75">
      <c r="A44" s="18"/>
      <c r="B44" s="8"/>
      <c r="C44" s="853" t="s">
        <v>68</v>
      </c>
      <c r="D44" s="854" t="s">
        <v>69</v>
      </c>
      <c r="E44" s="855" t="s">
        <v>69</v>
      </c>
      <c r="F44" s="12"/>
      <c r="G44" s="47" t="s">
        <v>70</v>
      </c>
      <c r="H44" s="40"/>
      <c r="I44" s="42"/>
      <c r="J44" s="42"/>
      <c r="K44" s="42"/>
      <c r="L44" s="42"/>
      <c r="M44" s="42"/>
      <c r="N44" s="48"/>
      <c r="O44" s="54"/>
      <c r="S44" s="89"/>
      <c r="T44" s="89"/>
      <c r="U44" s="89"/>
      <c r="V44" s="89">
        <f t="shared" ref="V44:X46" si="13">+U44</f>
        <v>0</v>
      </c>
      <c r="W44" s="89">
        <f t="shared" si="13"/>
        <v>0</v>
      </c>
      <c r="X44" s="89">
        <f t="shared" si="13"/>
        <v>0</v>
      </c>
      <c r="Y44" s="89">
        <f>SUM(U44:X44)</f>
        <v>0</v>
      </c>
    </row>
    <row r="45" spans="1:25" s="55" customFormat="1" ht="15.75">
      <c r="A45" s="18"/>
      <c r="B45" s="8"/>
      <c r="C45" s="853" t="s">
        <v>71</v>
      </c>
      <c r="D45" s="854" t="s">
        <v>72</v>
      </c>
      <c r="E45" s="855" t="s">
        <v>72</v>
      </c>
      <c r="F45" s="12"/>
      <c r="G45" s="47" t="s">
        <v>73</v>
      </c>
      <c r="H45" s="40"/>
      <c r="I45" s="42"/>
      <c r="J45" s="42"/>
      <c r="K45" s="42"/>
      <c r="L45" s="42"/>
      <c r="M45" s="42"/>
      <c r="N45" s="48"/>
      <c r="O45" s="54"/>
      <c r="S45" s="89"/>
      <c r="T45" s="89"/>
      <c r="U45" s="89"/>
      <c r="V45" s="89">
        <f t="shared" si="13"/>
        <v>0</v>
      </c>
      <c r="W45" s="89">
        <f t="shared" si="13"/>
        <v>0</v>
      </c>
      <c r="X45" s="89">
        <f t="shared" si="13"/>
        <v>0</v>
      </c>
      <c r="Y45" s="89">
        <f>SUM(U45:X45)</f>
        <v>0</v>
      </c>
    </row>
    <row r="46" spans="1:25" s="55" customFormat="1" ht="15.75">
      <c r="A46" s="18"/>
      <c r="B46" s="8"/>
      <c r="C46" s="853" t="s">
        <v>74</v>
      </c>
      <c r="D46" s="854" t="s">
        <v>75</v>
      </c>
      <c r="E46" s="855" t="s">
        <v>75</v>
      </c>
      <c r="F46" s="12"/>
      <c r="G46" s="47" t="s">
        <v>76</v>
      </c>
      <c r="H46" s="40"/>
      <c r="I46" s="42"/>
      <c r="J46" s="42"/>
      <c r="K46" s="42"/>
      <c r="L46" s="42"/>
      <c r="M46" s="42"/>
      <c r="N46" s="48"/>
      <c r="O46" s="54"/>
      <c r="S46" s="89"/>
      <c r="T46" s="89"/>
      <c r="U46" s="89"/>
      <c r="V46" s="89">
        <f t="shared" si="13"/>
        <v>0</v>
      </c>
      <c r="W46" s="89">
        <f t="shared" si="13"/>
        <v>0</v>
      </c>
      <c r="X46" s="89">
        <f t="shared" si="13"/>
        <v>0</v>
      </c>
      <c r="Y46" s="89">
        <f>SUM(U46:X46)</f>
        <v>0</v>
      </c>
    </row>
    <row r="47" spans="1:25" s="55" customFormat="1" ht="15.75">
      <c r="A47" s="18"/>
      <c r="B47" s="8" t="s">
        <v>77</v>
      </c>
      <c r="C47" s="853"/>
      <c r="D47" s="854"/>
      <c r="E47" s="855"/>
      <c r="F47" s="12"/>
      <c r="G47" s="45" t="s">
        <v>78</v>
      </c>
      <c r="H47" s="40"/>
      <c r="I47" s="41"/>
      <c r="J47" s="41"/>
      <c r="K47" s="41"/>
      <c r="L47" s="41"/>
      <c r="M47" s="41"/>
      <c r="N47" s="46"/>
      <c r="O47" s="54"/>
      <c r="S47" s="14">
        <f t="shared" ref="S47:Y47" si="14">SUM(S48:S50)</f>
        <v>0</v>
      </c>
      <c r="T47" s="14">
        <f t="shared" si="14"/>
        <v>0</v>
      </c>
      <c r="U47" s="14">
        <f t="shared" si="14"/>
        <v>0</v>
      </c>
      <c r="V47" s="14">
        <f t="shared" si="14"/>
        <v>0</v>
      </c>
      <c r="W47" s="14">
        <f t="shared" si="14"/>
        <v>0</v>
      </c>
      <c r="X47" s="14">
        <f t="shared" si="14"/>
        <v>0</v>
      </c>
      <c r="Y47" s="14">
        <f t="shared" si="14"/>
        <v>0</v>
      </c>
    </row>
    <row r="48" spans="1:25" s="55" customFormat="1" ht="15.75">
      <c r="A48" s="18"/>
      <c r="B48" s="8"/>
      <c r="C48" s="853" t="s">
        <v>79</v>
      </c>
      <c r="D48" s="854" t="s">
        <v>80</v>
      </c>
      <c r="E48" s="855" t="s">
        <v>80</v>
      </c>
      <c r="F48" s="12"/>
      <c r="G48" s="47" t="s">
        <v>81</v>
      </c>
      <c r="H48" s="40"/>
      <c r="I48" s="42"/>
      <c r="J48" s="42"/>
      <c r="K48" s="42"/>
      <c r="L48" s="42"/>
      <c r="M48" s="42"/>
      <c r="N48" s="48"/>
      <c r="O48" s="54"/>
      <c r="S48" s="15"/>
      <c r="T48" s="15"/>
      <c r="U48" s="15"/>
      <c r="V48" s="15"/>
      <c r="W48" s="15"/>
      <c r="X48" s="15"/>
      <c r="Y48" s="13">
        <f>SUM(U48:X48)</f>
        <v>0</v>
      </c>
    </row>
    <row r="49" spans="1:25" s="55" customFormat="1" ht="15.75">
      <c r="A49" s="18"/>
      <c r="B49" s="8"/>
      <c r="C49" s="853" t="s">
        <v>82</v>
      </c>
      <c r="D49" s="854" t="s">
        <v>83</v>
      </c>
      <c r="E49" s="855" t="s">
        <v>83</v>
      </c>
      <c r="F49" s="12"/>
      <c r="G49" s="47" t="s">
        <v>84</v>
      </c>
      <c r="H49" s="40"/>
      <c r="I49" s="42"/>
      <c r="J49" s="42"/>
      <c r="K49" s="42"/>
      <c r="L49" s="42"/>
      <c r="M49" s="42"/>
      <c r="N49" s="48"/>
      <c r="O49" s="54"/>
      <c r="S49" s="15"/>
      <c r="T49" s="15"/>
      <c r="U49" s="15"/>
      <c r="V49" s="15"/>
      <c r="W49" s="15"/>
      <c r="X49" s="15"/>
      <c r="Y49" s="13">
        <f>SUM(U49:X49)</f>
        <v>0</v>
      </c>
    </row>
    <row r="50" spans="1:25" s="55" customFormat="1" ht="15.75">
      <c r="A50" s="18"/>
      <c r="B50" s="8"/>
      <c r="C50" s="853"/>
      <c r="D50" s="854"/>
      <c r="E50" s="855"/>
      <c r="F50" s="12"/>
      <c r="G50" s="56"/>
      <c r="H50" s="40"/>
      <c r="I50" s="57"/>
      <c r="J50" s="57"/>
      <c r="K50" s="57"/>
      <c r="L50" s="57"/>
      <c r="M50" s="57"/>
      <c r="N50" s="58"/>
      <c r="O50" s="54"/>
      <c r="S50" s="15"/>
      <c r="T50" s="15"/>
      <c r="U50" s="15"/>
      <c r="V50" s="15"/>
      <c r="W50" s="15"/>
      <c r="X50" s="15"/>
      <c r="Y50" s="15"/>
    </row>
    <row r="51" spans="1:25" s="55" customFormat="1" ht="16.5">
      <c r="A51" s="18">
        <v>2</v>
      </c>
      <c r="B51" s="18"/>
      <c r="C51" s="862"/>
      <c r="D51" s="863"/>
      <c r="E51" s="864"/>
      <c r="F51" s="19"/>
      <c r="G51" s="43" t="s">
        <v>85</v>
      </c>
      <c r="H51" s="59"/>
      <c r="I51" s="39"/>
      <c r="J51" s="39"/>
      <c r="K51" s="39"/>
      <c r="L51" s="39"/>
      <c r="M51" s="39"/>
      <c r="N51" s="44"/>
      <c r="O51" s="54"/>
      <c r="S51" s="16">
        <f t="shared" ref="S51:Y51" si="15">+S53+S59+S64+S67+S70+S75+S82+S86+S90</f>
        <v>0</v>
      </c>
      <c r="T51" s="16">
        <f t="shared" si="15"/>
        <v>0</v>
      </c>
      <c r="U51" s="16">
        <f t="shared" si="15"/>
        <v>0</v>
      </c>
      <c r="V51" s="16">
        <f t="shared" si="15"/>
        <v>0</v>
      </c>
      <c r="W51" s="16">
        <f t="shared" si="15"/>
        <v>0</v>
      </c>
      <c r="X51" s="16">
        <f t="shared" si="15"/>
        <v>0</v>
      </c>
      <c r="Y51" s="16">
        <f t="shared" si="15"/>
        <v>0</v>
      </c>
    </row>
    <row r="52" spans="1:25" s="55" customFormat="1" ht="15.75">
      <c r="A52" s="18"/>
      <c r="B52" s="8"/>
      <c r="C52" s="853"/>
      <c r="D52" s="854"/>
      <c r="E52" s="855"/>
      <c r="F52" s="12"/>
      <c r="G52" s="56"/>
      <c r="H52" s="40"/>
      <c r="I52" s="57"/>
      <c r="J52" s="57"/>
      <c r="K52" s="57"/>
      <c r="L52" s="57"/>
      <c r="M52" s="57"/>
      <c r="N52" s="58"/>
      <c r="O52" s="54"/>
      <c r="S52" s="15"/>
      <c r="T52" s="15"/>
      <c r="U52" s="15"/>
      <c r="V52" s="15"/>
      <c r="W52" s="15"/>
      <c r="X52" s="15"/>
      <c r="Y52" s="15"/>
    </row>
    <row r="53" spans="1:25" s="55" customFormat="1" ht="15.75">
      <c r="A53" s="18"/>
      <c r="B53" s="8" t="s">
        <v>86</v>
      </c>
      <c r="C53" s="853"/>
      <c r="D53" s="854"/>
      <c r="E53" s="855"/>
      <c r="F53" s="12"/>
      <c r="G53" s="45" t="s">
        <v>87</v>
      </c>
      <c r="H53" s="40"/>
      <c r="I53" s="41"/>
      <c r="J53" s="41"/>
      <c r="K53" s="41"/>
      <c r="L53" s="41"/>
      <c r="M53" s="41"/>
      <c r="N53" s="46"/>
      <c r="O53" s="54"/>
      <c r="S53" s="14">
        <f t="shared" ref="S53:Y53" si="16">SUM(S54:S58)</f>
        <v>0</v>
      </c>
      <c r="T53" s="14">
        <f t="shared" si="16"/>
        <v>0</v>
      </c>
      <c r="U53" s="14">
        <f t="shared" si="16"/>
        <v>0</v>
      </c>
      <c r="V53" s="14">
        <f t="shared" si="16"/>
        <v>0</v>
      </c>
      <c r="W53" s="14">
        <f t="shared" si="16"/>
        <v>0</v>
      </c>
      <c r="X53" s="14">
        <f t="shared" si="16"/>
        <v>0</v>
      </c>
      <c r="Y53" s="14">
        <f t="shared" si="16"/>
        <v>0</v>
      </c>
    </row>
    <row r="54" spans="1:25" s="55" customFormat="1" ht="15.75">
      <c r="A54" s="18"/>
      <c r="B54" s="8"/>
      <c r="C54" s="853" t="s">
        <v>88</v>
      </c>
      <c r="D54" s="854" t="s">
        <v>89</v>
      </c>
      <c r="E54" s="855" t="s">
        <v>89</v>
      </c>
      <c r="F54" s="12"/>
      <c r="G54" s="47" t="s">
        <v>90</v>
      </c>
      <c r="H54" s="40"/>
      <c r="I54" s="42"/>
      <c r="J54" s="42"/>
      <c r="K54" s="42"/>
      <c r="L54" s="42"/>
      <c r="M54" s="42"/>
      <c r="N54" s="48"/>
      <c r="O54" s="54"/>
      <c r="S54" s="89"/>
      <c r="T54" s="89"/>
      <c r="U54" s="89"/>
      <c r="V54" s="89">
        <f t="shared" ref="V54:X56" si="17">+U54</f>
        <v>0</v>
      </c>
      <c r="W54" s="89">
        <f t="shared" si="17"/>
        <v>0</v>
      </c>
      <c r="X54" s="89">
        <f t="shared" si="17"/>
        <v>0</v>
      </c>
      <c r="Y54" s="89">
        <f>SUM(U54:X54)</f>
        <v>0</v>
      </c>
    </row>
    <row r="55" spans="1:25" s="55" customFormat="1" ht="15.75">
      <c r="A55" s="18"/>
      <c r="B55" s="8"/>
      <c r="C55" s="853" t="s">
        <v>91</v>
      </c>
      <c r="D55" s="854" t="s">
        <v>92</v>
      </c>
      <c r="E55" s="855" t="s">
        <v>92</v>
      </c>
      <c r="F55" s="12"/>
      <c r="G55" s="47" t="s">
        <v>93</v>
      </c>
      <c r="H55" s="40"/>
      <c r="I55" s="42"/>
      <c r="J55" s="42"/>
      <c r="K55" s="42"/>
      <c r="L55" s="42"/>
      <c r="M55" s="42"/>
      <c r="N55" s="48"/>
      <c r="O55" s="54"/>
      <c r="S55" s="89"/>
      <c r="T55" s="89"/>
      <c r="U55" s="89"/>
      <c r="V55" s="89">
        <f t="shared" si="17"/>
        <v>0</v>
      </c>
      <c r="W55" s="89">
        <f t="shared" si="17"/>
        <v>0</v>
      </c>
      <c r="X55" s="89">
        <f t="shared" si="17"/>
        <v>0</v>
      </c>
      <c r="Y55" s="89">
        <f>SUM(U55:X55)</f>
        <v>0</v>
      </c>
    </row>
    <row r="56" spans="1:25" s="55" customFormat="1" ht="15.75">
      <c r="A56" s="18"/>
      <c r="B56" s="8"/>
      <c r="C56" s="853" t="s">
        <v>94</v>
      </c>
      <c r="D56" s="854" t="s">
        <v>95</v>
      </c>
      <c r="E56" s="855" t="s">
        <v>95</v>
      </c>
      <c r="F56" s="12"/>
      <c r="G56" s="47" t="s">
        <v>96</v>
      </c>
      <c r="H56" s="40"/>
      <c r="I56" s="42"/>
      <c r="J56" s="42"/>
      <c r="K56" s="42"/>
      <c r="L56" s="42"/>
      <c r="M56" s="42"/>
      <c r="N56" s="48"/>
      <c r="O56" s="54"/>
      <c r="S56" s="89"/>
      <c r="T56" s="89"/>
      <c r="U56" s="89"/>
      <c r="V56" s="89">
        <f t="shared" si="17"/>
        <v>0</v>
      </c>
      <c r="W56" s="89">
        <f t="shared" si="17"/>
        <v>0</v>
      </c>
      <c r="X56" s="89">
        <f t="shared" si="17"/>
        <v>0</v>
      </c>
      <c r="Y56" s="89">
        <f>SUM(U56:X56)</f>
        <v>0</v>
      </c>
    </row>
    <row r="57" spans="1:25" s="55" customFormat="1" ht="15.75">
      <c r="A57" s="18"/>
      <c r="B57" s="8"/>
      <c r="C57" s="853" t="s">
        <v>97</v>
      </c>
      <c r="D57" s="854" t="s">
        <v>98</v>
      </c>
      <c r="E57" s="855" t="s">
        <v>98</v>
      </c>
      <c r="F57" s="12"/>
      <c r="G57" s="47" t="s">
        <v>99</v>
      </c>
      <c r="H57" s="40"/>
      <c r="I57" s="42"/>
      <c r="J57" s="42"/>
      <c r="K57" s="42"/>
      <c r="L57" s="42"/>
      <c r="M57" s="42"/>
      <c r="N57" s="48"/>
      <c r="O57" s="54"/>
      <c r="S57" s="89"/>
      <c r="T57" s="89"/>
      <c r="U57" s="89"/>
      <c r="V57" s="89">
        <f t="shared" ref="V57:X58" si="18">+U57</f>
        <v>0</v>
      </c>
      <c r="W57" s="89">
        <f t="shared" si="18"/>
        <v>0</v>
      </c>
      <c r="X57" s="89">
        <f t="shared" si="18"/>
        <v>0</v>
      </c>
      <c r="Y57" s="89">
        <f>SUM(U57:X57)</f>
        <v>0</v>
      </c>
    </row>
    <row r="58" spans="1:25" s="55" customFormat="1" ht="15.75">
      <c r="A58" s="18"/>
      <c r="B58" s="8"/>
      <c r="C58" s="853" t="s">
        <v>100</v>
      </c>
      <c r="D58" s="854" t="s">
        <v>101</v>
      </c>
      <c r="E58" s="855" t="s">
        <v>101</v>
      </c>
      <c r="F58" s="12"/>
      <c r="G58" s="47" t="s">
        <v>102</v>
      </c>
      <c r="H58" s="40"/>
      <c r="I58" s="42"/>
      <c r="J58" s="42"/>
      <c r="K58" s="42"/>
      <c r="L58" s="42"/>
      <c r="M58" s="42"/>
      <c r="N58" s="48"/>
      <c r="O58" s="54"/>
      <c r="S58" s="89"/>
      <c r="T58" s="89"/>
      <c r="U58" s="89"/>
      <c r="V58" s="89">
        <f t="shared" si="18"/>
        <v>0</v>
      </c>
      <c r="W58" s="89">
        <f t="shared" si="18"/>
        <v>0</v>
      </c>
      <c r="X58" s="89">
        <f t="shared" si="18"/>
        <v>0</v>
      </c>
      <c r="Y58" s="89">
        <f>SUM(U58:X58)</f>
        <v>0</v>
      </c>
    </row>
    <row r="59" spans="1:25" s="55" customFormat="1" ht="15.75">
      <c r="A59" s="18"/>
      <c r="B59" s="8" t="s">
        <v>103</v>
      </c>
      <c r="C59" s="853"/>
      <c r="D59" s="854"/>
      <c r="E59" s="855"/>
      <c r="F59" s="12"/>
      <c r="G59" s="45" t="s">
        <v>104</v>
      </c>
      <c r="H59" s="40"/>
      <c r="I59" s="41"/>
      <c r="J59" s="41"/>
      <c r="K59" s="41"/>
      <c r="L59" s="41"/>
      <c r="M59" s="41"/>
      <c r="N59" s="46"/>
      <c r="O59" s="54"/>
      <c r="S59" s="14">
        <f t="shared" ref="S59:Y59" si="19">SUM(S60:S63)</f>
        <v>0</v>
      </c>
      <c r="T59" s="14">
        <f t="shared" si="19"/>
        <v>0</v>
      </c>
      <c r="U59" s="14">
        <f t="shared" si="19"/>
        <v>0</v>
      </c>
      <c r="V59" s="14">
        <f t="shared" si="19"/>
        <v>0</v>
      </c>
      <c r="W59" s="14">
        <f t="shared" si="19"/>
        <v>0</v>
      </c>
      <c r="X59" s="14">
        <f t="shared" si="19"/>
        <v>0</v>
      </c>
      <c r="Y59" s="14">
        <f t="shared" si="19"/>
        <v>0</v>
      </c>
    </row>
    <row r="60" spans="1:25" s="55" customFormat="1" ht="15.75">
      <c r="A60" s="18"/>
      <c r="B60" s="8"/>
      <c r="C60" s="853" t="s">
        <v>105</v>
      </c>
      <c r="D60" s="854" t="s">
        <v>106</v>
      </c>
      <c r="E60" s="855" t="s">
        <v>106</v>
      </c>
      <c r="F60" s="12"/>
      <c r="G60" s="47" t="s">
        <v>107</v>
      </c>
      <c r="H60" s="40"/>
      <c r="I60" s="42"/>
      <c r="J60" s="42"/>
      <c r="K60" s="42"/>
      <c r="L60" s="42"/>
      <c r="M60" s="42"/>
      <c r="N60" s="48"/>
      <c r="O60" s="54"/>
      <c r="S60" s="89"/>
      <c r="T60" s="89"/>
      <c r="U60" s="89"/>
      <c r="V60" s="89">
        <f t="shared" ref="V60:X61" si="20">+U60</f>
        <v>0</v>
      </c>
      <c r="W60" s="89">
        <f t="shared" si="20"/>
        <v>0</v>
      </c>
      <c r="X60" s="89">
        <f t="shared" si="20"/>
        <v>0</v>
      </c>
      <c r="Y60" s="89">
        <f>SUM(U60:X60)</f>
        <v>0</v>
      </c>
    </row>
    <row r="61" spans="1:25" s="55" customFormat="1" ht="15.75">
      <c r="A61" s="18"/>
      <c r="B61" s="8"/>
      <c r="C61" s="853" t="s">
        <v>108</v>
      </c>
      <c r="D61" s="854" t="s">
        <v>109</v>
      </c>
      <c r="E61" s="855" t="s">
        <v>109</v>
      </c>
      <c r="F61" s="12"/>
      <c r="G61" s="47" t="s">
        <v>110</v>
      </c>
      <c r="H61" s="40"/>
      <c r="I61" s="42"/>
      <c r="J61" s="42"/>
      <c r="K61" s="42"/>
      <c r="L61" s="42"/>
      <c r="M61" s="42"/>
      <c r="N61" s="48"/>
      <c r="O61" s="54"/>
      <c r="S61" s="89"/>
      <c r="T61" s="89"/>
      <c r="U61" s="89"/>
      <c r="V61" s="89">
        <f t="shared" si="20"/>
        <v>0</v>
      </c>
      <c r="W61" s="89">
        <f t="shared" si="20"/>
        <v>0</v>
      </c>
      <c r="X61" s="89">
        <f t="shared" si="20"/>
        <v>0</v>
      </c>
      <c r="Y61" s="89">
        <f>SUM(U61:X61)</f>
        <v>0</v>
      </c>
    </row>
    <row r="62" spans="1:25" s="55" customFormat="1" ht="15.75">
      <c r="A62" s="18"/>
      <c r="B62" s="8"/>
      <c r="C62" s="853" t="s">
        <v>111</v>
      </c>
      <c r="D62" s="854" t="s">
        <v>112</v>
      </c>
      <c r="E62" s="855" t="s">
        <v>112</v>
      </c>
      <c r="F62" s="12"/>
      <c r="G62" s="47" t="s">
        <v>113</v>
      </c>
      <c r="H62" s="40"/>
      <c r="I62" s="42"/>
      <c r="J62" s="42"/>
      <c r="K62" s="42"/>
      <c r="L62" s="42"/>
      <c r="M62" s="42"/>
      <c r="N62" s="48"/>
      <c r="O62" s="54"/>
      <c r="S62" s="89"/>
      <c r="T62" s="89"/>
      <c r="U62" s="89"/>
      <c r="V62" s="89">
        <f t="shared" ref="V62:X63" si="21">+U62</f>
        <v>0</v>
      </c>
      <c r="W62" s="89">
        <f t="shared" si="21"/>
        <v>0</v>
      </c>
      <c r="X62" s="89">
        <f t="shared" si="21"/>
        <v>0</v>
      </c>
      <c r="Y62" s="89">
        <f>SUM(U62:X62)</f>
        <v>0</v>
      </c>
    </row>
    <row r="63" spans="1:25" s="55" customFormat="1" ht="15.75">
      <c r="A63" s="18"/>
      <c r="B63" s="8"/>
      <c r="C63" s="853" t="s">
        <v>114</v>
      </c>
      <c r="D63" s="854" t="s">
        <v>115</v>
      </c>
      <c r="E63" s="855" t="s">
        <v>115</v>
      </c>
      <c r="F63" s="12"/>
      <c r="G63" s="47" t="s">
        <v>116</v>
      </c>
      <c r="H63" s="40"/>
      <c r="I63" s="42"/>
      <c r="J63" s="42"/>
      <c r="K63" s="42"/>
      <c r="L63" s="42"/>
      <c r="M63" s="42"/>
      <c r="N63" s="48"/>
      <c r="O63" s="54"/>
      <c r="S63" s="89"/>
      <c r="T63" s="89"/>
      <c r="U63" s="89"/>
      <c r="V63" s="89">
        <f t="shared" si="21"/>
        <v>0</v>
      </c>
      <c r="W63" s="89">
        <f t="shared" si="21"/>
        <v>0</v>
      </c>
      <c r="X63" s="89">
        <f t="shared" si="21"/>
        <v>0</v>
      </c>
      <c r="Y63" s="89">
        <f>SUM(U63:X63)</f>
        <v>0</v>
      </c>
    </row>
    <row r="64" spans="1:25" s="55" customFormat="1" ht="15.75">
      <c r="A64" s="18"/>
      <c r="B64" s="8" t="s">
        <v>117</v>
      </c>
      <c r="C64" s="853"/>
      <c r="D64" s="854"/>
      <c r="E64" s="855"/>
      <c r="F64" s="12"/>
      <c r="G64" s="45" t="s">
        <v>118</v>
      </c>
      <c r="H64" s="40"/>
      <c r="I64" s="41"/>
      <c r="J64" s="41"/>
      <c r="K64" s="41"/>
      <c r="L64" s="41"/>
      <c r="M64" s="41"/>
      <c r="N64" s="46"/>
      <c r="O64" s="54"/>
      <c r="S64" s="14">
        <f t="shared" ref="S64:Y64" si="22">SUM(S65:S66)</f>
        <v>0</v>
      </c>
      <c r="T64" s="14">
        <f t="shared" si="22"/>
        <v>0</v>
      </c>
      <c r="U64" s="14">
        <f t="shared" si="22"/>
        <v>0</v>
      </c>
      <c r="V64" s="14">
        <f t="shared" si="22"/>
        <v>0</v>
      </c>
      <c r="W64" s="14">
        <f t="shared" si="22"/>
        <v>0</v>
      </c>
      <c r="X64" s="14">
        <f t="shared" si="22"/>
        <v>0</v>
      </c>
      <c r="Y64" s="14">
        <f t="shared" si="22"/>
        <v>0</v>
      </c>
    </row>
    <row r="65" spans="1:25" s="55" customFormat="1" ht="15.75">
      <c r="A65" s="18"/>
      <c r="B65" s="8"/>
      <c r="C65" s="853" t="s">
        <v>119</v>
      </c>
      <c r="D65" s="854" t="s">
        <v>120</v>
      </c>
      <c r="E65" s="855" t="s">
        <v>120</v>
      </c>
      <c r="F65" s="12"/>
      <c r="G65" s="47" t="s">
        <v>121</v>
      </c>
      <c r="H65" s="40"/>
      <c r="I65" s="42"/>
      <c r="J65" s="42"/>
      <c r="K65" s="42"/>
      <c r="L65" s="42"/>
      <c r="M65" s="42"/>
      <c r="N65" s="48"/>
      <c r="O65" s="54"/>
      <c r="S65" s="89"/>
      <c r="T65" s="89"/>
      <c r="U65" s="89"/>
      <c r="V65" s="89">
        <f t="shared" ref="V65:X66" si="23">+U65</f>
        <v>0</v>
      </c>
      <c r="W65" s="89">
        <f t="shared" si="23"/>
        <v>0</v>
      </c>
      <c r="X65" s="89">
        <f t="shared" si="23"/>
        <v>0</v>
      </c>
      <c r="Y65" s="89">
        <f>SUM(U65:X65)</f>
        <v>0</v>
      </c>
    </row>
    <row r="66" spans="1:25" s="55" customFormat="1" ht="15.75">
      <c r="A66" s="18"/>
      <c r="B66" s="8"/>
      <c r="C66" s="853" t="s">
        <v>122</v>
      </c>
      <c r="D66" s="854" t="s">
        <v>123</v>
      </c>
      <c r="E66" s="855" t="s">
        <v>123</v>
      </c>
      <c r="F66" s="12"/>
      <c r="G66" s="47" t="s">
        <v>124</v>
      </c>
      <c r="H66" s="40"/>
      <c r="I66" s="42"/>
      <c r="J66" s="42"/>
      <c r="K66" s="42"/>
      <c r="L66" s="42"/>
      <c r="M66" s="42"/>
      <c r="N66" s="48"/>
      <c r="O66" s="54"/>
      <c r="S66" s="89"/>
      <c r="T66" s="89"/>
      <c r="U66" s="89"/>
      <c r="V66" s="89">
        <f t="shared" si="23"/>
        <v>0</v>
      </c>
      <c r="W66" s="89">
        <f t="shared" si="23"/>
        <v>0</v>
      </c>
      <c r="X66" s="89">
        <f t="shared" si="23"/>
        <v>0</v>
      </c>
      <c r="Y66" s="89">
        <f>SUM(U66:X66)</f>
        <v>0</v>
      </c>
    </row>
    <row r="67" spans="1:25" s="55" customFormat="1" ht="15.75">
      <c r="A67" s="18"/>
      <c r="B67" s="8" t="s">
        <v>125</v>
      </c>
      <c r="C67" s="853"/>
      <c r="D67" s="854"/>
      <c r="E67" s="855"/>
      <c r="F67" s="12"/>
      <c r="G67" s="45" t="s">
        <v>126</v>
      </c>
      <c r="H67" s="40"/>
      <c r="I67" s="41"/>
      <c r="J67" s="41"/>
      <c r="K67" s="41"/>
      <c r="L67" s="41"/>
      <c r="M67" s="41"/>
      <c r="N67" s="46"/>
      <c r="O67" s="54"/>
      <c r="S67" s="14">
        <f t="shared" ref="S67:Y67" si="24">SUM(S68:S69)</f>
        <v>0</v>
      </c>
      <c r="T67" s="14">
        <f t="shared" si="24"/>
        <v>0</v>
      </c>
      <c r="U67" s="14">
        <f t="shared" si="24"/>
        <v>0</v>
      </c>
      <c r="V67" s="14">
        <f t="shared" si="24"/>
        <v>0</v>
      </c>
      <c r="W67" s="14">
        <f t="shared" si="24"/>
        <v>0</v>
      </c>
      <c r="X67" s="14">
        <f t="shared" si="24"/>
        <v>0</v>
      </c>
      <c r="Y67" s="14">
        <f t="shared" si="24"/>
        <v>0</v>
      </c>
    </row>
    <row r="68" spans="1:25" s="55" customFormat="1" ht="15.75">
      <c r="A68" s="18"/>
      <c r="B68" s="8"/>
      <c r="C68" s="853" t="s">
        <v>127</v>
      </c>
      <c r="D68" s="854" t="s">
        <v>128</v>
      </c>
      <c r="E68" s="855" t="s">
        <v>128</v>
      </c>
      <c r="F68" s="12"/>
      <c r="G68" s="47" t="s">
        <v>129</v>
      </c>
      <c r="H68" s="40"/>
      <c r="I68" s="42"/>
      <c r="J68" s="42"/>
      <c r="K68" s="42"/>
      <c r="L68" s="42"/>
      <c r="M68" s="42"/>
      <c r="N68" s="48"/>
      <c r="O68" s="54"/>
      <c r="S68" s="89"/>
      <c r="T68" s="89"/>
      <c r="U68" s="89"/>
      <c r="V68" s="89">
        <f t="shared" ref="V68:X69" si="25">+U68</f>
        <v>0</v>
      </c>
      <c r="W68" s="89">
        <f t="shared" si="25"/>
        <v>0</v>
      </c>
      <c r="X68" s="89">
        <f t="shared" si="25"/>
        <v>0</v>
      </c>
      <c r="Y68" s="89">
        <f>SUM(U68:X68)</f>
        <v>0</v>
      </c>
    </row>
    <row r="69" spans="1:25" s="55" customFormat="1" ht="15.75">
      <c r="A69" s="18"/>
      <c r="B69" s="8"/>
      <c r="C69" s="853" t="s">
        <v>130</v>
      </c>
      <c r="D69" s="854" t="s">
        <v>131</v>
      </c>
      <c r="E69" s="855" t="s">
        <v>131</v>
      </c>
      <c r="F69" s="12"/>
      <c r="G69" s="47" t="s">
        <v>132</v>
      </c>
      <c r="H69" s="40"/>
      <c r="I69" s="42"/>
      <c r="J69" s="42"/>
      <c r="K69" s="42"/>
      <c r="L69" s="42"/>
      <c r="M69" s="42"/>
      <c r="N69" s="48"/>
      <c r="O69" s="54"/>
      <c r="S69" s="89"/>
      <c r="T69" s="89"/>
      <c r="U69" s="89"/>
      <c r="V69" s="89">
        <f t="shared" si="25"/>
        <v>0</v>
      </c>
      <c r="W69" s="89">
        <f t="shared" si="25"/>
        <v>0</v>
      </c>
      <c r="X69" s="89">
        <f t="shared" si="25"/>
        <v>0</v>
      </c>
      <c r="Y69" s="89">
        <f>SUM(U69:X69)</f>
        <v>0</v>
      </c>
    </row>
    <row r="70" spans="1:25" s="55" customFormat="1" ht="15.75">
      <c r="A70" s="18"/>
      <c r="B70" s="8" t="s">
        <v>133</v>
      </c>
      <c r="C70" s="853"/>
      <c r="D70" s="854"/>
      <c r="E70" s="855"/>
      <c r="F70" s="12"/>
      <c r="G70" s="45" t="s">
        <v>134</v>
      </c>
      <c r="H70" s="40"/>
      <c r="I70" s="41"/>
      <c r="J70" s="41"/>
      <c r="K70" s="41"/>
      <c r="L70" s="41"/>
      <c r="M70" s="41"/>
      <c r="N70" s="46"/>
      <c r="O70" s="54"/>
      <c r="S70" s="14">
        <f t="shared" ref="S70:Y70" si="26">SUM(S71:S74)</f>
        <v>0</v>
      </c>
      <c r="T70" s="14">
        <f t="shared" si="26"/>
        <v>0</v>
      </c>
      <c r="U70" s="14">
        <f t="shared" si="26"/>
        <v>0</v>
      </c>
      <c r="V70" s="14">
        <f t="shared" si="26"/>
        <v>0</v>
      </c>
      <c r="W70" s="14">
        <f t="shared" si="26"/>
        <v>0</v>
      </c>
      <c r="X70" s="14">
        <f t="shared" si="26"/>
        <v>0</v>
      </c>
      <c r="Y70" s="14">
        <f t="shared" si="26"/>
        <v>0</v>
      </c>
    </row>
    <row r="71" spans="1:25" s="55" customFormat="1" ht="15.75">
      <c r="A71" s="18"/>
      <c r="B71" s="8"/>
      <c r="C71" s="853" t="s">
        <v>135</v>
      </c>
      <c r="D71" s="854" t="s">
        <v>136</v>
      </c>
      <c r="E71" s="855" t="s">
        <v>136</v>
      </c>
      <c r="F71" s="12"/>
      <c r="G71" s="47" t="s">
        <v>137</v>
      </c>
      <c r="H71" s="40"/>
      <c r="I71" s="42"/>
      <c r="J71" s="42"/>
      <c r="K71" s="42"/>
      <c r="L71" s="42"/>
      <c r="M71" s="42"/>
      <c r="N71" s="48"/>
      <c r="O71" s="54"/>
      <c r="S71" s="89"/>
      <c r="T71" s="89"/>
      <c r="U71" s="89"/>
      <c r="V71" s="89">
        <f t="shared" ref="V71:X72" si="27">+U71</f>
        <v>0</v>
      </c>
      <c r="W71" s="89">
        <f t="shared" si="27"/>
        <v>0</v>
      </c>
      <c r="X71" s="89">
        <f t="shared" si="27"/>
        <v>0</v>
      </c>
      <c r="Y71" s="89">
        <f>SUM(U71:X71)</f>
        <v>0</v>
      </c>
    </row>
    <row r="72" spans="1:25" s="55" customFormat="1" ht="15.75">
      <c r="A72" s="18"/>
      <c r="B72" s="8"/>
      <c r="C72" s="853" t="s">
        <v>138</v>
      </c>
      <c r="D72" s="854" t="s">
        <v>139</v>
      </c>
      <c r="E72" s="855" t="s">
        <v>139</v>
      </c>
      <c r="F72" s="12"/>
      <c r="G72" s="47" t="s">
        <v>140</v>
      </c>
      <c r="H72" s="40"/>
      <c r="I72" s="42"/>
      <c r="J72" s="42"/>
      <c r="K72" s="42"/>
      <c r="L72" s="42"/>
      <c r="M72" s="42"/>
      <c r="N72" s="48"/>
      <c r="O72" s="54"/>
      <c r="S72" s="89"/>
      <c r="T72" s="89"/>
      <c r="U72" s="89"/>
      <c r="V72" s="89">
        <f t="shared" si="27"/>
        <v>0</v>
      </c>
      <c r="W72" s="89">
        <f t="shared" si="27"/>
        <v>0</v>
      </c>
      <c r="X72" s="89">
        <f t="shared" si="27"/>
        <v>0</v>
      </c>
      <c r="Y72" s="89">
        <f>SUM(U72:X72)</f>
        <v>0</v>
      </c>
    </row>
    <row r="73" spans="1:25" s="55" customFormat="1" ht="15.75">
      <c r="A73" s="18"/>
      <c r="B73" s="8"/>
      <c r="C73" s="853" t="s">
        <v>141</v>
      </c>
      <c r="D73" s="854" t="s">
        <v>142</v>
      </c>
      <c r="E73" s="855" t="s">
        <v>142</v>
      </c>
      <c r="F73" s="12"/>
      <c r="G73" s="47" t="s">
        <v>143</v>
      </c>
      <c r="H73" s="40"/>
      <c r="I73" s="42"/>
      <c r="J73" s="42"/>
      <c r="K73" s="42"/>
      <c r="L73" s="42"/>
      <c r="M73" s="42"/>
      <c r="N73" s="48"/>
      <c r="O73" s="54"/>
      <c r="S73" s="89"/>
      <c r="T73" s="89"/>
      <c r="U73" s="89"/>
      <c r="V73" s="89">
        <f t="shared" ref="V73:X74" si="28">+U73</f>
        <v>0</v>
      </c>
      <c r="W73" s="89">
        <f t="shared" si="28"/>
        <v>0</v>
      </c>
      <c r="X73" s="89">
        <f t="shared" si="28"/>
        <v>0</v>
      </c>
      <c r="Y73" s="89">
        <f>SUM(U73:X73)</f>
        <v>0</v>
      </c>
    </row>
    <row r="74" spans="1:25" s="55" customFormat="1" ht="15.75">
      <c r="A74" s="18"/>
      <c r="B74" s="8"/>
      <c r="C74" s="853" t="s">
        <v>144</v>
      </c>
      <c r="D74" s="854" t="s">
        <v>145</v>
      </c>
      <c r="E74" s="855" t="s">
        <v>145</v>
      </c>
      <c r="F74" s="12"/>
      <c r="G74" s="47" t="s">
        <v>146</v>
      </c>
      <c r="H74" s="40"/>
      <c r="I74" s="42"/>
      <c r="J74" s="42"/>
      <c r="K74" s="42"/>
      <c r="L74" s="42"/>
      <c r="M74" s="42"/>
      <c r="N74" s="48"/>
      <c r="O74" s="54"/>
      <c r="S74" s="89"/>
      <c r="T74" s="89"/>
      <c r="U74" s="89"/>
      <c r="V74" s="89">
        <f t="shared" si="28"/>
        <v>0</v>
      </c>
      <c r="W74" s="89">
        <f t="shared" si="28"/>
        <v>0</v>
      </c>
      <c r="X74" s="89">
        <f t="shared" si="28"/>
        <v>0</v>
      </c>
      <c r="Y74" s="89">
        <f>SUM(U74:X74)</f>
        <v>0</v>
      </c>
    </row>
    <row r="75" spans="1:25" s="55" customFormat="1" ht="15.75">
      <c r="A75" s="18"/>
      <c r="B75" s="8" t="s">
        <v>147</v>
      </c>
      <c r="C75" s="853"/>
      <c r="D75" s="854"/>
      <c r="E75" s="855"/>
      <c r="F75" s="12"/>
      <c r="G75" s="45" t="s">
        <v>148</v>
      </c>
      <c r="H75" s="40"/>
      <c r="I75" s="41"/>
      <c r="J75" s="41"/>
      <c r="K75" s="41"/>
      <c r="L75" s="41"/>
      <c r="M75" s="41"/>
      <c r="N75" s="46"/>
      <c r="O75" s="54"/>
      <c r="S75" s="14">
        <f t="shared" ref="S75:Y75" si="29">SUM(S76:S81)</f>
        <v>0</v>
      </c>
      <c r="T75" s="14">
        <f t="shared" si="29"/>
        <v>0</v>
      </c>
      <c r="U75" s="14">
        <f t="shared" si="29"/>
        <v>0</v>
      </c>
      <c r="V75" s="14">
        <f t="shared" si="29"/>
        <v>0</v>
      </c>
      <c r="W75" s="14">
        <f t="shared" si="29"/>
        <v>0</v>
      </c>
      <c r="X75" s="14">
        <f t="shared" si="29"/>
        <v>0</v>
      </c>
      <c r="Y75" s="14">
        <f t="shared" si="29"/>
        <v>0</v>
      </c>
    </row>
    <row r="76" spans="1:25" s="55" customFormat="1" ht="15.75">
      <c r="A76" s="18"/>
      <c r="B76" s="8"/>
      <c r="C76" s="853" t="s">
        <v>149</v>
      </c>
      <c r="D76" s="854" t="s">
        <v>150</v>
      </c>
      <c r="E76" s="855" t="s">
        <v>150</v>
      </c>
      <c r="F76" s="12"/>
      <c r="G76" s="47" t="s">
        <v>151</v>
      </c>
      <c r="H76" s="40"/>
      <c r="I76" s="42"/>
      <c r="J76" s="42"/>
      <c r="K76" s="42"/>
      <c r="L76" s="42"/>
      <c r="M76" s="42"/>
      <c r="N76" s="48"/>
      <c r="O76" s="54"/>
      <c r="S76" s="89"/>
      <c r="T76" s="89"/>
      <c r="U76" s="89"/>
      <c r="V76" s="89">
        <f t="shared" ref="V76:X79" si="30">+U76</f>
        <v>0</v>
      </c>
      <c r="W76" s="89">
        <f t="shared" si="30"/>
        <v>0</v>
      </c>
      <c r="X76" s="89">
        <f t="shared" si="30"/>
        <v>0</v>
      </c>
      <c r="Y76" s="89">
        <f t="shared" ref="Y76:Y81" si="31">SUM(U76:X76)</f>
        <v>0</v>
      </c>
    </row>
    <row r="77" spans="1:25" s="55" customFormat="1" ht="15.75">
      <c r="A77" s="18"/>
      <c r="B77" s="8"/>
      <c r="C77" s="853" t="s">
        <v>152</v>
      </c>
      <c r="D77" s="854" t="s">
        <v>153</v>
      </c>
      <c r="E77" s="855" t="s">
        <v>153</v>
      </c>
      <c r="F77" s="12"/>
      <c r="G77" s="47" t="s">
        <v>154</v>
      </c>
      <c r="H77" s="40"/>
      <c r="I77" s="42"/>
      <c r="J77" s="42"/>
      <c r="K77" s="42"/>
      <c r="L77" s="42"/>
      <c r="M77" s="42"/>
      <c r="N77" s="48"/>
      <c r="O77" s="54"/>
      <c r="S77" s="89"/>
      <c r="T77" s="89"/>
      <c r="U77" s="89"/>
      <c r="V77" s="89">
        <f t="shared" si="30"/>
        <v>0</v>
      </c>
      <c r="W77" s="89">
        <f t="shared" si="30"/>
        <v>0</v>
      </c>
      <c r="X77" s="89">
        <f t="shared" si="30"/>
        <v>0</v>
      </c>
      <c r="Y77" s="89">
        <f t="shared" si="31"/>
        <v>0</v>
      </c>
    </row>
    <row r="78" spans="1:25" s="55" customFormat="1" ht="15.75">
      <c r="A78" s="18"/>
      <c r="B78" s="8"/>
      <c r="C78" s="853" t="s">
        <v>155</v>
      </c>
      <c r="D78" s="854" t="s">
        <v>156</v>
      </c>
      <c r="E78" s="855" t="s">
        <v>156</v>
      </c>
      <c r="F78" s="12"/>
      <c r="G78" s="47" t="s">
        <v>157</v>
      </c>
      <c r="H78" s="40"/>
      <c r="I78" s="42"/>
      <c r="J78" s="42"/>
      <c r="K78" s="42"/>
      <c r="L78" s="42"/>
      <c r="M78" s="42"/>
      <c r="N78" s="48"/>
      <c r="O78" s="54"/>
      <c r="S78" s="89"/>
      <c r="T78" s="89"/>
      <c r="U78" s="89"/>
      <c r="V78" s="89">
        <f t="shared" si="30"/>
        <v>0</v>
      </c>
      <c r="W78" s="89">
        <f t="shared" si="30"/>
        <v>0</v>
      </c>
      <c r="X78" s="89">
        <f t="shared" si="30"/>
        <v>0</v>
      </c>
      <c r="Y78" s="89">
        <f t="shared" si="31"/>
        <v>0</v>
      </c>
    </row>
    <row r="79" spans="1:25" s="55" customFormat="1" ht="15.75">
      <c r="A79" s="18"/>
      <c r="B79" s="8"/>
      <c r="C79" s="853" t="s">
        <v>158</v>
      </c>
      <c r="D79" s="854" t="s">
        <v>159</v>
      </c>
      <c r="E79" s="855" t="s">
        <v>159</v>
      </c>
      <c r="F79" s="12"/>
      <c r="G79" s="47" t="s">
        <v>160</v>
      </c>
      <c r="H79" s="40"/>
      <c r="I79" s="42"/>
      <c r="J79" s="42"/>
      <c r="K79" s="42"/>
      <c r="L79" s="42"/>
      <c r="M79" s="42"/>
      <c r="N79" s="48"/>
      <c r="O79" s="54"/>
      <c r="S79" s="89"/>
      <c r="T79" s="89"/>
      <c r="U79" s="89"/>
      <c r="V79" s="89">
        <f t="shared" si="30"/>
        <v>0</v>
      </c>
      <c r="W79" s="89">
        <f t="shared" si="30"/>
        <v>0</v>
      </c>
      <c r="X79" s="89">
        <f t="shared" si="30"/>
        <v>0</v>
      </c>
      <c r="Y79" s="89">
        <f t="shared" si="31"/>
        <v>0</v>
      </c>
    </row>
    <row r="80" spans="1:25" s="55" customFormat="1" ht="15.75">
      <c r="A80" s="18"/>
      <c r="B80" s="8"/>
      <c r="C80" s="853" t="s">
        <v>161</v>
      </c>
      <c r="D80" s="854" t="s">
        <v>162</v>
      </c>
      <c r="E80" s="855" t="s">
        <v>162</v>
      </c>
      <c r="F80" s="12"/>
      <c r="G80" s="47" t="s">
        <v>163</v>
      </c>
      <c r="H80" s="40"/>
      <c r="I80" s="42"/>
      <c r="J80" s="42"/>
      <c r="K80" s="42"/>
      <c r="L80" s="42"/>
      <c r="M80" s="42"/>
      <c r="N80" s="48"/>
      <c r="O80" s="54"/>
      <c r="S80" s="89"/>
      <c r="T80" s="89"/>
      <c r="U80" s="89"/>
      <c r="V80" s="89">
        <f t="shared" ref="V80:X81" si="32">+U80</f>
        <v>0</v>
      </c>
      <c r="W80" s="89">
        <f t="shared" si="32"/>
        <v>0</v>
      </c>
      <c r="X80" s="89">
        <f t="shared" si="32"/>
        <v>0</v>
      </c>
      <c r="Y80" s="89">
        <f t="shared" si="31"/>
        <v>0</v>
      </c>
    </row>
    <row r="81" spans="1:25" s="55" customFormat="1" ht="15.75">
      <c r="A81" s="18"/>
      <c r="B81" s="8"/>
      <c r="C81" s="853" t="s">
        <v>164</v>
      </c>
      <c r="D81" s="854" t="s">
        <v>165</v>
      </c>
      <c r="E81" s="855" t="s">
        <v>165</v>
      </c>
      <c r="F81" s="12"/>
      <c r="G81" s="47" t="s">
        <v>166</v>
      </c>
      <c r="H81" s="40"/>
      <c r="I81" s="42"/>
      <c r="J81" s="42"/>
      <c r="K81" s="42"/>
      <c r="L81" s="42"/>
      <c r="M81" s="42"/>
      <c r="N81" s="48"/>
      <c r="O81" s="54"/>
      <c r="S81" s="89"/>
      <c r="T81" s="89"/>
      <c r="U81" s="89"/>
      <c r="V81" s="89">
        <f t="shared" si="32"/>
        <v>0</v>
      </c>
      <c r="W81" s="89">
        <f t="shared" si="32"/>
        <v>0</v>
      </c>
      <c r="X81" s="89">
        <f t="shared" si="32"/>
        <v>0</v>
      </c>
      <c r="Y81" s="89">
        <f t="shared" si="31"/>
        <v>0</v>
      </c>
    </row>
    <row r="82" spans="1:25" s="55" customFormat="1" ht="15.75">
      <c r="A82" s="18"/>
      <c r="B82" s="8" t="s">
        <v>167</v>
      </c>
      <c r="C82" s="853"/>
      <c r="D82" s="854"/>
      <c r="E82" s="855"/>
      <c r="F82" s="12"/>
      <c r="G82" s="45" t="s">
        <v>168</v>
      </c>
      <c r="H82" s="40"/>
      <c r="I82" s="41"/>
      <c r="J82" s="41"/>
      <c r="K82" s="41"/>
      <c r="L82" s="41"/>
      <c r="M82" s="41"/>
      <c r="N82" s="46"/>
      <c r="O82" s="54"/>
      <c r="S82" s="14">
        <f t="shared" ref="S82:Y82" si="33">SUM(S83:S85)</f>
        <v>0</v>
      </c>
      <c r="T82" s="14">
        <f t="shared" si="33"/>
        <v>0</v>
      </c>
      <c r="U82" s="14">
        <f t="shared" si="33"/>
        <v>0</v>
      </c>
      <c r="V82" s="14">
        <f t="shared" si="33"/>
        <v>0</v>
      </c>
      <c r="W82" s="14">
        <f t="shared" si="33"/>
        <v>0</v>
      </c>
      <c r="X82" s="14">
        <f t="shared" si="33"/>
        <v>0</v>
      </c>
      <c r="Y82" s="14">
        <f t="shared" si="33"/>
        <v>0</v>
      </c>
    </row>
    <row r="83" spans="1:25" s="55" customFormat="1" ht="15.75">
      <c r="A83" s="18"/>
      <c r="B83" s="8"/>
      <c r="C83" s="853" t="s">
        <v>169</v>
      </c>
      <c r="D83" s="854" t="s">
        <v>170</v>
      </c>
      <c r="E83" s="855" t="s">
        <v>170</v>
      </c>
      <c r="F83" s="12"/>
      <c r="G83" s="47" t="s">
        <v>171</v>
      </c>
      <c r="H83" s="40"/>
      <c r="I83" s="42"/>
      <c r="J83" s="42"/>
      <c r="K83" s="42"/>
      <c r="L83" s="42"/>
      <c r="M83" s="42"/>
      <c r="N83" s="48"/>
      <c r="O83" s="54"/>
      <c r="S83" s="89"/>
      <c r="T83" s="89"/>
      <c r="U83" s="89"/>
      <c r="V83" s="89">
        <f t="shared" ref="V83:X85" si="34">+U83</f>
        <v>0</v>
      </c>
      <c r="W83" s="89">
        <f t="shared" si="34"/>
        <v>0</v>
      </c>
      <c r="X83" s="89">
        <f t="shared" si="34"/>
        <v>0</v>
      </c>
      <c r="Y83" s="89">
        <f>SUM(U83:X83)</f>
        <v>0</v>
      </c>
    </row>
    <row r="84" spans="1:25" s="55" customFormat="1" ht="15.75">
      <c r="A84" s="18"/>
      <c r="B84" s="8"/>
      <c r="C84" s="853" t="s">
        <v>172</v>
      </c>
      <c r="D84" s="854" t="s">
        <v>173</v>
      </c>
      <c r="E84" s="855" t="s">
        <v>173</v>
      </c>
      <c r="F84" s="12"/>
      <c r="G84" s="47" t="s">
        <v>174</v>
      </c>
      <c r="H84" s="40"/>
      <c r="I84" s="42"/>
      <c r="J84" s="42"/>
      <c r="K84" s="42"/>
      <c r="L84" s="42"/>
      <c r="M84" s="42"/>
      <c r="N84" s="48"/>
      <c r="O84" s="54"/>
      <c r="S84" s="89"/>
      <c r="T84" s="89"/>
      <c r="U84" s="89"/>
      <c r="V84" s="89">
        <f t="shared" si="34"/>
        <v>0</v>
      </c>
      <c r="W84" s="89">
        <f t="shared" si="34"/>
        <v>0</v>
      </c>
      <c r="X84" s="89">
        <f t="shared" si="34"/>
        <v>0</v>
      </c>
      <c r="Y84" s="89">
        <f>SUM(U84:X84)</f>
        <v>0</v>
      </c>
    </row>
    <row r="85" spans="1:25" s="55" customFormat="1" ht="15.75">
      <c r="A85" s="18"/>
      <c r="B85" s="8"/>
      <c r="C85" s="853" t="s">
        <v>175</v>
      </c>
      <c r="D85" s="854" t="s">
        <v>176</v>
      </c>
      <c r="E85" s="855" t="s">
        <v>176</v>
      </c>
      <c r="F85" s="12"/>
      <c r="G85" s="47" t="s">
        <v>177</v>
      </c>
      <c r="H85" s="40"/>
      <c r="I85" s="42"/>
      <c r="J85" s="42"/>
      <c r="K85" s="42"/>
      <c r="L85" s="42"/>
      <c r="M85" s="42"/>
      <c r="N85" s="48"/>
      <c r="O85" s="54"/>
      <c r="S85" s="89"/>
      <c r="T85" s="89"/>
      <c r="U85" s="89"/>
      <c r="V85" s="89">
        <f t="shared" si="34"/>
        <v>0</v>
      </c>
      <c r="W85" s="89">
        <f t="shared" si="34"/>
        <v>0</v>
      </c>
      <c r="X85" s="89">
        <f t="shared" si="34"/>
        <v>0</v>
      </c>
      <c r="Y85" s="89">
        <f>SUM(U85:X85)</f>
        <v>0</v>
      </c>
    </row>
    <row r="86" spans="1:25" s="55" customFormat="1" ht="15.75">
      <c r="A86" s="18"/>
      <c r="B86" s="8" t="s">
        <v>178</v>
      </c>
      <c r="C86" s="853"/>
      <c r="D86" s="854"/>
      <c r="E86" s="855"/>
      <c r="F86" s="12"/>
      <c r="G86" s="45" t="s">
        <v>179</v>
      </c>
      <c r="H86" s="40"/>
      <c r="I86" s="41"/>
      <c r="J86" s="41"/>
      <c r="K86" s="41"/>
      <c r="L86" s="41"/>
      <c r="M86" s="41"/>
      <c r="N86" s="46"/>
      <c r="O86" s="54"/>
      <c r="S86" s="14">
        <f t="shared" ref="S86:Y86" si="35">SUM(S87:S89)</f>
        <v>0</v>
      </c>
      <c r="T86" s="14">
        <f t="shared" si="35"/>
        <v>0</v>
      </c>
      <c r="U86" s="14">
        <f t="shared" si="35"/>
        <v>0</v>
      </c>
      <c r="V86" s="14">
        <f t="shared" si="35"/>
        <v>0</v>
      </c>
      <c r="W86" s="14">
        <f t="shared" si="35"/>
        <v>0</v>
      </c>
      <c r="X86" s="14">
        <f t="shared" si="35"/>
        <v>0</v>
      </c>
      <c r="Y86" s="14">
        <f t="shared" si="35"/>
        <v>0</v>
      </c>
    </row>
    <row r="87" spans="1:25" s="55" customFormat="1" ht="15.75">
      <c r="A87" s="18"/>
      <c r="B87" s="8"/>
      <c r="C87" s="853" t="s">
        <v>180</v>
      </c>
      <c r="D87" s="854" t="s">
        <v>181</v>
      </c>
      <c r="E87" s="855" t="s">
        <v>181</v>
      </c>
      <c r="F87" s="12"/>
      <c r="G87" s="47" t="s">
        <v>182</v>
      </c>
      <c r="H87" s="40"/>
      <c r="I87" s="42"/>
      <c r="J87" s="42"/>
      <c r="K87" s="42"/>
      <c r="L87" s="42"/>
      <c r="M87" s="42"/>
      <c r="N87" s="48"/>
      <c r="O87" s="54"/>
      <c r="S87" s="89"/>
      <c r="T87" s="89"/>
      <c r="U87" s="89"/>
      <c r="V87" s="89">
        <f t="shared" ref="V87:X89" si="36">+U87</f>
        <v>0</v>
      </c>
      <c r="W87" s="89">
        <f t="shared" si="36"/>
        <v>0</v>
      </c>
      <c r="X87" s="89">
        <f t="shared" si="36"/>
        <v>0</v>
      </c>
      <c r="Y87" s="89">
        <f>SUM(U87:X87)</f>
        <v>0</v>
      </c>
    </row>
    <row r="88" spans="1:25" s="55" customFormat="1" ht="15.75">
      <c r="A88" s="18"/>
      <c r="B88" s="8"/>
      <c r="C88" s="853" t="s">
        <v>183</v>
      </c>
      <c r="D88" s="854" t="s">
        <v>184</v>
      </c>
      <c r="E88" s="855" t="s">
        <v>184</v>
      </c>
      <c r="F88" s="12"/>
      <c r="G88" s="47" t="s">
        <v>185</v>
      </c>
      <c r="H88" s="40"/>
      <c r="I88" s="42"/>
      <c r="J88" s="42"/>
      <c r="K88" s="42"/>
      <c r="L88" s="42"/>
      <c r="M88" s="42"/>
      <c r="N88" s="48"/>
      <c r="O88" s="54"/>
      <c r="S88" s="89"/>
      <c r="T88" s="89"/>
      <c r="U88" s="89"/>
      <c r="V88" s="89">
        <f t="shared" si="36"/>
        <v>0</v>
      </c>
      <c r="W88" s="89">
        <f t="shared" si="36"/>
        <v>0</v>
      </c>
      <c r="X88" s="89">
        <f t="shared" si="36"/>
        <v>0</v>
      </c>
      <c r="Y88" s="89">
        <f>SUM(U88:X88)</f>
        <v>0</v>
      </c>
    </row>
    <row r="89" spans="1:25" s="55" customFormat="1" ht="15.75">
      <c r="A89" s="18"/>
      <c r="B89" s="8"/>
      <c r="C89" s="853" t="s">
        <v>186</v>
      </c>
      <c r="D89" s="854" t="s">
        <v>187</v>
      </c>
      <c r="E89" s="855" t="s">
        <v>187</v>
      </c>
      <c r="F89" s="12"/>
      <c r="G89" s="47" t="s">
        <v>188</v>
      </c>
      <c r="H89" s="40"/>
      <c r="I89" s="42"/>
      <c r="J89" s="42"/>
      <c r="K89" s="42"/>
      <c r="L89" s="42"/>
      <c r="M89" s="42"/>
      <c r="N89" s="48"/>
      <c r="O89" s="54"/>
      <c r="S89" s="89"/>
      <c r="T89" s="89"/>
      <c r="U89" s="89"/>
      <c r="V89" s="89">
        <f t="shared" si="36"/>
        <v>0</v>
      </c>
      <c r="W89" s="89">
        <f t="shared" si="36"/>
        <v>0</v>
      </c>
      <c r="X89" s="89">
        <f t="shared" si="36"/>
        <v>0</v>
      </c>
      <c r="Y89" s="89">
        <f>SUM(U89:X89)</f>
        <v>0</v>
      </c>
    </row>
    <row r="90" spans="1:25" s="55" customFormat="1" ht="15.75">
      <c r="A90" s="18"/>
      <c r="B90" s="8" t="s">
        <v>189</v>
      </c>
      <c r="C90" s="853"/>
      <c r="D90" s="854"/>
      <c r="E90" s="855"/>
      <c r="F90" s="12"/>
      <c r="G90" s="45" t="s">
        <v>190</v>
      </c>
      <c r="H90" s="40"/>
      <c r="I90" s="41"/>
      <c r="J90" s="41"/>
      <c r="K90" s="41"/>
      <c r="L90" s="41"/>
      <c r="M90" s="41"/>
      <c r="N90" s="46"/>
      <c r="O90" s="54"/>
      <c r="S90" s="14">
        <f t="shared" ref="S90:Y90" si="37">SUM(S91:S99)</f>
        <v>0</v>
      </c>
      <c r="T90" s="14">
        <f t="shared" si="37"/>
        <v>0</v>
      </c>
      <c r="U90" s="14">
        <f t="shared" si="37"/>
        <v>0</v>
      </c>
      <c r="V90" s="14">
        <f t="shared" si="37"/>
        <v>0</v>
      </c>
      <c r="W90" s="14">
        <f t="shared" si="37"/>
        <v>0</v>
      </c>
      <c r="X90" s="14">
        <f t="shared" si="37"/>
        <v>0</v>
      </c>
      <c r="Y90" s="14">
        <f t="shared" si="37"/>
        <v>0</v>
      </c>
    </row>
    <row r="91" spans="1:25" s="55" customFormat="1" ht="15.75">
      <c r="A91" s="18"/>
      <c r="B91" s="8"/>
      <c r="C91" s="853" t="s">
        <v>191</v>
      </c>
      <c r="D91" s="854" t="s">
        <v>192</v>
      </c>
      <c r="E91" s="855" t="s">
        <v>192</v>
      </c>
      <c r="F91" s="12"/>
      <c r="G91" s="47" t="s">
        <v>193</v>
      </c>
      <c r="H91" s="40"/>
      <c r="I91" s="42"/>
      <c r="J91" s="42"/>
      <c r="K91" s="42"/>
      <c r="L91" s="42"/>
      <c r="M91" s="42"/>
      <c r="N91" s="48"/>
      <c r="O91" s="54"/>
      <c r="S91" s="89"/>
      <c r="T91" s="89"/>
      <c r="U91" s="89"/>
      <c r="V91" s="89">
        <f t="shared" ref="V91:X97" si="38">+U91</f>
        <v>0</v>
      </c>
      <c r="W91" s="89">
        <f t="shared" si="38"/>
        <v>0</v>
      </c>
      <c r="X91" s="89">
        <f t="shared" si="38"/>
        <v>0</v>
      </c>
      <c r="Y91" s="89">
        <f t="shared" ref="Y91:Y99" si="39">SUM(U91:X91)</f>
        <v>0</v>
      </c>
    </row>
    <row r="92" spans="1:25" s="55" customFormat="1" ht="15.75">
      <c r="A92" s="18"/>
      <c r="B92" s="8"/>
      <c r="C92" s="853" t="s">
        <v>194</v>
      </c>
      <c r="D92" s="854" t="s">
        <v>195</v>
      </c>
      <c r="E92" s="855" t="s">
        <v>195</v>
      </c>
      <c r="F92" s="12"/>
      <c r="G92" s="47" t="s">
        <v>196</v>
      </c>
      <c r="H92" s="40"/>
      <c r="I92" s="42"/>
      <c r="J92" s="42"/>
      <c r="K92" s="42"/>
      <c r="L92" s="42"/>
      <c r="M92" s="42"/>
      <c r="N92" s="48"/>
      <c r="O92" s="54"/>
      <c r="S92" s="89"/>
      <c r="T92" s="89"/>
      <c r="U92" s="89"/>
      <c r="V92" s="89">
        <f t="shared" si="38"/>
        <v>0</v>
      </c>
      <c r="W92" s="89">
        <f t="shared" si="38"/>
        <v>0</v>
      </c>
      <c r="X92" s="89">
        <f t="shared" si="38"/>
        <v>0</v>
      </c>
      <c r="Y92" s="89">
        <f t="shared" si="39"/>
        <v>0</v>
      </c>
    </row>
    <row r="93" spans="1:25" s="55" customFormat="1" ht="15.75">
      <c r="A93" s="18"/>
      <c r="B93" s="8"/>
      <c r="C93" s="853" t="s">
        <v>197</v>
      </c>
      <c r="D93" s="854" t="s">
        <v>198</v>
      </c>
      <c r="E93" s="855" t="s">
        <v>198</v>
      </c>
      <c r="F93" s="12"/>
      <c r="G93" s="47" t="s">
        <v>199</v>
      </c>
      <c r="H93" s="40"/>
      <c r="I93" s="42"/>
      <c r="J93" s="42"/>
      <c r="K93" s="42"/>
      <c r="L93" s="42"/>
      <c r="M93" s="42"/>
      <c r="N93" s="48"/>
      <c r="O93" s="54"/>
      <c r="S93" s="89"/>
      <c r="T93" s="89"/>
      <c r="U93" s="89"/>
      <c r="V93" s="89">
        <f t="shared" si="38"/>
        <v>0</v>
      </c>
      <c r="W93" s="89">
        <f t="shared" si="38"/>
        <v>0</v>
      </c>
      <c r="X93" s="89">
        <f t="shared" si="38"/>
        <v>0</v>
      </c>
      <c r="Y93" s="89">
        <f t="shared" si="39"/>
        <v>0</v>
      </c>
    </row>
    <row r="94" spans="1:25" s="55" customFormat="1" ht="15.75">
      <c r="A94" s="18"/>
      <c r="B94" s="8"/>
      <c r="C94" s="853" t="s">
        <v>200</v>
      </c>
      <c r="D94" s="854" t="s">
        <v>201</v>
      </c>
      <c r="E94" s="855" t="s">
        <v>201</v>
      </c>
      <c r="F94" s="12"/>
      <c r="G94" s="47" t="s">
        <v>202</v>
      </c>
      <c r="H94" s="40"/>
      <c r="I94" s="42"/>
      <c r="J94" s="42"/>
      <c r="K94" s="42"/>
      <c r="L94" s="42"/>
      <c r="M94" s="42"/>
      <c r="N94" s="48"/>
      <c r="O94" s="54"/>
      <c r="S94" s="89"/>
      <c r="T94" s="89"/>
      <c r="U94" s="89"/>
      <c r="V94" s="89">
        <f t="shared" si="38"/>
        <v>0</v>
      </c>
      <c r="W94" s="89">
        <f t="shared" si="38"/>
        <v>0</v>
      </c>
      <c r="X94" s="89">
        <f t="shared" si="38"/>
        <v>0</v>
      </c>
      <c r="Y94" s="89">
        <f t="shared" si="39"/>
        <v>0</v>
      </c>
    </row>
    <row r="95" spans="1:25" s="55" customFormat="1" ht="15.75">
      <c r="A95" s="18"/>
      <c r="B95" s="8"/>
      <c r="C95" s="853" t="s">
        <v>203</v>
      </c>
      <c r="D95" s="854" t="s">
        <v>204</v>
      </c>
      <c r="E95" s="855" t="s">
        <v>204</v>
      </c>
      <c r="F95" s="12"/>
      <c r="G95" s="47" t="s">
        <v>205</v>
      </c>
      <c r="H95" s="40"/>
      <c r="I95" s="42"/>
      <c r="J95" s="42"/>
      <c r="K95" s="42"/>
      <c r="L95" s="42"/>
      <c r="M95" s="42"/>
      <c r="N95" s="48"/>
      <c r="O95" s="54"/>
      <c r="S95" s="89"/>
      <c r="T95" s="89"/>
      <c r="U95" s="89"/>
      <c r="V95" s="89">
        <f t="shared" si="38"/>
        <v>0</v>
      </c>
      <c r="W95" s="89">
        <f t="shared" si="38"/>
        <v>0</v>
      </c>
      <c r="X95" s="89">
        <f t="shared" si="38"/>
        <v>0</v>
      </c>
      <c r="Y95" s="89">
        <f t="shared" si="39"/>
        <v>0</v>
      </c>
    </row>
    <row r="96" spans="1:25" s="55" customFormat="1" ht="15.75">
      <c r="A96" s="18"/>
      <c r="B96" s="8"/>
      <c r="C96" s="853" t="s">
        <v>206</v>
      </c>
      <c r="D96" s="854" t="s">
        <v>207</v>
      </c>
      <c r="E96" s="855" t="s">
        <v>207</v>
      </c>
      <c r="F96" s="12"/>
      <c r="G96" s="47" t="s">
        <v>208</v>
      </c>
      <c r="H96" s="40"/>
      <c r="I96" s="42"/>
      <c r="J96" s="42"/>
      <c r="K96" s="42"/>
      <c r="L96" s="42"/>
      <c r="M96" s="42"/>
      <c r="N96" s="48"/>
      <c r="O96" s="54"/>
      <c r="S96" s="89"/>
      <c r="T96" s="89"/>
      <c r="U96" s="89"/>
      <c r="V96" s="89">
        <f t="shared" si="38"/>
        <v>0</v>
      </c>
      <c r="W96" s="89">
        <f t="shared" si="38"/>
        <v>0</v>
      </c>
      <c r="X96" s="89">
        <f t="shared" si="38"/>
        <v>0</v>
      </c>
      <c r="Y96" s="89">
        <f t="shared" si="39"/>
        <v>0</v>
      </c>
    </row>
    <row r="97" spans="1:25" s="55" customFormat="1" ht="15.75">
      <c r="A97" s="18"/>
      <c r="B97" s="8"/>
      <c r="C97" s="853" t="s">
        <v>209</v>
      </c>
      <c r="D97" s="854" t="s">
        <v>210</v>
      </c>
      <c r="E97" s="855" t="s">
        <v>210</v>
      </c>
      <c r="F97" s="12"/>
      <c r="G97" s="47" t="s">
        <v>211</v>
      </c>
      <c r="H97" s="40"/>
      <c r="I97" s="42"/>
      <c r="J97" s="42"/>
      <c r="K97" s="42"/>
      <c r="L97" s="42"/>
      <c r="M97" s="42"/>
      <c r="N97" s="48"/>
      <c r="O97" s="54"/>
      <c r="S97" s="89"/>
      <c r="T97" s="89"/>
      <c r="U97" s="89"/>
      <c r="V97" s="89">
        <f t="shared" si="38"/>
        <v>0</v>
      </c>
      <c r="W97" s="89">
        <f t="shared" si="38"/>
        <v>0</v>
      </c>
      <c r="X97" s="89">
        <f t="shared" si="38"/>
        <v>0</v>
      </c>
      <c r="Y97" s="89">
        <f t="shared" si="39"/>
        <v>0</v>
      </c>
    </row>
    <row r="98" spans="1:25" s="55" customFormat="1" ht="15.75">
      <c r="A98" s="18"/>
      <c r="B98" s="8"/>
      <c r="C98" s="853" t="s">
        <v>212</v>
      </c>
      <c r="D98" s="854" t="s">
        <v>213</v>
      </c>
      <c r="E98" s="855" t="s">
        <v>213</v>
      </c>
      <c r="F98" s="12"/>
      <c r="G98" s="47" t="s">
        <v>214</v>
      </c>
      <c r="H98" s="40"/>
      <c r="I98" s="42"/>
      <c r="J98" s="42"/>
      <c r="K98" s="42"/>
      <c r="L98" s="42"/>
      <c r="M98" s="42"/>
      <c r="N98" s="48"/>
      <c r="O98" s="54"/>
      <c r="S98" s="89"/>
      <c r="T98" s="89"/>
      <c r="U98" s="89"/>
      <c r="V98" s="89">
        <f t="shared" ref="V98:X99" si="40">+U98</f>
        <v>0</v>
      </c>
      <c r="W98" s="89">
        <f t="shared" si="40"/>
        <v>0</v>
      </c>
      <c r="X98" s="89">
        <f t="shared" si="40"/>
        <v>0</v>
      </c>
      <c r="Y98" s="89">
        <f t="shared" si="39"/>
        <v>0</v>
      </c>
    </row>
    <row r="99" spans="1:25" s="55" customFormat="1" ht="15.75">
      <c r="A99" s="18"/>
      <c r="B99" s="8"/>
      <c r="C99" s="853" t="s">
        <v>215</v>
      </c>
      <c r="D99" s="854" t="s">
        <v>213</v>
      </c>
      <c r="E99" s="855" t="s">
        <v>213</v>
      </c>
      <c r="F99" s="12"/>
      <c r="G99" s="47" t="s">
        <v>216</v>
      </c>
      <c r="H99" s="40"/>
      <c r="I99" s="42"/>
      <c r="J99" s="42"/>
      <c r="K99" s="42"/>
      <c r="L99" s="42"/>
      <c r="M99" s="42"/>
      <c r="N99" s="48"/>
      <c r="O99" s="54"/>
      <c r="S99" s="89"/>
      <c r="T99" s="89"/>
      <c r="U99" s="89"/>
      <c r="V99" s="89">
        <f t="shared" si="40"/>
        <v>0</v>
      </c>
      <c r="W99" s="89">
        <f t="shared" si="40"/>
        <v>0</v>
      </c>
      <c r="X99" s="89">
        <f t="shared" si="40"/>
        <v>0</v>
      </c>
      <c r="Y99" s="89">
        <f t="shared" si="39"/>
        <v>0</v>
      </c>
    </row>
    <row r="100" spans="1:25" s="55" customFormat="1" ht="15.75">
      <c r="A100" s="18"/>
      <c r="B100" s="8"/>
      <c r="C100" s="853"/>
      <c r="D100" s="854"/>
      <c r="E100" s="855"/>
      <c r="F100" s="12"/>
      <c r="G100" s="56"/>
      <c r="H100" s="40"/>
      <c r="I100" s="57"/>
      <c r="J100" s="57"/>
      <c r="K100" s="57"/>
      <c r="L100" s="57"/>
      <c r="M100" s="57"/>
      <c r="N100" s="58"/>
      <c r="O100" s="54"/>
      <c r="S100" s="15"/>
      <c r="T100" s="15"/>
      <c r="U100" s="15"/>
      <c r="V100" s="15"/>
      <c r="W100" s="15"/>
      <c r="X100" s="15"/>
      <c r="Y100" s="15"/>
    </row>
    <row r="101" spans="1:25" s="55" customFormat="1" ht="16.5">
      <c r="A101" s="18" t="s">
        <v>217</v>
      </c>
      <c r="B101" s="18"/>
      <c r="C101" s="862"/>
      <c r="D101" s="863"/>
      <c r="E101" s="864"/>
      <c r="F101" s="19"/>
      <c r="G101" s="43" t="s">
        <v>218</v>
      </c>
      <c r="H101" s="59"/>
      <c r="I101" s="39"/>
      <c r="J101" s="39"/>
      <c r="K101" s="39"/>
      <c r="L101" s="39"/>
      <c r="M101" s="39"/>
      <c r="N101" s="44"/>
      <c r="O101" s="54"/>
      <c r="S101" s="16">
        <f t="shared" ref="S101:Y101" si="41">+S103+S107+S112+S119+S138+S130+S124</f>
        <v>0</v>
      </c>
      <c r="T101" s="16">
        <f t="shared" si="41"/>
        <v>0</v>
      </c>
      <c r="U101" s="16">
        <f t="shared" si="41"/>
        <v>0</v>
      </c>
      <c r="V101" s="16">
        <f t="shared" si="41"/>
        <v>0</v>
      </c>
      <c r="W101" s="16">
        <f t="shared" si="41"/>
        <v>0</v>
      </c>
      <c r="X101" s="16">
        <f t="shared" si="41"/>
        <v>0</v>
      </c>
      <c r="Y101" s="16">
        <f t="shared" si="41"/>
        <v>0</v>
      </c>
    </row>
    <row r="102" spans="1:25" s="55" customFormat="1" ht="15.75">
      <c r="A102" s="18"/>
      <c r="B102" s="8"/>
      <c r="C102" s="853"/>
      <c r="D102" s="854"/>
      <c r="E102" s="855"/>
      <c r="F102" s="12"/>
      <c r="G102" s="47"/>
      <c r="H102" s="40"/>
      <c r="I102" s="42"/>
      <c r="J102" s="42"/>
      <c r="K102" s="42"/>
      <c r="L102" s="42"/>
      <c r="M102" s="42"/>
      <c r="N102" s="48"/>
      <c r="O102" s="54"/>
      <c r="S102" s="15"/>
      <c r="T102" s="15"/>
      <c r="U102" s="15"/>
      <c r="V102" s="15"/>
      <c r="W102" s="15"/>
      <c r="X102" s="15"/>
      <c r="Y102" s="15"/>
    </row>
    <row r="103" spans="1:25" s="55" customFormat="1" ht="15.75">
      <c r="A103" s="18"/>
      <c r="B103" s="8" t="s">
        <v>219</v>
      </c>
      <c r="C103" s="853"/>
      <c r="D103" s="854"/>
      <c r="E103" s="855"/>
      <c r="F103" s="12"/>
      <c r="G103" s="45" t="s">
        <v>220</v>
      </c>
      <c r="H103" s="40"/>
      <c r="I103" s="41"/>
      <c r="J103" s="41"/>
      <c r="K103" s="41"/>
      <c r="L103" s="41"/>
      <c r="M103" s="41"/>
      <c r="N103" s="46"/>
      <c r="O103" s="54"/>
      <c r="S103" s="14">
        <f t="shared" ref="S103:Y103" si="42">SUM(S104:S106)</f>
        <v>0</v>
      </c>
      <c r="T103" s="14">
        <f t="shared" si="42"/>
        <v>0</v>
      </c>
      <c r="U103" s="14">
        <f t="shared" si="42"/>
        <v>0</v>
      </c>
      <c r="V103" s="14">
        <f t="shared" si="42"/>
        <v>0</v>
      </c>
      <c r="W103" s="14">
        <f t="shared" si="42"/>
        <v>0</v>
      </c>
      <c r="X103" s="14">
        <f t="shared" si="42"/>
        <v>0</v>
      </c>
      <c r="Y103" s="14">
        <f t="shared" si="42"/>
        <v>0</v>
      </c>
    </row>
    <row r="104" spans="1:25" s="55" customFormat="1" ht="15.75">
      <c r="A104" s="18"/>
      <c r="B104" s="8"/>
      <c r="C104" s="853" t="s">
        <v>221</v>
      </c>
      <c r="D104" s="854" t="s">
        <v>222</v>
      </c>
      <c r="E104" s="855" t="s">
        <v>222</v>
      </c>
      <c r="F104" s="12"/>
      <c r="G104" s="47" t="s">
        <v>223</v>
      </c>
      <c r="H104" s="40"/>
      <c r="I104" s="42"/>
      <c r="J104" s="42"/>
      <c r="K104" s="42"/>
      <c r="L104" s="42"/>
      <c r="M104" s="42"/>
      <c r="N104" s="48"/>
      <c r="O104" s="54"/>
      <c r="S104" s="89"/>
      <c r="T104" s="89"/>
      <c r="U104" s="89"/>
      <c r="V104" s="89">
        <f t="shared" ref="V104:X106" si="43">+U104</f>
        <v>0</v>
      </c>
      <c r="W104" s="89">
        <f t="shared" si="43"/>
        <v>0</v>
      </c>
      <c r="X104" s="89">
        <f t="shared" si="43"/>
        <v>0</v>
      </c>
      <c r="Y104" s="89">
        <f>SUM(U104:X104)</f>
        <v>0</v>
      </c>
    </row>
    <row r="105" spans="1:25" s="55" customFormat="1" ht="15.75">
      <c r="A105" s="18"/>
      <c r="B105" s="8"/>
      <c r="C105" s="853" t="s">
        <v>224</v>
      </c>
      <c r="D105" s="854" t="s">
        <v>225</v>
      </c>
      <c r="E105" s="855" t="s">
        <v>225</v>
      </c>
      <c r="F105" s="12"/>
      <c r="G105" s="47" t="s">
        <v>226</v>
      </c>
      <c r="H105" s="40"/>
      <c r="I105" s="42"/>
      <c r="J105" s="42"/>
      <c r="K105" s="42"/>
      <c r="L105" s="42"/>
      <c r="M105" s="42"/>
      <c r="N105" s="48"/>
      <c r="O105" s="54"/>
      <c r="S105" s="89"/>
      <c r="T105" s="89"/>
      <c r="U105" s="89"/>
      <c r="V105" s="89">
        <f t="shared" si="43"/>
        <v>0</v>
      </c>
      <c r="W105" s="89">
        <f t="shared" si="43"/>
        <v>0</v>
      </c>
      <c r="X105" s="89">
        <f t="shared" si="43"/>
        <v>0</v>
      </c>
      <c r="Y105" s="89">
        <f>SUM(U105:X105)</f>
        <v>0</v>
      </c>
    </row>
    <row r="106" spans="1:25" s="55" customFormat="1" ht="15.75">
      <c r="A106" s="18"/>
      <c r="B106" s="8"/>
      <c r="C106" s="853" t="s">
        <v>227</v>
      </c>
      <c r="D106" s="854" t="s">
        <v>228</v>
      </c>
      <c r="E106" s="855" t="s">
        <v>228</v>
      </c>
      <c r="F106" s="12"/>
      <c r="G106" s="47" t="s">
        <v>229</v>
      </c>
      <c r="H106" s="40"/>
      <c r="I106" s="42"/>
      <c r="J106" s="42"/>
      <c r="K106" s="42"/>
      <c r="L106" s="42"/>
      <c r="M106" s="42"/>
      <c r="N106" s="48"/>
      <c r="O106" s="54"/>
      <c r="S106" s="89"/>
      <c r="T106" s="89"/>
      <c r="U106" s="89"/>
      <c r="V106" s="89">
        <f t="shared" si="43"/>
        <v>0</v>
      </c>
      <c r="W106" s="89">
        <f t="shared" si="43"/>
        <v>0</v>
      </c>
      <c r="X106" s="89">
        <f t="shared" si="43"/>
        <v>0</v>
      </c>
      <c r="Y106" s="89">
        <f>SUM(U106:X106)</f>
        <v>0</v>
      </c>
    </row>
    <row r="107" spans="1:25" s="55" customFormat="1" ht="15.75">
      <c r="A107" s="18"/>
      <c r="B107" s="8" t="s">
        <v>230</v>
      </c>
      <c r="C107" s="853"/>
      <c r="D107" s="854"/>
      <c r="E107" s="855"/>
      <c r="F107" s="12"/>
      <c r="G107" s="45" t="s">
        <v>231</v>
      </c>
      <c r="H107" s="40"/>
      <c r="I107" s="41"/>
      <c r="J107" s="41"/>
      <c r="K107" s="41"/>
      <c r="L107" s="41"/>
      <c r="M107" s="41"/>
      <c r="N107" s="46"/>
      <c r="O107" s="54"/>
      <c r="S107" s="14">
        <f t="shared" ref="S107:Y107" si="44">SUM(S108:S111)</f>
        <v>0</v>
      </c>
      <c r="T107" s="14">
        <f t="shared" si="44"/>
        <v>0</v>
      </c>
      <c r="U107" s="14">
        <f t="shared" si="44"/>
        <v>0</v>
      </c>
      <c r="V107" s="14">
        <f t="shared" si="44"/>
        <v>0</v>
      </c>
      <c r="W107" s="14">
        <f t="shared" si="44"/>
        <v>0</v>
      </c>
      <c r="X107" s="14">
        <f t="shared" si="44"/>
        <v>0</v>
      </c>
      <c r="Y107" s="14">
        <f t="shared" si="44"/>
        <v>0</v>
      </c>
    </row>
    <row r="108" spans="1:25" s="55" customFormat="1" ht="15.75">
      <c r="A108" s="18"/>
      <c r="B108" s="8"/>
      <c r="C108" s="853" t="s">
        <v>232</v>
      </c>
      <c r="D108" s="854" t="s">
        <v>233</v>
      </c>
      <c r="E108" s="855" t="s">
        <v>233</v>
      </c>
      <c r="F108" s="12"/>
      <c r="G108" s="47" t="s">
        <v>234</v>
      </c>
      <c r="H108" s="40"/>
      <c r="I108" s="42"/>
      <c r="J108" s="42"/>
      <c r="K108" s="42"/>
      <c r="L108" s="42"/>
      <c r="M108" s="42"/>
      <c r="N108" s="48"/>
      <c r="O108" s="54"/>
      <c r="S108" s="89"/>
      <c r="T108" s="89"/>
      <c r="U108" s="89"/>
      <c r="V108" s="89">
        <f t="shared" ref="V108:X109" si="45">+U108</f>
        <v>0</v>
      </c>
      <c r="W108" s="89">
        <f t="shared" si="45"/>
        <v>0</v>
      </c>
      <c r="X108" s="89">
        <f t="shared" si="45"/>
        <v>0</v>
      </c>
      <c r="Y108" s="89">
        <f>SUM(U108:X108)</f>
        <v>0</v>
      </c>
    </row>
    <row r="109" spans="1:25" s="55" customFormat="1" ht="15.75">
      <c r="A109" s="18"/>
      <c r="B109" s="8"/>
      <c r="C109" s="853" t="s">
        <v>235</v>
      </c>
      <c r="D109" s="854" t="s">
        <v>233</v>
      </c>
      <c r="E109" s="855" t="s">
        <v>233</v>
      </c>
      <c r="F109" s="12"/>
      <c r="G109" s="47" t="s">
        <v>236</v>
      </c>
      <c r="H109" s="40"/>
      <c r="I109" s="42"/>
      <c r="J109" s="42"/>
      <c r="K109" s="42"/>
      <c r="L109" s="42"/>
      <c r="M109" s="42"/>
      <c r="N109" s="48"/>
      <c r="O109" s="54"/>
      <c r="S109" s="89"/>
      <c r="T109" s="89"/>
      <c r="U109" s="89"/>
      <c r="V109" s="89">
        <f t="shared" si="45"/>
        <v>0</v>
      </c>
      <c r="W109" s="89">
        <f t="shared" si="45"/>
        <v>0</v>
      </c>
      <c r="X109" s="89">
        <f t="shared" si="45"/>
        <v>0</v>
      </c>
      <c r="Y109" s="89">
        <f>SUM(U109:X109)</f>
        <v>0</v>
      </c>
    </row>
    <row r="110" spans="1:25" s="55" customFormat="1" ht="15.75">
      <c r="A110" s="18"/>
      <c r="B110" s="8"/>
      <c r="C110" s="853" t="s">
        <v>237</v>
      </c>
      <c r="D110" s="854" t="s">
        <v>233</v>
      </c>
      <c r="E110" s="855" t="s">
        <v>233</v>
      </c>
      <c r="F110" s="12"/>
      <c r="G110" s="47" t="s">
        <v>238</v>
      </c>
      <c r="H110" s="40"/>
      <c r="I110" s="42"/>
      <c r="J110" s="42"/>
      <c r="K110" s="42"/>
      <c r="L110" s="42"/>
      <c r="M110" s="42"/>
      <c r="N110" s="48"/>
      <c r="O110" s="54"/>
      <c r="S110" s="89"/>
      <c r="T110" s="89"/>
      <c r="U110" s="89"/>
      <c r="V110" s="89">
        <f t="shared" ref="V110:X111" si="46">+U110</f>
        <v>0</v>
      </c>
      <c r="W110" s="89">
        <f t="shared" si="46"/>
        <v>0</v>
      </c>
      <c r="X110" s="89">
        <f t="shared" si="46"/>
        <v>0</v>
      </c>
      <c r="Y110" s="89">
        <f>SUM(U110:X110)</f>
        <v>0</v>
      </c>
    </row>
    <row r="111" spans="1:25" s="55" customFormat="1" ht="15.75">
      <c r="A111" s="18"/>
      <c r="B111" s="8"/>
      <c r="C111" s="853" t="s">
        <v>239</v>
      </c>
      <c r="D111" s="854" t="s">
        <v>233</v>
      </c>
      <c r="E111" s="855" t="s">
        <v>233</v>
      </c>
      <c r="F111" s="12"/>
      <c r="G111" s="47" t="s">
        <v>240</v>
      </c>
      <c r="H111" s="40"/>
      <c r="I111" s="42"/>
      <c r="J111" s="42"/>
      <c r="K111" s="42"/>
      <c r="L111" s="42"/>
      <c r="M111" s="42"/>
      <c r="N111" s="48"/>
      <c r="O111" s="54"/>
      <c r="S111" s="89"/>
      <c r="T111" s="89"/>
      <c r="U111" s="89"/>
      <c r="V111" s="89">
        <f t="shared" si="46"/>
        <v>0</v>
      </c>
      <c r="W111" s="89">
        <f t="shared" si="46"/>
        <v>0</v>
      </c>
      <c r="X111" s="89">
        <f t="shared" si="46"/>
        <v>0</v>
      </c>
      <c r="Y111" s="89">
        <f>SUM(U111:X111)</f>
        <v>0</v>
      </c>
    </row>
    <row r="112" spans="1:25" s="55" customFormat="1" ht="15.75">
      <c r="A112" s="18"/>
      <c r="B112" s="8">
        <v>33</v>
      </c>
      <c r="C112" s="853"/>
      <c r="D112" s="854"/>
      <c r="E112" s="855"/>
      <c r="F112" s="12"/>
      <c r="G112" s="45" t="s">
        <v>241</v>
      </c>
      <c r="H112" s="40"/>
      <c r="I112" s="41"/>
      <c r="J112" s="41"/>
      <c r="K112" s="41"/>
      <c r="L112" s="41"/>
      <c r="M112" s="41"/>
      <c r="N112" s="46"/>
      <c r="O112" s="54"/>
      <c r="S112" s="14">
        <f t="shared" ref="S112:Y112" si="47">SUM(S113:S118)</f>
        <v>0</v>
      </c>
      <c r="T112" s="14">
        <f t="shared" si="47"/>
        <v>0</v>
      </c>
      <c r="U112" s="14">
        <f t="shared" si="47"/>
        <v>0</v>
      </c>
      <c r="V112" s="14">
        <f t="shared" si="47"/>
        <v>0</v>
      </c>
      <c r="W112" s="14">
        <f t="shared" si="47"/>
        <v>0</v>
      </c>
      <c r="X112" s="14">
        <f t="shared" si="47"/>
        <v>0</v>
      </c>
      <c r="Y112" s="14">
        <f t="shared" si="47"/>
        <v>0</v>
      </c>
    </row>
    <row r="113" spans="1:25" s="55" customFormat="1" ht="15.75">
      <c r="A113" s="18"/>
      <c r="B113" s="8"/>
      <c r="C113" s="853" t="s">
        <v>242</v>
      </c>
      <c r="D113" s="854" t="s">
        <v>243</v>
      </c>
      <c r="E113" s="855" t="s">
        <v>243</v>
      </c>
      <c r="F113" s="12"/>
      <c r="G113" s="47" t="s">
        <v>244</v>
      </c>
      <c r="H113" s="40"/>
      <c r="I113" s="42"/>
      <c r="J113" s="42"/>
      <c r="K113" s="42"/>
      <c r="L113" s="42"/>
      <c r="M113" s="42"/>
      <c r="N113" s="48"/>
      <c r="O113" s="54"/>
      <c r="S113" s="89"/>
      <c r="T113" s="89"/>
      <c r="U113" s="89"/>
      <c r="V113" s="89">
        <f t="shared" ref="V113:X116" si="48">+U113</f>
        <v>0</v>
      </c>
      <c r="W113" s="89">
        <f t="shared" si="48"/>
        <v>0</v>
      </c>
      <c r="X113" s="89">
        <f t="shared" si="48"/>
        <v>0</v>
      </c>
      <c r="Y113" s="89">
        <f t="shared" ref="Y113:Y118" si="49">SUM(U113:X113)</f>
        <v>0</v>
      </c>
    </row>
    <row r="114" spans="1:25" s="55" customFormat="1" ht="15.75">
      <c r="A114" s="18"/>
      <c r="B114" s="8"/>
      <c r="C114" s="853" t="s">
        <v>245</v>
      </c>
      <c r="D114" s="854" t="s">
        <v>246</v>
      </c>
      <c r="E114" s="855" t="s">
        <v>246</v>
      </c>
      <c r="F114" s="12"/>
      <c r="G114" s="47" t="s">
        <v>247</v>
      </c>
      <c r="H114" s="40"/>
      <c r="I114" s="42"/>
      <c r="J114" s="42"/>
      <c r="K114" s="42"/>
      <c r="L114" s="42"/>
      <c r="M114" s="42"/>
      <c r="N114" s="48"/>
      <c r="O114" s="54"/>
      <c r="S114" s="89"/>
      <c r="T114" s="89"/>
      <c r="U114" s="89"/>
      <c r="V114" s="89">
        <f t="shared" si="48"/>
        <v>0</v>
      </c>
      <c r="W114" s="89">
        <f t="shared" si="48"/>
        <v>0</v>
      </c>
      <c r="X114" s="89">
        <f t="shared" si="48"/>
        <v>0</v>
      </c>
      <c r="Y114" s="89">
        <f t="shared" si="49"/>
        <v>0</v>
      </c>
    </row>
    <row r="115" spans="1:25" s="55" customFormat="1" ht="15.75">
      <c r="A115" s="18"/>
      <c r="B115" s="8"/>
      <c r="C115" s="853" t="s">
        <v>248</v>
      </c>
      <c r="D115" s="854" t="s">
        <v>249</v>
      </c>
      <c r="E115" s="855" t="s">
        <v>249</v>
      </c>
      <c r="F115" s="12"/>
      <c r="G115" s="47" t="s">
        <v>250</v>
      </c>
      <c r="H115" s="40"/>
      <c r="I115" s="42"/>
      <c r="J115" s="42"/>
      <c r="K115" s="42"/>
      <c r="L115" s="42"/>
      <c r="M115" s="42"/>
      <c r="N115" s="48"/>
      <c r="O115" s="54"/>
      <c r="S115" s="89"/>
      <c r="T115" s="89"/>
      <c r="U115" s="89"/>
      <c r="V115" s="89">
        <f t="shared" si="48"/>
        <v>0</v>
      </c>
      <c r="W115" s="89">
        <f t="shared" si="48"/>
        <v>0</v>
      </c>
      <c r="X115" s="89">
        <f t="shared" si="48"/>
        <v>0</v>
      </c>
      <c r="Y115" s="89">
        <f t="shared" si="49"/>
        <v>0</v>
      </c>
    </row>
    <row r="116" spans="1:25" s="55" customFormat="1" ht="15.75">
      <c r="A116" s="18"/>
      <c r="B116" s="8"/>
      <c r="C116" s="853" t="s">
        <v>251</v>
      </c>
      <c r="D116" s="854" t="s">
        <v>252</v>
      </c>
      <c r="E116" s="855" t="s">
        <v>252</v>
      </c>
      <c r="F116" s="12"/>
      <c r="G116" s="47" t="s">
        <v>253</v>
      </c>
      <c r="H116" s="40"/>
      <c r="I116" s="42"/>
      <c r="J116" s="42"/>
      <c r="K116" s="42"/>
      <c r="L116" s="42"/>
      <c r="M116" s="42"/>
      <c r="N116" s="48"/>
      <c r="O116" s="54"/>
      <c r="S116" s="89"/>
      <c r="T116" s="89"/>
      <c r="U116" s="89"/>
      <c r="V116" s="89">
        <f t="shared" si="48"/>
        <v>0</v>
      </c>
      <c r="W116" s="89">
        <f t="shared" si="48"/>
        <v>0</v>
      </c>
      <c r="X116" s="89">
        <f t="shared" si="48"/>
        <v>0</v>
      </c>
      <c r="Y116" s="89">
        <f t="shared" si="49"/>
        <v>0</v>
      </c>
    </row>
    <row r="117" spans="1:25" s="55" customFormat="1" ht="15.75">
      <c r="A117" s="18"/>
      <c r="B117" s="8"/>
      <c r="C117" s="853">
        <v>335</v>
      </c>
      <c r="D117" s="854" t="s">
        <v>254</v>
      </c>
      <c r="E117" s="855" t="s">
        <v>254</v>
      </c>
      <c r="F117" s="12"/>
      <c r="G117" s="47" t="s">
        <v>255</v>
      </c>
      <c r="H117" s="40"/>
      <c r="I117" s="42"/>
      <c r="J117" s="42"/>
      <c r="K117" s="42"/>
      <c r="L117" s="42"/>
      <c r="M117" s="42"/>
      <c r="N117" s="48"/>
      <c r="O117" s="54"/>
      <c r="S117" s="89"/>
      <c r="T117" s="89"/>
      <c r="U117" s="89"/>
      <c r="V117" s="89">
        <f t="shared" ref="V117:X118" si="50">+U117</f>
        <v>0</v>
      </c>
      <c r="W117" s="89">
        <f t="shared" si="50"/>
        <v>0</v>
      </c>
      <c r="X117" s="89">
        <f t="shared" si="50"/>
        <v>0</v>
      </c>
      <c r="Y117" s="89">
        <f t="shared" si="49"/>
        <v>0</v>
      </c>
    </row>
    <row r="118" spans="1:25" s="55" customFormat="1" ht="15.75">
      <c r="A118" s="18"/>
      <c r="B118" s="8"/>
      <c r="C118" s="853">
        <v>336</v>
      </c>
      <c r="D118" s="854" t="s">
        <v>256</v>
      </c>
      <c r="E118" s="855" t="s">
        <v>256</v>
      </c>
      <c r="F118" s="12"/>
      <c r="G118" s="47" t="s">
        <v>257</v>
      </c>
      <c r="H118" s="40"/>
      <c r="I118" s="42"/>
      <c r="J118" s="42"/>
      <c r="K118" s="42"/>
      <c r="L118" s="42"/>
      <c r="M118" s="42"/>
      <c r="N118" s="48"/>
      <c r="O118" s="54"/>
      <c r="S118" s="89"/>
      <c r="T118" s="89"/>
      <c r="U118" s="89"/>
      <c r="V118" s="89">
        <f t="shared" si="50"/>
        <v>0</v>
      </c>
      <c r="W118" s="89">
        <f t="shared" si="50"/>
        <v>0</v>
      </c>
      <c r="X118" s="89">
        <f t="shared" si="50"/>
        <v>0</v>
      </c>
      <c r="Y118" s="89">
        <f t="shared" si="49"/>
        <v>0</v>
      </c>
    </row>
    <row r="119" spans="1:25" s="55" customFormat="1" ht="15.75">
      <c r="A119" s="18"/>
      <c r="B119" s="8" t="s">
        <v>258</v>
      </c>
      <c r="C119" s="853"/>
      <c r="D119" s="854"/>
      <c r="E119" s="855"/>
      <c r="F119" s="12"/>
      <c r="G119" s="45" t="s">
        <v>259</v>
      </c>
      <c r="H119" s="40"/>
      <c r="I119" s="41"/>
      <c r="J119" s="41"/>
      <c r="K119" s="41"/>
      <c r="L119" s="41"/>
      <c r="M119" s="41"/>
      <c r="N119" s="46"/>
      <c r="O119" s="54"/>
      <c r="S119" s="14">
        <f t="shared" ref="S119:Y119" si="51">SUM(S120:S123)</f>
        <v>0</v>
      </c>
      <c r="T119" s="14">
        <f t="shared" si="51"/>
        <v>0</v>
      </c>
      <c r="U119" s="14">
        <f t="shared" si="51"/>
        <v>0</v>
      </c>
      <c r="V119" s="14">
        <f t="shared" si="51"/>
        <v>0</v>
      </c>
      <c r="W119" s="14">
        <f t="shared" si="51"/>
        <v>0</v>
      </c>
      <c r="X119" s="14">
        <f t="shared" si="51"/>
        <v>0</v>
      </c>
      <c r="Y119" s="14">
        <f t="shared" si="51"/>
        <v>0</v>
      </c>
    </row>
    <row r="120" spans="1:25" s="55" customFormat="1" ht="15.75">
      <c r="A120" s="18"/>
      <c r="B120" s="8"/>
      <c r="C120" s="853" t="s">
        <v>260</v>
      </c>
      <c r="D120" s="854" t="s">
        <v>261</v>
      </c>
      <c r="E120" s="855" t="s">
        <v>261</v>
      </c>
      <c r="F120" s="12"/>
      <c r="G120" s="47" t="s">
        <v>262</v>
      </c>
      <c r="H120" s="40"/>
      <c r="I120" s="42"/>
      <c r="J120" s="42"/>
      <c r="K120" s="42"/>
      <c r="L120" s="42"/>
      <c r="M120" s="42"/>
      <c r="N120" s="48"/>
      <c r="O120" s="54"/>
      <c r="S120" s="89"/>
      <c r="T120" s="89"/>
      <c r="U120" s="89"/>
      <c r="V120" s="89">
        <f t="shared" ref="V120:X122" si="52">+U120</f>
        <v>0</v>
      </c>
      <c r="W120" s="89">
        <f t="shared" si="52"/>
        <v>0</v>
      </c>
      <c r="X120" s="89">
        <f t="shared" si="52"/>
        <v>0</v>
      </c>
      <c r="Y120" s="89">
        <f>SUM(U120:X120)</f>
        <v>0</v>
      </c>
    </row>
    <row r="121" spans="1:25" s="55" customFormat="1" ht="15.75">
      <c r="A121" s="18"/>
      <c r="B121" s="8"/>
      <c r="C121" s="853" t="s">
        <v>263</v>
      </c>
      <c r="D121" s="854" t="s">
        <v>264</v>
      </c>
      <c r="E121" s="855" t="s">
        <v>264</v>
      </c>
      <c r="F121" s="12"/>
      <c r="G121" s="47" t="s">
        <v>265</v>
      </c>
      <c r="H121" s="40"/>
      <c r="I121" s="42"/>
      <c r="J121" s="42"/>
      <c r="K121" s="42"/>
      <c r="L121" s="42"/>
      <c r="M121" s="42"/>
      <c r="N121" s="48"/>
      <c r="O121" s="54"/>
      <c r="S121" s="89"/>
      <c r="T121" s="89"/>
      <c r="U121" s="89"/>
      <c r="V121" s="89">
        <f t="shared" si="52"/>
        <v>0</v>
      </c>
      <c r="W121" s="89">
        <f t="shared" si="52"/>
        <v>0</v>
      </c>
      <c r="X121" s="89">
        <f t="shared" si="52"/>
        <v>0</v>
      </c>
      <c r="Y121" s="89">
        <f>SUM(U121:X121)</f>
        <v>0</v>
      </c>
    </row>
    <row r="122" spans="1:25" s="55" customFormat="1" ht="15.75">
      <c r="A122" s="18"/>
      <c r="B122" s="8"/>
      <c r="C122" s="853" t="s">
        <v>266</v>
      </c>
      <c r="D122" s="854" t="s">
        <v>264</v>
      </c>
      <c r="E122" s="855" t="s">
        <v>264</v>
      </c>
      <c r="F122" s="12"/>
      <c r="G122" s="47" t="s">
        <v>267</v>
      </c>
      <c r="H122" s="40"/>
      <c r="I122" s="42"/>
      <c r="J122" s="42"/>
      <c r="K122" s="42"/>
      <c r="L122" s="42"/>
      <c r="M122" s="42"/>
      <c r="N122" s="48"/>
      <c r="O122" s="54"/>
      <c r="S122" s="89"/>
      <c r="T122" s="89"/>
      <c r="U122" s="89"/>
      <c r="V122" s="89">
        <f t="shared" si="52"/>
        <v>0</v>
      </c>
      <c r="W122" s="89">
        <f t="shared" si="52"/>
        <v>0</v>
      </c>
      <c r="X122" s="89">
        <f t="shared" si="52"/>
        <v>0</v>
      </c>
      <c r="Y122" s="89">
        <f>SUM(U122:X122)</f>
        <v>0</v>
      </c>
    </row>
    <row r="123" spans="1:25" s="55" customFormat="1" ht="15.75">
      <c r="A123" s="18"/>
      <c r="B123" s="8"/>
      <c r="C123" s="9"/>
      <c r="D123" s="10"/>
      <c r="E123" s="11"/>
      <c r="F123" s="12"/>
      <c r="G123" s="47"/>
      <c r="H123" s="40"/>
      <c r="I123" s="42"/>
      <c r="J123" s="42"/>
      <c r="K123" s="42"/>
      <c r="L123" s="42"/>
      <c r="M123" s="42"/>
      <c r="N123" s="48"/>
      <c r="O123" s="54"/>
      <c r="S123" s="15"/>
      <c r="T123" s="15"/>
      <c r="U123" s="15"/>
      <c r="V123" s="15"/>
      <c r="W123" s="15"/>
      <c r="X123" s="15"/>
      <c r="Y123" s="15"/>
    </row>
    <row r="124" spans="1:25" s="55" customFormat="1" ht="15.75">
      <c r="A124" s="18"/>
      <c r="B124" s="8" t="s">
        <v>268</v>
      </c>
      <c r="C124" s="853"/>
      <c r="D124" s="854"/>
      <c r="E124" s="855"/>
      <c r="F124" s="12"/>
      <c r="G124" s="45" t="s">
        <v>269</v>
      </c>
      <c r="H124" s="40"/>
      <c r="I124" s="41"/>
      <c r="J124" s="41"/>
      <c r="K124" s="41"/>
      <c r="L124" s="41"/>
      <c r="M124" s="41"/>
      <c r="N124" s="46"/>
      <c r="O124" s="54"/>
      <c r="S124" s="17">
        <f t="shared" ref="S124:Y124" si="53">SUM(S125:S129)</f>
        <v>0</v>
      </c>
      <c r="T124" s="17">
        <f t="shared" si="53"/>
        <v>0</v>
      </c>
      <c r="U124" s="17">
        <f t="shared" si="53"/>
        <v>0</v>
      </c>
      <c r="V124" s="17">
        <f t="shared" si="53"/>
        <v>0</v>
      </c>
      <c r="W124" s="17">
        <f t="shared" si="53"/>
        <v>0</v>
      </c>
      <c r="X124" s="17">
        <f t="shared" si="53"/>
        <v>0</v>
      </c>
      <c r="Y124" s="17">
        <f t="shared" si="53"/>
        <v>0</v>
      </c>
    </row>
    <row r="125" spans="1:25" s="55" customFormat="1" ht="15.75">
      <c r="A125" s="18"/>
      <c r="B125" s="8"/>
      <c r="C125" s="853" t="s">
        <v>270</v>
      </c>
      <c r="D125" s="854" t="s">
        <v>271</v>
      </c>
      <c r="E125" s="855" t="s">
        <v>271</v>
      </c>
      <c r="F125" s="12"/>
      <c r="G125" s="47" t="s">
        <v>272</v>
      </c>
      <c r="H125" s="40"/>
      <c r="I125" s="42"/>
      <c r="J125" s="42"/>
      <c r="K125" s="42"/>
      <c r="L125" s="42"/>
      <c r="M125" s="42"/>
      <c r="N125" s="48"/>
      <c r="O125" s="54"/>
      <c r="S125" s="89"/>
      <c r="T125" s="89"/>
      <c r="U125" s="89"/>
      <c r="V125" s="89">
        <f t="shared" ref="V125:X127" si="54">+U125</f>
        <v>0</v>
      </c>
      <c r="W125" s="89">
        <f t="shared" si="54"/>
        <v>0</v>
      </c>
      <c r="X125" s="89">
        <f t="shared" si="54"/>
        <v>0</v>
      </c>
      <c r="Y125" s="89">
        <f>SUM(U125:X125)</f>
        <v>0</v>
      </c>
    </row>
    <row r="126" spans="1:25" s="55" customFormat="1" ht="15.75">
      <c r="A126" s="18"/>
      <c r="B126" s="8"/>
      <c r="C126" s="853" t="s">
        <v>273</v>
      </c>
      <c r="D126" s="854" t="s">
        <v>271</v>
      </c>
      <c r="E126" s="855" t="s">
        <v>271</v>
      </c>
      <c r="F126" s="12"/>
      <c r="G126" s="47" t="s">
        <v>274</v>
      </c>
      <c r="H126" s="40"/>
      <c r="I126" s="42"/>
      <c r="J126" s="42"/>
      <c r="K126" s="42"/>
      <c r="L126" s="42"/>
      <c r="M126" s="42"/>
      <c r="N126" s="48"/>
      <c r="O126" s="54"/>
      <c r="S126" s="89"/>
      <c r="T126" s="89"/>
      <c r="U126" s="89"/>
      <c r="V126" s="89">
        <f t="shared" si="54"/>
        <v>0</v>
      </c>
      <c r="W126" s="89">
        <f t="shared" si="54"/>
        <v>0</v>
      </c>
      <c r="X126" s="89">
        <f t="shared" si="54"/>
        <v>0</v>
      </c>
      <c r="Y126" s="89">
        <f>SUM(U126:X126)</f>
        <v>0</v>
      </c>
    </row>
    <row r="127" spans="1:25" s="55" customFormat="1" ht="15.75">
      <c r="A127" s="18"/>
      <c r="B127" s="8"/>
      <c r="C127" s="853" t="s">
        <v>275</v>
      </c>
      <c r="D127" s="854" t="s">
        <v>276</v>
      </c>
      <c r="E127" s="855" t="s">
        <v>276</v>
      </c>
      <c r="F127" s="12"/>
      <c r="G127" s="47" t="s">
        <v>277</v>
      </c>
      <c r="H127" s="40"/>
      <c r="I127" s="42"/>
      <c r="J127" s="42"/>
      <c r="K127" s="42"/>
      <c r="L127" s="42"/>
      <c r="M127" s="42"/>
      <c r="N127" s="48"/>
      <c r="O127" s="54"/>
      <c r="S127" s="89"/>
      <c r="T127" s="89"/>
      <c r="U127" s="89"/>
      <c r="V127" s="89">
        <f t="shared" si="54"/>
        <v>0</v>
      </c>
      <c r="W127" s="89">
        <f t="shared" si="54"/>
        <v>0</v>
      </c>
      <c r="X127" s="89">
        <f t="shared" si="54"/>
        <v>0</v>
      </c>
      <c r="Y127" s="89">
        <f>SUM(U127:X127)</f>
        <v>0</v>
      </c>
    </row>
    <row r="128" spans="1:25" s="55" customFormat="1" ht="15.75">
      <c r="A128" s="18"/>
      <c r="B128" s="8"/>
      <c r="C128" s="853" t="s">
        <v>278</v>
      </c>
      <c r="D128" s="854" t="s">
        <v>279</v>
      </c>
      <c r="E128" s="855" t="s">
        <v>279</v>
      </c>
      <c r="F128" s="12"/>
      <c r="G128" s="47" t="s">
        <v>280</v>
      </c>
      <c r="H128" s="40"/>
      <c r="I128" s="42"/>
      <c r="J128" s="42"/>
      <c r="K128" s="42"/>
      <c r="L128" s="42"/>
      <c r="M128" s="42"/>
      <c r="N128" s="48"/>
      <c r="O128" s="54"/>
      <c r="S128" s="89"/>
      <c r="T128" s="89"/>
      <c r="U128" s="89"/>
      <c r="V128" s="89">
        <f t="shared" ref="V128:X129" si="55">+U128</f>
        <v>0</v>
      </c>
      <c r="W128" s="89">
        <f t="shared" si="55"/>
        <v>0</v>
      </c>
      <c r="X128" s="89">
        <f t="shared" si="55"/>
        <v>0</v>
      </c>
      <c r="Y128" s="89">
        <f>SUM(U128:X128)</f>
        <v>0</v>
      </c>
    </row>
    <row r="129" spans="1:25" s="55" customFormat="1" ht="15.75">
      <c r="A129" s="18"/>
      <c r="B129" s="8"/>
      <c r="C129" s="853" t="s">
        <v>281</v>
      </c>
      <c r="D129" s="854" t="s">
        <v>282</v>
      </c>
      <c r="E129" s="855" t="s">
        <v>282</v>
      </c>
      <c r="F129" s="12"/>
      <c r="G129" s="47" t="s">
        <v>283</v>
      </c>
      <c r="H129" s="40"/>
      <c r="I129" s="42"/>
      <c r="J129" s="42"/>
      <c r="K129" s="42"/>
      <c r="L129" s="42"/>
      <c r="M129" s="42"/>
      <c r="N129" s="48"/>
      <c r="O129" s="54"/>
      <c r="S129" s="89"/>
      <c r="T129" s="89"/>
      <c r="U129" s="89"/>
      <c r="V129" s="89">
        <f t="shared" si="55"/>
        <v>0</v>
      </c>
      <c r="W129" s="89">
        <f t="shared" si="55"/>
        <v>0</v>
      </c>
      <c r="X129" s="89">
        <f t="shared" si="55"/>
        <v>0</v>
      </c>
      <c r="Y129" s="89">
        <f>SUM(U129:X129)</f>
        <v>0</v>
      </c>
    </row>
    <row r="130" spans="1:25" s="55" customFormat="1" ht="15.75">
      <c r="A130" s="18"/>
      <c r="B130" s="8" t="s">
        <v>284</v>
      </c>
      <c r="C130" s="9"/>
      <c r="D130" s="10"/>
      <c r="E130" s="11"/>
      <c r="F130" s="12"/>
      <c r="G130" s="45" t="s">
        <v>285</v>
      </c>
      <c r="H130" s="40"/>
      <c r="I130" s="42"/>
      <c r="J130" s="42"/>
      <c r="K130" s="42"/>
      <c r="L130" s="42"/>
      <c r="M130" s="42"/>
      <c r="N130" s="48"/>
      <c r="O130" s="54"/>
      <c r="S130" s="17">
        <f t="shared" ref="S130:Y130" si="56">SUM(S131:S137)</f>
        <v>0</v>
      </c>
      <c r="T130" s="17">
        <f t="shared" si="56"/>
        <v>0</v>
      </c>
      <c r="U130" s="17">
        <f t="shared" si="56"/>
        <v>0</v>
      </c>
      <c r="V130" s="17">
        <f t="shared" si="56"/>
        <v>0</v>
      </c>
      <c r="W130" s="17">
        <f t="shared" si="56"/>
        <v>0</v>
      </c>
      <c r="X130" s="17">
        <f t="shared" si="56"/>
        <v>0</v>
      </c>
      <c r="Y130" s="17">
        <f t="shared" si="56"/>
        <v>0</v>
      </c>
    </row>
    <row r="131" spans="1:25" s="55" customFormat="1" ht="15.75">
      <c r="A131" s="18"/>
      <c r="B131" s="8"/>
      <c r="C131" s="853" t="s">
        <v>286</v>
      </c>
      <c r="D131" s="854" t="s">
        <v>271</v>
      </c>
      <c r="E131" s="855" t="s">
        <v>271</v>
      </c>
      <c r="F131" s="12"/>
      <c r="G131" s="47" t="s">
        <v>287</v>
      </c>
      <c r="H131" s="40"/>
      <c r="I131" s="42"/>
      <c r="J131" s="42"/>
      <c r="K131" s="42"/>
      <c r="L131" s="42"/>
      <c r="M131" s="42"/>
      <c r="N131" s="48"/>
      <c r="O131" s="54"/>
      <c r="S131" s="15"/>
      <c r="T131" s="15"/>
      <c r="U131" s="15"/>
      <c r="V131" s="15"/>
      <c r="W131" s="15"/>
      <c r="X131" s="15"/>
      <c r="Y131" s="13">
        <f t="shared" ref="Y131:Y136" si="57">SUM(U131:X131)</f>
        <v>0</v>
      </c>
    </row>
    <row r="132" spans="1:25" s="55" customFormat="1" ht="15.75">
      <c r="A132" s="18"/>
      <c r="B132" s="8"/>
      <c r="C132" s="853" t="s">
        <v>288</v>
      </c>
      <c r="D132" s="854" t="s">
        <v>271</v>
      </c>
      <c r="E132" s="855" t="s">
        <v>271</v>
      </c>
      <c r="F132" s="12"/>
      <c r="G132" s="47" t="s">
        <v>289</v>
      </c>
      <c r="H132" s="40"/>
      <c r="I132" s="42"/>
      <c r="J132" s="42"/>
      <c r="K132" s="42"/>
      <c r="L132" s="42"/>
      <c r="M132" s="42"/>
      <c r="N132" s="48"/>
      <c r="O132" s="54"/>
      <c r="S132" s="15"/>
      <c r="T132" s="15"/>
      <c r="U132" s="15"/>
      <c r="V132" s="15"/>
      <c r="W132" s="15"/>
      <c r="X132" s="15"/>
      <c r="Y132" s="13">
        <f t="shared" si="57"/>
        <v>0</v>
      </c>
    </row>
    <row r="133" spans="1:25" s="55" customFormat="1" ht="15.75">
      <c r="A133" s="18"/>
      <c r="B133" s="8"/>
      <c r="C133" s="853" t="s">
        <v>290</v>
      </c>
      <c r="D133" s="854" t="s">
        <v>276</v>
      </c>
      <c r="E133" s="855" t="s">
        <v>276</v>
      </c>
      <c r="F133" s="12"/>
      <c r="G133" s="47" t="s">
        <v>291</v>
      </c>
      <c r="H133" s="40"/>
      <c r="I133" s="42"/>
      <c r="J133" s="42"/>
      <c r="K133" s="42"/>
      <c r="L133" s="42"/>
      <c r="M133" s="42"/>
      <c r="N133" s="48"/>
      <c r="O133" s="54"/>
      <c r="S133" s="15"/>
      <c r="T133" s="15"/>
      <c r="U133" s="15"/>
      <c r="V133" s="15"/>
      <c r="W133" s="15"/>
      <c r="X133" s="15"/>
      <c r="Y133" s="13">
        <f t="shared" si="57"/>
        <v>0</v>
      </c>
    </row>
    <row r="134" spans="1:25" s="55" customFormat="1" ht="15.75">
      <c r="A134" s="18"/>
      <c r="B134" s="8"/>
      <c r="C134" s="853" t="s">
        <v>292</v>
      </c>
      <c r="D134" s="854" t="s">
        <v>279</v>
      </c>
      <c r="E134" s="855" t="s">
        <v>279</v>
      </c>
      <c r="F134" s="12"/>
      <c r="G134" s="47" t="s">
        <v>293</v>
      </c>
      <c r="H134" s="40"/>
      <c r="I134" s="42"/>
      <c r="J134" s="42"/>
      <c r="K134" s="42"/>
      <c r="L134" s="42"/>
      <c r="M134" s="42"/>
      <c r="N134" s="48"/>
      <c r="O134" s="54"/>
      <c r="S134" s="15"/>
      <c r="T134" s="15"/>
      <c r="U134" s="15"/>
      <c r="V134" s="15"/>
      <c r="W134" s="15"/>
      <c r="X134" s="15"/>
      <c r="Y134" s="13">
        <f t="shared" si="57"/>
        <v>0</v>
      </c>
    </row>
    <row r="135" spans="1:25" s="55" customFormat="1" ht="15.75">
      <c r="A135" s="18"/>
      <c r="B135" s="8"/>
      <c r="C135" s="853" t="s">
        <v>294</v>
      </c>
      <c r="D135" s="854" t="s">
        <v>282</v>
      </c>
      <c r="E135" s="855" t="s">
        <v>282</v>
      </c>
      <c r="F135" s="12"/>
      <c r="G135" s="47" t="s">
        <v>295</v>
      </c>
      <c r="H135" s="40"/>
      <c r="I135" s="42"/>
      <c r="J135" s="42"/>
      <c r="K135" s="42"/>
      <c r="L135" s="42"/>
      <c r="M135" s="42"/>
      <c r="N135" s="48"/>
      <c r="O135" s="54"/>
      <c r="S135" s="89"/>
      <c r="T135" s="89"/>
      <c r="U135" s="89"/>
      <c r="V135" s="89">
        <f>+U135</f>
        <v>0</v>
      </c>
      <c r="W135" s="89">
        <f>+V135</f>
        <v>0</v>
      </c>
      <c r="X135" s="89">
        <f>+W135</f>
        <v>0</v>
      </c>
      <c r="Y135" s="89">
        <f>SUM(U135:X135)</f>
        <v>0</v>
      </c>
    </row>
    <row r="136" spans="1:25" s="55" customFormat="1" ht="15.75">
      <c r="A136" s="18"/>
      <c r="B136" s="8"/>
      <c r="C136" s="853" t="s">
        <v>296</v>
      </c>
      <c r="D136" s="854" t="s">
        <v>282</v>
      </c>
      <c r="E136" s="855" t="s">
        <v>282</v>
      </c>
      <c r="F136" s="12"/>
      <c r="G136" s="47" t="s">
        <v>297</v>
      </c>
      <c r="H136" s="40"/>
      <c r="I136" s="42"/>
      <c r="J136" s="42"/>
      <c r="K136" s="42"/>
      <c r="L136" s="42"/>
      <c r="M136" s="42"/>
      <c r="N136" s="48"/>
      <c r="O136" s="54"/>
      <c r="S136" s="15"/>
      <c r="T136" s="15"/>
      <c r="U136" s="15"/>
      <c r="V136" s="15"/>
      <c r="W136" s="15"/>
      <c r="X136" s="15"/>
      <c r="Y136" s="13">
        <f t="shared" si="57"/>
        <v>0</v>
      </c>
    </row>
    <row r="137" spans="1:25" s="55" customFormat="1" ht="15.75">
      <c r="A137" s="18"/>
      <c r="B137" s="8"/>
      <c r="C137" s="9"/>
      <c r="D137" s="10"/>
      <c r="E137" s="11"/>
      <c r="F137" s="12"/>
      <c r="G137" s="47"/>
      <c r="H137" s="40"/>
      <c r="I137" s="42"/>
      <c r="J137" s="42"/>
      <c r="K137" s="42"/>
      <c r="L137" s="42"/>
      <c r="M137" s="42"/>
      <c r="N137" s="48"/>
      <c r="O137" s="54"/>
      <c r="S137" s="15"/>
      <c r="T137" s="15"/>
      <c r="U137" s="15"/>
      <c r="V137" s="15"/>
      <c r="W137" s="15"/>
      <c r="X137" s="15"/>
      <c r="Y137" s="15"/>
    </row>
    <row r="138" spans="1:25" s="55" customFormat="1" ht="15.75">
      <c r="A138" s="18"/>
      <c r="B138" s="8" t="s">
        <v>298</v>
      </c>
      <c r="C138" s="853"/>
      <c r="D138" s="854"/>
      <c r="E138" s="855"/>
      <c r="F138" s="12"/>
      <c r="G138" s="45" t="s">
        <v>299</v>
      </c>
      <c r="H138" s="40"/>
      <c r="I138" s="41"/>
      <c r="J138" s="41"/>
      <c r="K138" s="41"/>
      <c r="L138" s="41"/>
      <c r="M138" s="41"/>
      <c r="N138" s="46"/>
      <c r="O138" s="54"/>
      <c r="S138" s="14">
        <f t="shared" ref="S138:Y138" si="58">SUM(S139:S146)</f>
        <v>0</v>
      </c>
      <c r="T138" s="14">
        <f t="shared" si="58"/>
        <v>0</v>
      </c>
      <c r="U138" s="14">
        <f t="shared" si="58"/>
        <v>0</v>
      </c>
      <c r="V138" s="14">
        <f t="shared" si="58"/>
        <v>0</v>
      </c>
      <c r="W138" s="14">
        <f t="shared" si="58"/>
        <v>0</v>
      </c>
      <c r="X138" s="14">
        <f t="shared" si="58"/>
        <v>0</v>
      </c>
      <c r="Y138" s="14">
        <f t="shared" si="58"/>
        <v>0</v>
      </c>
    </row>
    <row r="139" spans="1:25" s="55" customFormat="1" ht="15.75">
      <c r="A139" s="18"/>
      <c r="B139" s="8"/>
      <c r="C139" s="853" t="s">
        <v>300</v>
      </c>
      <c r="D139" s="854" t="s">
        <v>301</v>
      </c>
      <c r="E139" s="855" t="s">
        <v>301</v>
      </c>
      <c r="F139" s="12"/>
      <c r="G139" s="47" t="s">
        <v>302</v>
      </c>
      <c r="H139" s="40"/>
      <c r="I139" s="42"/>
      <c r="J139" s="42"/>
      <c r="K139" s="42"/>
      <c r="L139" s="42"/>
      <c r="M139" s="42"/>
      <c r="N139" s="48"/>
      <c r="O139" s="54"/>
      <c r="S139" s="89"/>
      <c r="T139" s="89"/>
      <c r="U139" s="89"/>
      <c r="V139" s="89">
        <f t="shared" ref="V139:X144" si="59">+U139</f>
        <v>0</v>
      </c>
      <c r="W139" s="89">
        <f t="shared" si="59"/>
        <v>0</v>
      </c>
      <c r="X139" s="89">
        <f t="shared" si="59"/>
        <v>0</v>
      </c>
      <c r="Y139" s="89">
        <f t="shared" ref="Y139:Y146" si="60">SUM(U139:X139)</f>
        <v>0</v>
      </c>
    </row>
    <row r="140" spans="1:25" s="55" customFormat="1" ht="15.75">
      <c r="A140" s="18"/>
      <c r="B140" s="8"/>
      <c r="C140" s="853" t="s">
        <v>303</v>
      </c>
      <c r="D140" s="854" t="s">
        <v>304</v>
      </c>
      <c r="E140" s="855" t="s">
        <v>304</v>
      </c>
      <c r="F140" s="12"/>
      <c r="G140" s="47" t="s">
        <v>305</v>
      </c>
      <c r="H140" s="40"/>
      <c r="I140" s="42"/>
      <c r="J140" s="42"/>
      <c r="K140" s="42"/>
      <c r="L140" s="42"/>
      <c r="M140" s="42"/>
      <c r="N140" s="48"/>
      <c r="O140" s="54"/>
      <c r="S140" s="89"/>
      <c r="T140" s="89"/>
      <c r="U140" s="89"/>
      <c r="V140" s="89">
        <f t="shared" si="59"/>
        <v>0</v>
      </c>
      <c r="W140" s="89">
        <f t="shared" si="59"/>
        <v>0</v>
      </c>
      <c r="X140" s="89">
        <f t="shared" si="59"/>
        <v>0</v>
      </c>
      <c r="Y140" s="89">
        <f t="shared" si="60"/>
        <v>0</v>
      </c>
    </row>
    <row r="141" spans="1:25" s="55" customFormat="1" ht="15.75">
      <c r="A141" s="18"/>
      <c r="B141" s="8"/>
      <c r="C141" s="853" t="s">
        <v>306</v>
      </c>
      <c r="D141" s="854" t="s">
        <v>304</v>
      </c>
      <c r="E141" s="855" t="s">
        <v>304</v>
      </c>
      <c r="F141" s="12"/>
      <c r="G141" s="47" t="s">
        <v>307</v>
      </c>
      <c r="H141" s="40"/>
      <c r="I141" s="42"/>
      <c r="J141" s="42"/>
      <c r="K141" s="42"/>
      <c r="L141" s="42"/>
      <c r="M141" s="42"/>
      <c r="N141" s="48"/>
      <c r="O141" s="54"/>
      <c r="S141" s="89"/>
      <c r="T141" s="89"/>
      <c r="U141" s="89"/>
      <c r="V141" s="89">
        <f t="shared" si="59"/>
        <v>0</v>
      </c>
      <c r="W141" s="89">
        <f t="shared" si="59"/>
        <v>0</v>
      </c>
      <c r="X141" s="89">
        <f t="shared" si="59"/>
        <v>0</v>
      </c>
      <c r="Y141" s="89">
        <f t="shared" si="60"/>
        <v>0</v>
      </c>
    </row>
    <row r="142" spans="1:25" s="55" customFormat="1" ht="15.75">
      <c r="A142" s="18"/>
      <c r="B142" s="8"/>
      <c r="C142" s="853" t="s">
        <v>308</v>
      </c>
      <c r="D142" s="854" t="s">
        <v>304</v>
      </c>
      <c r="E142" s="855" t="s">
        <v>304</v>
      </c>
      <c r="F142" s="12"/>
      <c r="G142" s="47" t="s">
        <v>309</v>
      </c>
      <c r="H142" s="40"/>
      <c r="I142" s="42"/>
      <c r="J142" s="42"/>
      <c r="K142" s="42"/>
      <c r="L142" s="42"/>
      <c r="M142" s="42"/>
      <c r="N142" s="48"/>
      <c r="O142" s="54"/>
      <c r="S142" s="89"/>
      <c r="T142" s="89"/>
      <c r="U142" s="89"/>
      <c r="V142" s="89">
        <f t="shared" si="59"/>
        <v>0</v>
      </c>
      <c r="W142" s="89">
        <f t="shared" si="59"/>
        <v>0</v>
      </c>
      <c r="X142" s="89">
        <f t="shared" si="59"/>
        <v>0</v>
      </c>
      <c r="Y142" s="89">
        <f t="shared" si="60"/>
        <v>0</v>
      </c>
    </row>
    <row r="143" spans="1:25" s="55" customFormat="1" ht="15.75">
      <c r="A143" s="18"/>
      <c r="B143" s="8"/>
      <c r="C143" s="853" t="s">
        <v>310</v>
      </c>
      <c r="D143" s="854" t="s">
        <v>304</v>
      </c>
      <c r="E143" s="855" t="s">
        <v>304</v>
      </c>
      <c r="F143" s="12"/>
      <c r="G143" s="47" t="s">
        <v>311</v>
      </c>
      <c r="H143" s="40"/>
      <c r="I143" s="42"/>
      <c r="J143" s="42"/>
      <c r="K143" s="42"/>
      <c r="L143" s="42"/>
      <c r="M143" s="42"/>
      <c r="N143" s="48"/>
      <c r="O143" s="54"/>
      <c r="S143" s="89"/>
      <c r="T143" s="89"/>
      <c r="U143" s="89"/>
      <c r="V143" s="89">
        <f t="shared" si="59"/>
        <v>0</v>
      </c>
      <c r="W143" s="89">
        <f t="shared" si="59"/>
        <v>0</v>
      </c>
      <c r="X143" s="89">
        <f t="shared" si="59"/>
        <v>0</v>
      </c>
      <c r="Y143" s="89">
        <f t="shared" si="60"/>
        <v>0</v>
      </c>
    </row>
    <row r="144" spans="1:25" s="55" customFormat="1" ht="15.75">
      <c r="A144" s="18"/>
      <c r="B144" s="8"/>
      <c r="C144" s="853" t="s">
        <v>312</v>
      </c>
      <c r="D144" s="854" t="s">
        <v>313</v>
      </c>
      <c r="E144" s="855" t="s">
        <v>313</v>
      </c>
      <c r="F144" s="12"/>
      <c r="G144" s="47" t="s">
        <v>314</v>
      </c>
      <c r="H144" s="40"/>
      <c r="I144" s="42"/>
      <c r="J144" s="42"/>
      <c r="K144" s="42"/>
      <c r="L144" s="42"/>
      <c r="M144" s="42"/>
      <c r="N144" s="48"/>
      <c r="O144" s="54"/>
      <c r="S144" s="89"/>
      <c r="T144" s="89"/>
      <c r="U144" s="89"/>
      <c r="V144" s="89">
        <f t="shared" si="59"/>
        <v>0</v>
      </c>
      <c r="W144" s="89">
        <f t="shared" si="59"/>
        <v>0</v>
      </c>
      <c r="X144" s="89">
        <f t="shared" si="59"/>
        <v>0</v>
      </c>
      <c r="Y144" s="89">
        <f t="shared" si="60"/>
        <v>0</v>
      </c>
    </row>
    <row r="145" spans="1:25" s="55" customFormat="1" ht="15.75">
      <c r="A145" s="18"/>
      <c r="B145" s="8"/>
      <c r="C145" s="853" t="s">
        <v>315</v>
      </c>
      <c r="D145" s="854" t="s">
        <v>316</v>
      </c>
      <c r="E145" s="855" t="s">
        <v>316</v>
      </c>
      <c r="F145" s="12"/>
      <c r="G145" s="47" t="s">
        <v>317</v>
      </c>
      <c r="H145" s="40"/>
      <c r="I145" s="42"/>
      <c r="J145" s="42"/>
      <c r="K145" s="42"/>
      <c r="L145" s="42"/>
      <c r="M145" s="42"/>
      <c r="N145" s="48"/>
      <c r="O145" s="54"/>
      <c r="S145" s="89"/>
      <c r="T145" s="89"/>
      <c r="U145" s="89"/>
      <c r="V145" s="89">
        <f t="shared" ref="V145:X146" si="61">+U145</f>
        <v>0</v>
      </c>
      <c r="W145" s="89">
        <f t="shared" si="61"/>
        <v>0</v>
      </c>
      <c r="X145" s="89">
        <f t="shared" si="61"/>
        <v>0</v>
      </c>
      <c r="Y145" s="89">
        <f t="shared" si="60"/>
        <v>0</v>
      </c>
    </row>
    <row r="146" spans="1:25" s="55" customFormat="1" ht="15.75">
      <c r="A146" s="18"/>
      <c r="B146" s="8"/>
      <c r="C146" s="853" t="s">
        <v>318</v>
      </c>
      <c r="D146" s="854" t="s">
        <v>319</v>
      </c>
      <c r="E146" s="855" t="s">
        <v>319</v>
      </c>
      <c r="F146" s="12"/>
      <c r="G146" s="47" t="s">
        <v>320</v>
      </c>
      <c r="H146" s="40"/>
      <c r="I146" s="42"/>
      <c r="J146" s="42"/>
      <c r="K146" s="42"/>
      <c r="L146" s="42"/>
      <c r="M146" s="42"/>
      <c r="N146" s="48"/>
      <c r="O146" s="54"/>
      <c r="S146" s="89"/>
      <c r="T146" s="89"/>
      <c r="U146" s="89"/>
      <c r="V146" s="89">
        <f t="shared" si="61"/>
        <v>0</v>
      </c>
      <c r="W146" s="89">
        <f t="shared" si="61"/>
        <v>0</v>
      </c>
      <c r="X146" s="89">
        <f t="shared" si="61"/>
        <v>0</v>
      </c>
      <c r="Y146" s="89">
        <f t="shared" si="60"/>
        <v>0</v>
      </c>
    </row>
    <row r="147" spans="1:25" s="55" customFormat="1" ht="15.75">
      <c r="A147" s="18"/>
      <c r="B147" s="8"/>
      <c r="C147" s="9"/>
      <c r="D147" s="10"/>
      <c r="E147" s="11"/>
      <c r="F147" s="12"/>
      <c r="G147" s="47"/>
      <c r="H147" s="40"/>
      <c r="I147" s="42"/>
      <c r="J147" s="42"/>
      <c r="K147" s="42"/>
      <c r="L147" s="42"/>
      <c r="M147" s="42"/>
      <c r="N147" s="48"/>
      <c r="O147" s="54"/>
      <c r="S147" s="15"/>
      <c r="T147" s="15"/>
      <c r="U147" s="15"/>
      <c r="V147" s="15"/>
      <c r="W147" s="15"/>
      <c r="X147" s="15"/>
      <c r="Y147" s="15"/>
    </row>
    <row r="148" spans="1:25" s="72" customFormat="1" ht="15.75">
      <c r="A148" s="18" t="s">
        <v>321</v>
      </c>
      <c r="B148" s="18"/>
      <c r="C148" s="862"/>
      <c r="D148" s="863"/>
      <c r="E148" s="864"/>
      <c r="F148" s="19"/>
      <c r="G148" s="43" t="s">
        <v>322</v>
      </c>
      <c r="H148" s="59"/>
      <c r="I148" s="39"/>
      <c r="J148" s="39"/>
      <c r="K148" s="39"/>
      <c r="L148" s="39"/>
      <c r="M148" s="39"/>
      <c r="N148" s="44"/>
      <c r="O148" s="85"/>
      <c r="S148" s="17">
        <f t="shared" ref="S148:Y148" si="62">+S150+S153</f>
        <v>0</v>
      </c>
      <c r="T148" s="17">
        <f t="shared" si="62"/>
        <v>0</v>
      </c>
      <c r="U148" s="17">
        <f t="shared" si="62"/>
        <v>0</v>
      </c>
      <c r="V148" s="17">
        <f t="shared" si="62"/>
        <v>0</v>
      </c>
      <c r="W148" s="17">
        <f t="shared" si="62"/>
        <v>0</v>
      </c>
      <c r="X148" s="17">
        <f t="shared" si="62"/>
        <v>0</v>
      </c>
      <c r="Y148" s="17">
        <f t="shared" si="62"/>
        <v>0</v>
      </c>
    </row>
    <row r="149" spans="1:25" s="55" customFormat="1" ht="15.75">
      <c r="A149" s="18"/>
      <c r="B149" s="8"/>
      <c r="C149" s="853"/>
      <c r="D149" s="854"/>
      <c r="E149" s="855"/>
      <c r="F149" s="12"/>
      <c r="G149" s="47"/>
      <c r="H149" s="40"/>
      <c r="I149" s="42"/>
      <c r="J149" s="42"/>
      <c r="K149" s="42"/>
      <c r="L149" s="42"/>
      <c r="M149" s="42"/>
      <c r="N149" s="48"/>
      <c r="O149" s="54"/>
      <c r="S149" s="15"/>
      <c r="T149" s="15"/>
      <c r="U149" s="15"/>
      <c r="V149" s="15"/>
      <c r="W149" s="15"/>
      <c r="X149" s="15"/>
      <c r="Y149" s="15"/>
    </row>
    <row r="150" spans="1:25" s="55" customFormat="1" ht="15.75">
      <c r="A150" s="18"/>
      <c r="B150" s="8" t="s">
        <v>323</v>
      </c>
      <c r="C150" s="853"/>
      <c r="D150" s="854"/>
      <c r="E150" s="855"/>
      <c r="F150" s="12"/>
      <c r="G150" s="45" t="s">
        <v>324</v>
      </c>
      <c r="H150" s="40"/>
      <c r="I150" s="41"/>
      <c r="J150" s="41"/>
      <c r="K150" s="41"/>
      <c r="L150" s="41"/>
      <c r="M150" s="41"/>
      <c r="N150" s="46"/>
      <c r="O150" s="54"/>
      <c r="S150" s="14">
        <f t="shared" ref="S150:Y150" si="63">SUM(S151:S152)</f>
        <v>0</v>
      </c>
      <c r="T150" s="14">
        <f t="shared" si="63"/>
        <v>0</v>
      </c>
      <c r="U150" s="14">
        <f t="shared" si="63"/>
        <v>0</v>
      </c>
      <c r="V150" s="14">
        <f t="shared" si="63"/>
        <v>0</v>
      </c>
      <c r="W150" s="14">
        <f t="shared" si="63"/>
        <v>0</v>
      </c>
      <c r="X150" s="14">
        <f t="shared" si="63"/>
        <v>0</v>
      </c>
      <c r="Y150" s="14">
        <f t="shared" si="63"/>
        <v>0</v>
      </c>
    </row>
    <row r="151" spans="1:25" s="55" customFormat="1" ht="15.75">
      <c r="A151" s="18"/>
      <c r="B151" s="8"/>
      <c r="C151" s="853" t="s">
        <v>325</v>
      </c>
      <c r="D151" s="854" t="s">
        <v>326</v>
      </c>
      <c r="E151" s="855" t="s">
        <v>326</v>
      </c>
      <c r="F151" s="12"/>
      <c r="G151" s="47" t="s">
        <v>327</v>
      </c>
      <c r="H151" s="40"/>
      <c r="I151" s="42"/>
      <c r="J151" s="42"/>
      <c r="K151" s="42"/>
      <c r="L151" s="42"/>
      <c r="M151" s="42"/>
      <c r="N151" s="48"/>
      <c r="O151" s="54"/>
      <c r="S151" s="89"/>
      <c r="T151" s="89"/>
      <c r="U151" s="89"/>
      <c r="V151" s="89">
        <f t="shared" ref="V151:X152" si="64">+U151</f>
        <v>0</v>
      </c>
      <c r="W151" s="89">
        <f t="shared" si="64"/>
        <v>0</v>
      </c>
      <c r="X151" s="89">
        <f t="shared" si="64"/>
        <v>0</v>
      </c>
      <c r="Y151" s="89">
        <f>SUM(U151:X151)</f>
        <v>0</v>
      </c>
    </row>
    <row r="152" spans="1:25" s="55" customFormat="1" ht="15.75">
      <c r="A152" s="18"/>
      <c r="B152" s="8"/>
      <c r="C152" s="853" t="s">
        <v>328</v>
      </c>
      <c r="D152" s="854" t="s">
        <v>329</v>
      </c>
      <c r="E152" s="855" t="s">
        <v>329</v>
      </c>
      <c r="F152" s="12"/>
      <c r="G152" s="47" t="s">
        <v>330</v>
      </c>
      <c r="H152" s="40"/>
      <c r="I152" s="42"/>
      <c r="J152" s="42"/>
      <c r="K152" s="42"/>
      <c r="L152" s="42"/>
      <c r="M152" s="42"/>
      <c r="N152" s="48"/>
      <c r="O152" s="54"/>
      <c r="S152" s="89"/>
      <c r="T152" s="89"/>
      <c r="U152" s="89"/>
      <c r="V152" s="89">
        <f t="shared" si="64"/>
        <v>0</v>
      </c>
      <c r="W152" s="89">
        <f t="shared" si="64"/>
        <v>0</v>
      </c>
      <c r="X152" s="89">
        <f t="shared" si="64"/>
        <v>0</v>
      </c>
      <c r="Y152" s="89">
        <f>SUM(U152:X152)</f>
        <v>0</v>
      </c>
    </row>
    <row r="153" spans="1:25" s="55" customFormat="1" ht="15.75">
      <c r="A153" s="18"/>
      <c r="B153" s="8" t="s">
        <v>331</v>
      </c>
      <c r="C153" s="853"/>
      <c r="D153" s="854"/>
      <c r="E153" s="855"/>
      <c r="F153" s="12"/>
      <c r="G153" s="45" t="s">
        <v>332</v>
      </c>
      <c r="H153" s="40"/>
      <c r="I153" s="41"/>
      <c r="J153" s="41"/>
      <c r="K153" s="41"/>
      <c r="L153" s="41"/>
      <c r="M153" s="41"/>
      <c r="N153" s="46"/>
      <c r="O153" s="54"/>
      <c r="S153" s="14">
        <f t="shared" ref="S153:Y153" si="65">SUM(S154:S155)</f>
        <v>0</v>
      </c>
      <c r="T153" s="14">
        <f t="shared" si="65"/>
        <v>0</v>
      </c>
      <c r="U153" s="14">
        <f t="shared" si="65"/>
        <v>0</v>
      </c>
      <c r="V153" s="14">
        <f t="shared" si="65"/>
        <v>0</v>
      </c>
      <c r="W153" s="14">
        <f t="shared" si="65"/>
        <v>0</v>
      </c>
      <c r="X153" s="14">
        <f t="shared" si="65"/>
        <v>0</v>
      </c>
      <c r="Y153" s="14">
        <f t="shared" si="65"/>
        <v>0</v>
      </c>
    </row>
    <row r="154" spans="1:25" s="55" customFormat="1" ht="15.75">
      <c r="A154" s="18"/>
      <c r="B154" s="8"/>
      <c r="C154" s="853" t="s">
        <v>333</v>
      </c>
      <c r="D154" s="854" t="s">
        <v>334</v>
      </c>
      <c r="E154" s="855" t="s">
        <v>334</v>
      </c>
      <c r="F154" s="12"/>
      <c r="G154" s="47" t="s">
        <v>335</v>
      </c>
      <c r="H154" s="40"/>
      <c r="I154" s="42"/>
      <c r="J154" s="42"/>
      <c r="K154" s="42"/>
      <c r="L154" s="42"/>
      <c r="M154" s="42"/>
      <c r="N154" s="48"/>
      <c r="O154" s="54"/>
      <c r="S154" s="89"/>
      <c r="T154" s="89"/>
      <c r="U154" s="89"/>
      <c r="V154" s="89">
        <f t="shared" ref="V154:X155" si="66">+U154</f>
        <v>0</v>
      </c>
      <c r="W154" s="89">
        <f t="shared" si="66"/>
        <v>0</v>
      </c>
      <c r="X154" s="89">
        <f t="shared" si="66"/>
        <v>0</v>
      </c>
      <c r="Y154" s="89">
        <f>SUM(U154:X154)</f>
        <v>0</v>
      </c>
    </row>
    <row r="155" spans="1:25" s="55" customFormat="1" ht="15.75">
      <c r="A155" s="18"/>
      <c r="B155" s="8"/>
      <c r="C155" s="853" t="s">
        <v>336</v>
      </c>
      <c r="D155" s="854" t="s">
        <v>337</v>
      </c>
      <c r="E155" s="855" t="s">
        <v>337</v>
      </c>
      <c r="F155" s="12"/>
      <c r="G155" s="47" t="s">
        <v>338</v>
      </c>
      <c r="H155" s="40"/>
      <c r="I155" s="42"/>
      <c r="J155" s="42"/>
      <c r="K155" s="42"/>
      <c r="L155" s="42"/>
      <c r="M155" s="42"/>
      <c r="N155" s="48"/>
      <c r="O155" s="54"/>
      <c r="S155" s="89"/>
      <c r="T155" s="89"/>
      <c r="U155" s="89"/>
      <c r="V155" s="89">
        <f t="shared" si="66"/>
        <v>0</v>
      </c>
      <c r="W155" s="89">
        <f t="shared" si="66"/>
        <v>0</v>
      </c>
      <c r="X155" s="89">
        <f t="shared" si="66"/>
        <v>0</v>
      </c>
      <c r="Y155" s="89">
        <f>SUM(U155:X155)</f>
        <v>0</v>
      </c>
    </row>
    <row r="156" spans="1:25" s="55" customFormat="1" ht="15.75">
      <c r="A156" s="18"/>
      <c r="B156" s="8"/>
      <c r="C156" s="853"/>
      <c r="D156" s="854"/>
      <c r="E156" s="855"/>
      <c r="F156" s="12"/>
      <c r="G156" s="47"/>
      <c r="H156" s="40"/>
      <c r="I156" s="42"/>
      <c r="J156" s="42"/>
      <c r="K156" s="42"/>
      <c r="L156" s="42"/>
      <c r="M156" s="42"/>
      <c r="N156" s="48"/>
      <c r="O156" s="54"/>
      <c r="S156" s="15"/>
      <c r="T156" s="15"/>
      <c r="U156" s="15"/>
      <c r="V156" s="15"/>
      <c r="W156" s="15"/>
      <c r="X156" s="15"/>
      <c r="Y156" s="15"/>
    </row>
    <row r="157" spans="1:25" s="55" customFormat="1" ht="16.5">
      <c r="A157" s="18" t="s">
        <v>339</v>
      </c>
      <c r="B157" s="8"/>
      <c r="C157" s="853"/>
      <c r="D157" s="854"/>
      <c r="E157" s="855"/>
      <c r="F157" s="12"/>
      <c r="G157" s="43" t="s">
        <v>340</v>
      </c>
      <c r="H157" s="40"/>
      <c r="I157" s="39"/>
      <c r="J157" s="39"/>
      <c r="K157" s="39"/>
      <c r="L157" s="39"/>
      <c r="M157" s="39"/>
      <c r="N157" s="44"/>
      <c r="O157" s="54"/>
      <c r="S157" s="16">
        <f t="shared" ref="S157:Y157" si="67">+S159+S171+S175+S169</f>
        <v>0</v>
      </c>
      <c r="T157" s="16">
        <f t="shared" si="67"/>
        <v>0</v>
      </c>
      <c r="U157" s="16">
        <f t="shared" si="67"/>
        <v>0</v>
      </c>
      <c r="V157" s="16">
        <f t="shared" si="67"/>
        <v>0</v>
      </c>
      <c r="W157" s="16">
        <f t="shared" si="67"/>
        <v>0</v>
      </c>
      <c r="X157" s="16">
        <f t="shared" si="67"/>
        <v>0</v>
      </c>
      <c r="Y157" s="16">
        <f t="shared" si="67"/>
        <v>0</v>
      </c>
    </row>
    <row r="158" spans="1:25" s="55" customFormat="1" ht="15.75">
      <c r="A158" s="18"/>
      <c r="B158" s="8"/>
      <c r="C158" s="853"/>
      <c r="D158" s="854"/>
      <c r="E158" s="855"/>
      <c r="F158" s="12"/>
      <c r="G158" s="47"/>
      <c r="H158" s="40"/>
      <c r="I158" s="42"/>
      <c r="J158" s="42"/>
      <c r="K158" s="42"/>
      <c r="L158" s="42"/>
      <c r="M158" s="42"/>
      <c r="N158" s="48"/>
      <c r="O158" s="54"/>
      <c r="S158" s="15"/>
      <c r="T158" s="15"/>
      <c r="U158" s="15"/>
      <c r="V158" s="15"/>
      <c r="W158" s="15"/>
      <c r="X158" s="15"/>
      <c r="Y158" s="15"/>
    </row>
    <row r="159" spans="1:25" s="55" customFormat="1" ht="15.75">
      <c r="A159" s="18"/>
      <c r="B159" s="8" t="s">
        <v>341</v>
      </c>
      <c r="C159" s="853"/>
      <c r="D159" s="854"/>
      <c r="E159" s="855"/>
      <c r="F159" s="12"/>
      <c r="G159" s="45" t="s">
        <v>342</v>
      </c>
      <c r="H159" s="40"/>
      <c r="I159" s="41"/>
      <c r="J159" s="41"/>
      <c r="K159" s="41"/>
      <c r="L159" s="41"/>
      <c r="M159" s="41"/>
      <c r="N159" s="46"/>
      <c r="O159" s="54"/>
      <c r="S159" s="14">
        <f t="shared" ref="S159:Y159" si="68">SUM(S160:S168)</f>
        <v>0</v>
      </c>
      <c r="T159" s="14">
        <f t="shared" si="68"/>
        <v>0</v>
      </c>
      <c r="U159" s="14">
        <f t="shared" si="68"/>
        <v>0</v>
      </c>
      <c r="V159" s="14">
        <f t="shared" si="68"/>
        <v>0</v>
      </c>
      <c r="W159" s="14">
        <f t="shared" si="68"/>
        <v>0</v>
      </c>
      <c r="X159" s="14">
        <f t="shared" si="68"/>
        <v>0</v>
      </c>
      <c r="Y159" s="14">
        <f t="shared" si="68"/>
        <v>0</v>
      </c>
    </row>
    <row r="160" spans="1:25" s="55" customFormat="1" ht="15.75">
      <c r="A160" s="18"/>
      <c r="B160" s="8"/>
      <c r="C160" s="853" t="s">
        <v>343</v>
      </c>
      <c r="D160" s="854" t="s">
        <v>344</v>
      </c>
      <c r="E160" s="855" t="s">
        <v>344</v>
      </c>
      <c r="F160" s="12"/>
      <c r="G160" s="47" t="s">
        <v>345</v>
      </c>
      <c r="H160" s="40"/>
      <c r="I160" s="42"/>
      <c r="J160" s="42"/>
      <c r="K160" s="42"/>
      <c r="L160" s="42"/>
      <c r="M160" s="42"/>
      <c r="N160" s="48"/>
      <c r="O160" s="54"/>
      <c r="S160" s="89"/>
      <c r="T160" s="89"/>
      <c r="U160" s="89"/>
      <c r="V160" s="89">
        <f t="shared" ref="V160:X166" si="69">+U160</f>
        <v>0</v>
      </c>
      <c r="W160" s="89">
        <f t="shared" si="69"/>
        <v>0</v>
      </c>
      <c r="X160" s="89">
        <f t="shared" si="69"/>
        <v>0</v>
      </c>
      <c r="Y160" s="89">
        <f t="shared" ref="Y160:Y168" si="70">SUM(U160:X160)</f>
        <v>0</v>
      </c>
    </row>
    <row r="161" spans="1:25" s="55" customFormat="1" ht="15.75">
      <c r="A161" s="18"/>
      <c r="B161" s="8"/>
      <c r="C161" s="853" t="s">
        <v>346</v>
      </c>
      <c r="D161" s="854" t="s">
        <v>344</v>
      </c>
      <c r="E161" s="855" t="s">
        <v>344</v>
      </c>
      <c r="F161" s="12"/>
      <c r="G161" s="47" t="s">
        <v>347</v>
      </c>
      <c r="H161" s="40"/>
      <c r="I161" s="42"/>
      <c r="J161" s="42"/>
      <c r="K161" s="42"/>
      <c r="L161" s="42"/>
      <c r="M161" s="42"/>
      <c r="N161" s="48"/>
      <c r="O161" s="54"/>
      <c r="S161" s="89"/>
      <c r="T161" s="89"/>
      <c r="U161" s="89"/>
      <c r="V161" s="89">
        <f t="shared" si="69"/>
        <v>0</v>
      </c>
      <c r="W161" s="89">
        <f t="shared" si="69"/>
        <v>0</v>
      </c>
      <c r="X161" s="89">
        <f t="shared" si="69"/>
        <v>0</v>
      </c>
      <c r="Y161" s="89">
        <f t="shared" si="70"/>
        <v>0</v>
      </c>
    </row>
    <row r="162" spans="1:25" s="55" customFormat="1" ht="15.75">
      <c r="A162" s="18"/>
      <c r="B162" s="8"/>
      <c r="C162" s="853" t="s">
        <v>348</v>
      </c>
      <c r="D162" s="854" t="s">
        <v>349</v>
      </c>
      <c r="E162" s="855" t="s">
        <v>349</v>
      </c>
      <c r="F162" s="12"/>
      <c r="G162" s="47" t="s">
        <v>350</v>
      </c>
      <c r="H162" s="40"/>
      <c r="I162" s="42"/>
      <c r="J162" s="42"/>
      <c r="K162" s="42"/>
      <c r="L162" s="42"/>
      <c r="M162" s="42"/>
      <c r="N162" s="48"/>
      <c r="O162" s="54"/>
      <c r="S162" s="89"/>
      <c r="T162" s="89"/>
      <c r="U162" s="89"/>
      <c r="V162" s="89">
        <f t="shared" si="69"/>
        <v>0</v>
      </c>
      <c r="W162" s="89">
        <f t="shared" si="69"/>
        <v>0</v>
      </c>
      <c r="X162" s="89">
        <f t="shared" si="69"/>
        <v>0</v>
      </c>
      <c r="Y162" s="89">
        <f t="shared" si="70"/>
        <v>0</v>
      </c>
    </row>
    <row r="163" spans="1:25" s="55" customFormat="1" ht="15.75">
      <c r="A163" s="18"/>
      <c r="B163" s="8"/>
      <c r="C163" s="853" t="s">
        <v>351</v>
      </c>
      <c r="D163" s="854" t="s">
        <v>352</v>
      </c>
      <c r="E163" s="855" t="s">
        <v>352</v>
      </c>
      <c r="F163" s="12"/>
      <c r="G163" s="47" t="s">
        <v>353</v>
      </c>
      <c r="H163" s="40"/>
      <c r="I163" s="42"/>
      <c r="J163" s="42"/>
      <c r="K163" s="42"/>
      <c r="L163" s="42"/>
      <c r="M163" s="42"/>
      <c r="N163" s="48"/>
      <c r="O163" s="54"/>
      <c r="S163" s="89"/>
      <c r="T163" s="89"/>
      <c r="U163" s="89"/>
      <c r="V163" s="89">
        <f t="shared" si="69"/>
        <v>0</v>
      </c>
      <c r="W163" s="89">
        <f t="shared" si="69"/>
        <v>0</v>
      </c>
      <c r="X163" s="89">
        <f t="shared" si="69"/>
        <v>0</v>
      </c>
      <c r="Y163" s="89">
        <f t="shared" si="70"/>
        <v>0</v>
      </c>
    </row>
    <row r="164" spans="1:25" s="55" customFormat="1" ht="15.75">
      <c r="A164" s="18"/>
      <c r="B164" s="8"/>
      <c r="C164" s="853" t="s">
        <v>354</v>
      </c>
      <c r="D164" s="854" t="s">
        <v>352</v>
      </c>
      <c r="E164" s="855" t="s">
        <v>352</v>
      </c>
      <c r="F164" s="12"/>
      <c r="G164" s="47" t="s">
        <v>355</v>
      </c>
      <c r="H164" s="40"/>
      <c r="I164" s="42"/>
      <c r="J164" s="42"/>
      <c r="K164" s="42"/>
      <c r="L164" s="42"/>
      <c r="M164" s="42"/>
      <c r="N164" s="48"/>
      <c r="O164" s="54"/>
      <c r="S164" s="89"/>
      <c r="T164" s="89"/>
      <c r="U164" s="89"/>
      <c r="V164" s="89">
        <f t="shared" si="69"/>
        <v>0</v>
      </c>
      <c r="W164" s="89">
        <f t="shared" si="69"/>
        <v>0</v>
      </c>
      <c r="X164" s="89">
        <f t="shared" si="69"/>
        <v>0</v>
      </c>
      <c r="Y164" s="89">
        <f t="shared" si="70"/>
        <v>0</v>
      </c>
    </row>
    <row r="165" spans="1:25" s="55" customFormat="1" ht="15.75">
      <c r="A165" s="18"/>
      <c r="B165" s="8"/>
      <c r="C165" s="853" t="s">
        <v>356</v>
      </c>
      <c r="D165" s="854" t="s">
        <v>352</v>
      </c>
      <c r="E165" s="855" t="s">
        <v>352</v>
      </c>
      <c r="F165" s="12"/>
      <c r="G165" s="47" t="s">
        <v>357</v>
      </c>
      <c r="H165" s="40"/>
      <c r="I165" s="42"/>
      <c r="J165" s="42"/>
      <c r="K165" s="42"/>
      <c r="L165" s="42"/>
      <c r="M165" s="42"/>
      <c r="N165" s="48"/>
      <c r="O165" s="54"/>
      <c r="S165" s="89"/>
      <c r="T165" s="89"/>
      <c r="U165" s="89"/>
      <c r="V165" s="89">
        <f t="shared" si="69"/>
        <v>0</v>
      </c>
      <c r="W165" s="89">
        <f t="shared" si="69"/>
        <v>0</v>
      </c>
      <c r="X165" s="89">
        <f t="shared" si="69"/>
        <v>0</v>
      </c>
      <c r="Y165" s="89">
        <f t="shared" si="70"/>
        <v>0</v>
      </c>
    </row>
    <row r="166" spans="1:25" s="55" customFormat="1" ht="15.75">
      <c r="A166" s="18"/>
      <c r="B166" s="8"/>
      <c r="C166" s="853" t="s">
        <v>358</v>
      </c>
      <c r="D166" s="854"/>
      <c r="E166" s="855"/>
      <c r="F166" s="12"/>
      <c r="G166" s="47" t="s">
        <v>359</v>
      </c>
      <c r="H166" s="40"/>
      <c r="I166" s="42"/>
      <c r="J166" s="42"/>
      <c r="K166" s="42"/>
      <c r="L166" s="42"/>
      <c r="M166" s="42"/>
      <c r="N166" s="48"/>
      <c r="O166" s="54"/>
      <c r="S166" s="89"/>
      <c r="T166" s="89"/>
      <c r="U166" s="89"/>
      <c r="V166" s="89">
        <f t="shared" si="69"/>
        <v>0</v>
      </c>
      <c r="W166" s="89">
        <f t="shared" si="69"/>
        <v>0</v>
      </c>
      <c r="X166" s="89">
        <f t="shared" si="69"/>
        <v>0</v>
      </c>
      <c r="Y166" s="89">
        <f t="shared" si="70"/>
        <v>0</v>
      </c>
    </row>
    <row r="167" spans="1:25" s="55" customFormat="1" ht="15.75">
      <c r="A167" s="18"/>
      <c r="B167" s="8"/>
      <c r="C167" s="853" t="s">
        <v>360</v>
      </c>
      <c r="D167" s="854"/>
      <c r="E167" s="855"/>
      <c r="F167" s="12"/>
      <c r="G167" s="47" t="s">
        <v>361</v>
      </c>
      <c r="H167" s="40"/>
      <c r="I167" s="42"/>
      <c r="J167" s="42"/>
      <c r="K167" s="42"/>
      <c r="L167" s="42"/>
      <c r="M167" s="42"/>
      <c r="N167" s="48"/>
      <c r="O167" s="54"/>
      <c r="S167" s="89"/>
      <c r="T167" s="89"/>
      <c r="U167" s="89"/>
      <c r="V167" s="89">
        <f t="shared" ref="V167:X168" si="71">+U167</f>
        <v>0</v>
      </c>
      <c r="W167" s="89">
        <f t="shared" si="71"/>
        <v>0</v>
      </c>
      <c r="X167" s="89">
        <f t="shared" si="71"/>
        <v>0</v>
      </c>
      <c r="Y167" s="89">
        <f t="shared" si="70"/>
        <v>0</v>
      </c>
    </row>
    <row r="168" spans="1:25" s="55" customFormat="1" ht="15.75">
      <c r="A168" s="18"/>
      <c r="B168" s="8"/>
      <c r="C168" s="853" t="s">
        <v>362</v>
      </c>
      <c r="D168" s="854"/>
      <c r="E168" s="855"/>
      <c r="F168" s="12"/>
      <c r="G168" s="47" t="s">
        <v>363</v>
      </c>
      <c r="H168" s="40"/>
      <c r="I168" s="42"/>
      <c r="J168" s="42"/>
      <c r="K168" s="42"/>
      <c r="L168" s="42"/>
      <c r="M168" s="42"/>
      <c r="N168" s="48"/>
      <c r="O168" s="54"/>
      <c r="S168" s="89"/>
      <c r="T168" s="89"/>
      <c r="U168" s="89"/>
      <c r="V168" s="89">
        <f t="shared" si="71"/>
        <v>0</v>
      </c>
      <c r="W168" s="89">
        <f t="shared" si="71"/>
        <v>0</v>
      </c>
      <c r="X168" s="89">
        <f t="shared" si="71"/>
        <v>0</v>
      </c>
      <c r="Y168" s="89">
        <f t="shared" si="70"/>
        <v>0</v>
      </c>
    </row>
    <row r="169" spans="1:25" s="55" customFormat="1" ht="15.75">
      <c r="A169" s="18"/>
      <c r="B169" s="18" t="s">
        <v>364</v>
      </c>
      <c r="C169" s="853"/>
      <c r="D169" s="854"/>
      <c r="E169" s="855"/>
      <c r="F169" s="19"/>
      <c r="G169" s="45" t="s">
        <v>365</v>
      </c>
      <c r="H169" s="59"/>
      <c r="I169" s="41"/>
      <c r="J169" s="41"/>
      <c r="K169" s="41"/>
      <c r="L169" s="41"/>
      <c r="M169" s="41"/>
      <c r="N169" s="46"/>
      <c r="O169" s="54"/>
      <c r="S169" s="14">
        <f t="shared" ref="S169:Y169" si="72">SUM(S170:S170)</f>
        <v>0</v>
      </c>
      <c r="T169" s="14">
        <f t="shared" si="72"/>
        <v>0</v>
      </c>
      <c r="U169" s="14">
        <f t="shared" si="72"/>
        <v>0</v>
      </c>
      <c r="V169" s="14">
        <f t="shared" si="72"/>
        <v>0</v>
      </c>
      <c r="W169" s="14">
        <f t="shared" si="72"/>
        <v>0</v>
      </c>
      <c r="X169" s="14">
        <f t="shared" si="72"/>
        <v>0</v>
      </c>
      <c r="Y169" s="14">
        <f t="shared" si="72"/>
        <v>0</v>
      </c>
    </row>
    <row r="170" spans="1:25" s="55" customFormat="1" ht="15.75">
      <c r="A170" s="18"/>
      <c r="B170" s="8"/>
      <c r="C170" s="853" t="s">
        <v>366</v>
      </c>
      <c r="D170" s="854" t="s">
        <v>344</v>
      </c>
      <c r="E170" s="855" t="s">
        <v>344</v>
      </c>
      <c r="F170" s="12"/>
      <c r="G170" s="47" t="s">
        <v>367</v>
      </c>
      <c r="H170" s="40"/>
      <c r="I170" s="42"/>
      <c r="J170" s="42"/>
      <c r="K170" s="42"/>
      <c r="L170" s="42"/>
      <c r="M170" s="42"/>
      <c r="N170" s="48"/>
      <c r="O170" s="54"/>
      <c r="S170" s="15"/>
      <c r="T170" s="15"/>
      <c r="U170" s="15"/>
      <c r="V170" s="15"/>
      <c r="W170" s="15"/>
      <c r="X170" s="15"/>
      <c r="Y170" s="13">
        <f>SUM(U170:X170)</f>
        <v>0</v>
      </c>
    </row>
    <row r="171" spans="1:25" s="55" customFormat="1" ht="15.75">
      <c r="A171" s="18"/>
      <c r="B171" s="8" t="s">
        <v>368</v>
      </c>
      <c r="C171" s="853"/>
      <c r="D171" s="854"/>
      <c r="E171" s="855"/>
      <c r="F171" s="12"/>
      <c r="G171" s="45" t="s">
        <v>369</v>
      </c>
      <c r="H171" s="40"/>
      <c r="I171" s="42"/>
      <c r="J171" s="42"/>
      <c r="K171" s="42"/>
      <c r="L171" s="42"/>
      <c r="M171" s="42"/>
      <c r="N171" s="48"/>
      <c r="O171" s="54"/>
      <c r="S171" s="14">
        <f t="shared" ref="S171:Y171" si="73">SUM(S172:S174)</f>
        <v>0</v>
      </c>
      <c r="T171" s="14">
        <f t="shared" si="73"/>
        <v>0</v>
      </c>
      <c r="U171" s="14">
        <f t="shared" si="73"/>
        <v>0</v>
      </c>
      <c r="V171" s="14">
        <f t="shared" si="73"/>
        <v>0</v>
      </c>
      <c r="W171" s="14">
        <f t="shared" si="73"/>
        <v>0</v>
      </c>
      <c r="X171" s="14">
        <f t="shared" si="73"/>
        <v>0</v>
      </c>
      <c r="Y171" s="14">
        <f t="shared" si="73"/>
        <v>0</v>
      </c>
    </row>
    <row r="172" spans="1:25" s="55" customFormat="1" ht="15.75">
      <c r="A172" s="18"/>
      <c r="B172" s="8"/>
      <c r="C172" s="853" t="s">
        <v>370</v>
      </c>
      <c r="D172" s="854" t="s">
        <v>344</v>
      </c>
      <c r="E172" s="855" t="s">
        <v>344</v>
      </c>
      <c r="F172" s="12"/>
      <c r="G172" s="47" t="s">
        <v>371</v>
      </c>
      <c r="H172" s="40"/>
      <c r="I172" s="42"/>
      <c r="J172" s="42"/>
      <c r="K172" s="42"/>
      <c r="L172" s="42"/>
      <c r="M172" s="42"/>
      <c r="N172" s="48"/>
      <c r="O172" s="54"/>
      <c r="S172" s="89"/>
      <c r="T172" s="89"/>
      <c r="U172" s="89"/>
      <c r="V172" s="89">
        <f t="shared" ref="V172:X174" si="74">+U172</f>
        <v>0</v>
      </c>
      <c r="W172" s="89">
        <f t="shared" si="74"/>
        <v>0</v>
      </c>
      <c r="X172" s="89">
        <f t="shared" si="74"/>
        <v>0</v>
      </c>
      <c r="Y172" s="89">
        <f>SUM(U172:X172)</f>
        <v>0</v>
      </c>
    </row>
    <row r="173" spans="1:25" s="55" customFormat="1" ht="15.75">
      <c r="A173" s="18"/>
      <c r="B173" s="8"/>
      <c r="C173" s="853" t="s">
        <v>372</v>
      </c>
      <c r="D173" s="854" t="s">
        <v>344</v>
      </c>
      <c r="E173" s="855" t="s">
        <v>344</v>
      </c>
      <c r="F173" s="12"/>
      <c r="G173" s="47" t="s">
        <v>373</v>
      </c>
      <c r="H173" s="40"/>
      <c r="I173" s="42"/>
      <c r="J173" s="42"/>
      <c r="K173" s="42"/>
      <c r="L173" s="42"/>
      <c r="M173" s="42"/>
      <c r="N173" s="48"/>
      <c r="O173" s="54"/>
      <c r="S173" s="89"/>
      <c r="T173" s="89"/>
      <c r="U173" s="89"/>
      <c r="V173" s="89">
        <f t="shared" si="74"/>
        <v>0</v>
      </c>
      <c r="W173" s="89">
        <f t="shared" si="74"/>
        <v>0</v>
      </c>
      <c r="X173" s="89">
        <f t="shared" si="74"/>
        <v>0</v>
      </c>
      <c r="Y173" s="89">
        <f>SUM(U173:X173)</f>
        <v>0</v>
      </c>
    </row>
    <row r="174" spans="1:25" s="55" customFormat="1" ht="15.75">
      <c r="A174" s="18"/>
      <c r="B174" s="8"/>
      <c r="C174" s="853" t="s">
        <v>374</v>
      </c>
      <c r="D174" s="854" t="s">
        <v>349</v>
      </c>
      <c r="E174" s="855" t="s">
        <v>349</v>
      </c>
      <c r="F174" s="12"/>
      <c r="G174" s="47" t="s">
        <v>375</v>
      </c>
      <c r="H174" s="40"/>
      <c r="I174" s="42"/>
      <c r="J174" s="42"/>
      <c r="K174" s="42"/>
      <c r="L174" s="42"/>
      <c r="M174" s="42"/>
      <c r="N174" s="48"/>
      <c r="O174" s="54"/>
      <c r="S174" s="89"/>
      <c r="T174" s="89"/>
      <c r="U174" s="89"/>
      <c r="V174" s="89">
        <f t="shared" si="74"/>
        <v>0</v>
      </c>
      <c r="W174" s="89">
        <f t="shared" si="74"/>
        <v>0</v>
      </c>
      <c r="X174" s="89">
        <f t="shared" si="74"/>
        <v>0</v>
      </c>
      <c r="Y174" s="89">
        <f>SUM(U174:X174)</f>
        <v>0</v>
      </c>
    </row>
    <row r="175" spans="1:25" s="55" customFormat="1" ht="15.75">
      <c r="A175" s="18"/>
      <c r="B175" s="8" t="s">
        <v>376</v>
      </c>
      <c r="C175" s="853"/>
      <c r="D175" s="854"/>
      <c r="E175" s="855"/>
      <c r="F175" s="12"/>
      <c r="G175" s="45" t="s">
        <v>377</v>
      </c>
      <c r="H175" s="40"/>
      <c r="I175" s="42"/>
      <c r="J175" s="42"/>
      <c r="K175" s="42"/>
      <c r="L175" s="42"/>
      <c r="M175" s="42"/>
      <c r="N175" s="48"/>
      <c r="O175" s="54"/>
      <c r="S175" s="14">
        <f t="shared" ref="S175:Y175" si="75">SUM(S176:S177)</f>
        <v>0</v>
      </c>
      <c r="T175" s="14">
        <f t="shared" si="75"/>
        <v>0</v>
      </c>
      <c r="U175" s="14">
        <f t="shared" si="75"/>
        <v>0</v>
      </c>
      <c r="V175" s="14">
        <f t="shared" si="75"/>
        <v>0</v>
      </c>
      <c r="W175" s="14">
        <f t="shared" si="75"/>
        <v>0</v>
      </c>
      <c r="X175" s="14">
        <f t="shared" si="75"/>
        <v>0</v>
      </c>
      <c r="Y175" s="14">
        <f t="shared" si="75"/>
        <v>0</v>
      </c>
    </row>
    <row r="176" spans="1:25" s="55" customFormat="1" ht="15.75">
      <c r="A176" s="18"/>
      <c r="B176" s="8"/>
      <c r="C176" s="853" t="s">
        <v>378</v>
      </c>
      <c r="D176" s="854" t="s">
        <v>344</v>
      </c>
      <c r="E176" s="855" t="s">
        <v>344</v>
      </c>
      <c r="F176" s="12"/>
      <c r="G176" s="47" t="s">
        <v>379</v>
      </c>
      <c r="H176" s="40"/>
      <c r="I176" s="42"/>
      <c r="J176" s="42"/>
      <c r="K176" s="42"/>
      <c r="L176" s="42"/>
      <c r="M176" s="42"/>
      <c r="N176" s="48"/>
      <c r="O176" s="54"/>
      <c r="S176" s="89"/>
      <c r="T176" s="89"/>
      <c r="U176" s="89"/>
      <c r="V176" s="89">
        <f t="shared" ref="V176:X177" si="76">+U176</f>
        <v>0</v>
      </c>
      <c r="W176" s="89">
        <f t="shared" si="76"/>
        <v>0</v>
      </c>
      <c r="X176" s="89">
        <f t="shared" si="76"/>
        <v>0</v>
      </c>
      <c r="Y176" s="89">
        <f>SUM(U176:X176)</f>
        <v>0</v>
      </c>
    </row>
    <row r="177" spans="1:25" s="55" customFormat="1" ht="15.75">
      <c r="A177" s="18"/>
      <c r="B177" s="8"/>
      <c r="C177" s="853" t="s">
        <v>380</v>
      </c>
      <c r="D177" s="854"/>
      <c r="E177" s="855"/>
      <c r="F177" s="12"/>
      <c r="G177" s="47" t="s">
        <v>381</v>
      </c>
      <c r="H177" s="40"/>
      <c r="I177" s="42"/>
      <c r="J177" s="42"/>
      <c r="K177" s="42"/>
      <c r="L177" s="42"/>
      <c r="M177" s="42"/>
      <c r="N177" s="48"/>
      <c r="O177" s="54"/>
      <c r="S177" s="89"/>
      <c r="T177" s="89"/>
      <c r="U177" s="89"/>
      <c r="V177" s="89">
        <f t="shared" si="76"/>
        <v>0</v>
      </c>
      <c r="W177" s="89">
        <f t="shared" si="76"/>
        <v>0</v>
      </c>
      <c r="X177" s="89">
        <f t="shared" si="76"/>
        <v>0</v>
      </c>
      <c r="Y177" s="89">
        <f>SUM(U177:X177)</f>
        <v>0</v>
      </c>
    </row>
    <row r="178" spans="1:25" s="55" customFormat="1" ht="15.75">
      <c r="A178" s="18"/>
      <c r="B178" s="8"/>
      <c r="C178" s="853"/>
      <c r="D178" s="854"/>
      <c r="E178" s="855"/>
      <c r="F178" s="12"/>
      <c r="G178" s="47"/>
      <c r="H178" s="40"/>
      <c r="I178" s="42"/>
      <c r="J178" s="42"/>
      <c r="K178" s="42"/>
      <c r="L178" s="42"/>
      <c r="M178" s="42"/>
      <c r="N178" s="48"/>
      <c r="O178" s="54"/>
      <c r="S178" s="15"/>
      <c r="T178" s="15"/>
      <c r="U178" s="15"/>
      <c r="V178" s="15"/>
      <c r="W178" s="15"/>
      <c r="X178" s="15"/>
      <c r="Y178" s="15"/>
    </row>
    <row r="179" spans="1:25" s="55" customFormat="1" ht="15.75">
      <c r="A179" s="18" t="s">
        <v>382</v>
      </c>
      <c r="B179" s="8"/>
      <c r="C179" s="853"/>
      <c r="D179" s="854"/>
      <c r="E179" s="855"/>
      <c r="F179" s="12"/>
      <c r="G179" s="43" t="s">
        <v>383</v>
      </c>
      <c r="H179" s="40"/>
      <c r="I179" s="39"/>
      <c r="J179" s="39"/>
      <c r="K179" s="39"/>
      <c r="L179" s="39"/>
      <c r="M179" s="39"/>
      <c r="N179" s="44"/>
      <c r="O179" s="54"/>
      <c r="S179" s="15">
        <f t="shared" ref="S179:Y179" si="77">+S181+S183</f>
        <v>0</v>
      </c>
      <c r="T179" s="15">
        <f t="shared" si="77"/>
        <v>0</v>
      </c>
      <c r="U179" s="15">
        <f t="shared" si="77"/>
        <v>0</v>
      </c>
      <c r="V179" s="15">
        <f t="shared" si="77"/>
        <v>0</v>
      </c>
      <c r="W179" s="15">
        <f t="shared" si="77"/>
        <v>0</v>
      </c>
      <c r="X179" s="15">
        <f t="shared" si="77"/>
        <v>0</v>
      </c>
      <c r="Y179" s="15">
        <f t="shared" si="77"/>
        <v>0</v>
      </c>
    </row>
    <row r="180" spans="1:25" s="55" customFormat="1" ht="15.75">
      <c r="A180" s="18"/>
      <c r="B180" s="8"/>
      <c r="C180" s="853"/>
      <c r="D180" s="854"/>
      <c r="E180" s="855"/>
      <c r="F180" s="12"/>
      <c r="G180" s="47"/>
      <c r="H180" s="40"/>
      <c r="I180" s="42"/>
      <c r="J180" s="42"/>
      <c r="K180" s="42"/>
      <c r="L180" s="42"/>
      <c r="M180" s="42"/>
      <c r="N180" s="48"/>
      <c r="O180" s="54"/>
      <c r="S180" s="15"/>
      <c r="T180" s="15"/>
      <c r="U180" s="15"/>
      <c r="V180" s="15"/>
      <c r="W180" s="15"/>
      <c r="X180" s="15"/>
      <c r="Y180" s="15"/>
    </row>
    <row r="181" spans="1:25" s="55" customFormat="1" ht="15.75">
      <c r="A181" s="18"/>
      <c r="B181" s="8" t="s">
        <v>384</v>
      </c>
      <c r="C181" s="853"/>
      <c r="D181" s="854"/>
      <c r="E181" s="855"/>
      <c r="F181" s="12"/>
      <c r="G181" s="45" t="s">
        <v>385</v>
      </c>
      <c r="H181" s="40"/>
      <c r="I181" s="41"/>
      <c r="J181" s="41"/>
      <c r="K181" s="41"/>
      <c r="L181" s="41"/>
      <c r="M181" s="41"/>
      <c r="N181" s="46"/>
      <c r="O181" s="54"/>
      <c r="S181" s="14">
        <f t="shared" ref="S181:Y181" si="78">SUM(S182:S182)</f>
        <v>0</v>
      </c>
      <c r="T181" s="14">
        <f t="shared" si="78"/>
        <v>0</v>
      </c>
      <c r="U181" s="14">
        <f t="shared" si="78"/>
        <v>0</v>
      </c>
      <c r="V181" s="14">
        <f t="shared" si="78"/>
        <v>0</v>
      </c>
      <c r="W181" s="14">
        <f t="shared" si="78"/>
        <v>0</v>
      </c>
      <c r="X181" s="14">
        <f t="shared" si="78"/>
        <v>0</v>
      </c>
      <c r="Y181" s="14">
        <f t="shared" si="78"/>
        <v>0</v>
      </c>
    </row>
    <row r="182" spans="1:25" s="55" customFormat="1" ht="15.75">
      <c r="A182" s="18"/>
      <c r="B182" s="8"/>
      <c r="C182" s="853" t="s">
        <v>386</v>
      </c>
      <c r="D182" s="854"/>
      <c r="E182" s="855"/>
      <c r="F182" s="12"/>
      <c r="G182" s="47" t="s">
        <v>387</v>
      </c>
      <c r="H182" s="40"/>
      <c r="I182" s="42"/>
      <c r="J182" s="42"/>
      <c r="K182" s="42"/>
      <c r="L182" s="42"/>
      <c r="M182" s="42"/>
      <c r="N182" s="48"/>
      <c r="O182" s="54"/>
      <c r="S182" s="89"/>
      <c r="T182" s="89"/>
      <c r="U182" s="89"/>
      <c r="V182" s="89">
        <f>+U182</f>
        <v>0</v>
      </c>
      <c r="W182" s="89">
        <f>+V182</f>
        <v>0</v>
      </c>
      <c r="X182" s="89">
        <f>+W182</f>
        <v>0</v>
      </c>
      <c r="Y182" s="89">
        <f>SUM(U182:X182)</f>
        <v>0</v>
      </c>
    </row>
    <row r="183" spans="1:25" s="55" customFormat="1" ht="15.75">
      <c r="A183" s="18"/>
      <c r="B183" s="8" t="s">
        <v>388</v>
      </c>
      <c r="C183" s="853"/>
      <c r="D183" s="854"/>
      <c r="E183" s="855"/>
      <c r="F183" s="12"/>
      <c r="G183" s="45" t="s">
        <v>389</v>
      </c>
      <c r="H183" s="40"/>
      <c r="I183" s="41"/>
      <c r="J183" s="41"/>
      <c r="K183" s="41"/>
      <c r="L183" s="41"/>
      <c r="M183" s="41"/>
      <c r="N183" s="46"/>
      <c r="O183" s="54"/>
      <c r="S183" s="14">
        <f t="shared" ref="S183:Y183" si="79">SUM(S184:S184)</f>
        <v>0</v>
      </c>
      <c r="T183" s="14">
        <f t="shared" si="79"/>
        <v>0</v>
      </c>
      <c r="U183" s="14">
        <f t="shared" si="79"/>
        <v>0</v>
      </c>
      <c r="V183" s="14">
        <f t="shared" si="79"/>
        <v>0</v>
      </c>
      <c r="W183" s="14">
        <f>SUM(W184:W185)</f>
        <v>0</v>
      </c>
      <c r="X183" s="14">
        <f t="shared" si="79"/>
        <v>0</v>
      </c>
      <c r="Y183" s="14">
        <f t="shared" si="79"/>
        <v>0</v>
      </c>
    </row>
    <row r="184" spans="1:25" s="55" customFormat="1" ht="15.75">
      <c r="A184" s="18"/>
      <c r="B184" s="8"/>
      <c r="C184" s="853" t="s">
        <v>390</v>
      </c>
      <c r="D184" s="854" t="s">
        <v>391</v>
      </c>
      <c r="E184" s="855" t="s">
        <v>391</v>
      </c>
      <c r="F184" s="12"/>
      <c r="G184" s="47" t="s">
        <v>392</v>
      </c>
      <c r="H184" s="40"/>
      <c r="I184" s="42"/>
      <c r="J184" s="42"/>
      <c r="K184" s="42"/>
      <c r="L184" s="42"/>
      <c r="M184" s="42"/>
      <c r="N184" s="48"/>
      <c r="O184" s="54"/>
      <c r="S184" s="89"/>
      <c r="T184" s="89"/>
      <c r="U184" s="89"/>
      <c r="V184" s="89">
        <f>+U184</f>
        <v>0</v>
      </c>
      <c r="W184" s="89">
        <f>+V184</f>
        <v>0</v>
      </c>
      <c r="X184" s="89">
        <f>+W184</f>
        <v>0</v>
      </c>
      <c r="Y184" s="89">
        <f>SUM(U184:X184)</f>
        <v>0</v>
      </c>
    </row>
    <row r="185" spans="1:25" s="55" customFormat="1" ht="15.75">
      <c r="A185" s="18"/>
      <c r="B185" s="8"/>
      <c r="C185" s="853" t="s">
        <v>438</v>
      </c>
      <c r="D185" s="854" t="s">
        <v>391</v>
      </c>
      <c r="E185" s="855" t="s">
        <v>391</v>
      </c>
      <c r="F185" s="12"/>
      <c r="G185" s="47" t="s">
        <v>439</v>
      </c>
      <c r="H185" s="40"/>
      <c r="I185" s="42"/>
      <c r="J185" s="42"/>
      <c r="K185" s="42"/>
      <c r="L185" s="42"/>
      <c r="M185" s="42"/>
      <c r="N185" s="48"/>
      <c r="O185" s="54"/>
      <c r="S185" s="15"/>
      <c r="T185" s="15"/>
      <c r="U185" s="15"/>
      <c r="V185" s="15"/>
      <c r="W185" s="15"/>
      <c r="X185" s="15"/>
      <c r="Y185" s="15"/>
    </row>
    <row r="186" spans="1:25" s="55" customFormat="1" ht="15.75">
      <c r="A186" s="18"/>
      <c r="B186" s="8"/>
      <c r="C186" s="9"/>
      <c r="D186" s="10"/>
      <c r="E186" s="11"/>
      <c r="F186" s="12"/>
      <c r="G186" s="47"/>
      <c r="H186" s="40"/>
      <c r="I186" s="42"/>
      <c r="J186" s="42"/>
      <c r="K186" s="42"/>
      <c r="L186" s="42"/>
      <c r="M186" s="42"/>
      <c r="N186" s="48"/>
      <c r="O186" s="54"/>
      <c r="S186" s="15"/>
      <c r="T186" s="15"/>
      <c r="U186" s="15"/>
      <c r="V186" s="15"/>
      <c r="W186" s="15"/>
      <c r="X186" s="15"/>
      <c r="Y186" s="15"/>
    </row>
    <row r="187" spans="1:25" s="55" customFormat="1" ht="15.75">
      <c r="A187" s="18" t="s">
        <v>393</v>
      </c>
      <c r="B187" s="8"/>
      <c r="C187" s="853"/>
      <c r="D187" s="854"/>
      <c r="E187" s="855"/>
      <c r="F187" s="12"/>
      <c r="G187" s="43" t="s">
        <v>394</v>
      </c>
      <c r="H187" s="40"/>
      <c r="I187" s="39"/>
      <c r="J187" s="39"/>
      <c r="K187" s="39"/>
      <c r="L187" s="39"/>
      <c r="M187" s="39"/>
      <c r="N187" s="44"/>
      <c r="O187" s="54"/>
      <c r="S187" s="15">
        <f t="shared" ref="S187:Y187" si="80">+S189</f>
        <v>0</v>
      </c>
      <c r="T187" s="15">
        <f t="shared" si="80"/>
        <v>0</v>
      </c>
      <c r="U187" s="15">
        <f t="shared" si="80"/>
        <v>0</v>
      </c>
      <c r="V187" s="15">
        <f t="shared" si="80"/>
        <v>0</v>
      </c>
      <c r="W187" s="15">
        <f t="shared" si="80"/>
        <v>0</v>
      </c>
      <c r="X187" s="15">
        <f t="shared" si="80"/>
        <v>0</v>
      </c>
      <c r="Y187" s="15">
        <f t="shared" si="80"/>
        <v>0</v>
      </c>
    </row>
    <row r="188" spans="1:25" s="55" customFormat="1" ht="15.75">
      <c r="A188" s="18"/>
      <c r="B188" s="8"/>
      <c r="C188" s="9"/>
      <c r="D188" s="10"/>
      <c r="E188" s="11"/>
      <c r="F188" s="12"/>
      <c r="G188" s="43"/>
      <c r="H188" s="40"/>
      <c r="I188" s="39"/>
      <c r="J188" s="39"/>
      <c r="K188" s="39"/>
      <c r="L188" s="39"/>
      <c r="M188" s="39"/>
      <c r="N188" s="44"/>
      <c r="O188" s="54"/>
      <c r="S188" s="15"/>
      <c r="T188" s="15"/>
      <c r="U188" s="15"/>
      <c r="V188" s="15"/>
      <c r="W188" s="15"/>
      <c r="X188" s="15"/>
      <c r="Y188" s="15"/>
    </row>
    <row r="189" spans="1:25" s="55" customFormat="1" ht="15.75">
      <c r="A189" s="18"/>
      <c r="B189" s="8" t="s">
        <v>395</v>
      </c>
      <c r="C189" s="853"/>
      <c r="D189" s="854"/>
      <c r="E189" s="855"/>
      <c r="F189" s="12"/>
      <c r="G189" s="45" t="s">
        <v>396</v>
      </c>
      <c r="H189" s="40"/>
      <c r="I189" s="41"/>
      <c r="J189" s="41"/>
      <c r="K189" s="41"/>
      <c r="L189" s="41"/>
      <c r="M189" s="41"/>
      <c r="N189" s="46"/>
      <c r="O189" s="54"/>
      <c r="S189" s="14">
        <f t="shared" ref="S189:Y189" si="81">SUM(S190:S190)</f>
        <v>0</v>
      </c>
      <c r="T189" s="14">
        <f t="shared" si="81"/>
        <v>0</v>
      </c>
      <c r="U189" s="14">
        <f t="shared" si="81"/>
        <v>0</v>
      </c>
      <c r="V189" s="14">
        <f t="shared" si="81"/>
        <v>0</v>
      </c>
      <c r="W189" s="14">
        <f t="shared" si="81"/>
        <v>0</v>
      </c>
      <c r="X189" s="14">
        <f t="shared" si="81"/>
        <v>0</v>
      </c>
      <c r="Y189" s="14">
        <f t="shared" si="81"/>
        <v>0</v>
      </c>
    </row>
    <row r="190" spans="1:25" s="55" customFormat="1" ht="15.75">
      <c r="A190" s="18"/>
      <c r="B190" s="8"/>
      <c r="C190" s="853" t="s">
        <v>397</v>
      </c>
      <c r="D190" s="854" t="s">
        <v>398</v>
      </c>
      <c r="E190" s="855" t="s">
        <v>398</v>
      </c>
      <c r="F190" s="12"/>
      <c r="G190" s="47" t="s">
        <v>399</v>
      </c>
      <c r="H190" s="40"/>
      <c r="I190" s="42"/>
      <c r="J190" s="42"/>
      <c r="K190" s="42"/>
      <c r="L190" s="42"/>
      <c r="M190" s="42"/>
      <c r="N190" s="48"/>
      <c r="O190" s="54"/>
      <c r="S190" s="89"/>
      <c r="T190" s="89"/>
      <c r="U190" s="89"/>
      <c r="V190" s="89">
        <f>+U190</f>
        <v>0</v>
      </c>
      <c r="W190" s="89">
        <f>+V190</f>
        <v>0</v>
      </c>
      <c r="X190" s="89">
        <f>+W190</f>
        <v>0</v>
      </c>
      <c r="Y190" s="89">
        <f>SUM(U190:X190)</f>
        <v>0</v>
      </c>
    </row>
    <row r="191" spans="1:25" s="55" customFormat="1" ht="15.75">
      <c r="A191" s="18"/>
      <c r="B191" s="8"/>
      <c r="C191" s="853"/>
      <c r="D191" s="854"/>
      <c r="E191" s="855"/>
      <c r="F191" s="12"/>
      <c r="G191" s="47"/>
      <c r="H191" s="40"/>
      <c r="I191" s="42"/>
      <c r="J191" s="42"/>
      <c r="K191" s="42"/>
      <c r="L191" s="42"/>
      <c r="M191" s="42"/>
      <c r="N191" s="48"/>
      <c r="O191" s="54"/>
      <c r="S191" s="15"/>
      <c r="T191" s="15"/>
      <c r="U191" s="15"/>
      <c r="V191" s="15"/>
      <c r="W191" s="15"/>
      <c r="X191" s="15"/>
      <c r="Y191" s="15"/>
    </row>
    <row r="192" spans="1:25" s="55" customFormat="1" ht="15.75">
      <c r="A192" s="60"/>
      <c r="B192" s="61"/>
      <c r="C192" s="856"/>
      <c r="D192" s="857"/>
      <c r="E192" s="858"/>
      <c r="F192" s="62"/>
      <c r="G192" s="63"/>
      <c r="H192" s="64"/>
      <c r="I192" s="65"/>
      <c r="J192" s="65"/>
      <c r="K192" s="65"/>
      <c r="L192" s="65"/>
      <c r="M192" s="65"/>
      <c r="N192" s="66"/>
      <c r="O192" s="54"/>
      <c r="S192" s="20"/>
      <c r="T192" s="20"/>
      <c r="U192" s="20"/>
      <c r="V192" s="20"/>
      <c r="W192" s="20"/>
      <c r="X192" s="20"/>
      <c r="Y192" s="20"/>
    </row>
    <row r="193" spans="1:25" s="55" customFormat="1" ht="15.75">
      <c r="A193" s="67"/>
      <c r="B193" s="68"/>
      <c r="C193" s="840"/>
      <c r="D193" s="841"/>
      <c r="E193" s="842"/>
      <c r="F193" s="69"/>
      <c r="G193" s="64"/>
      <c r="H193" s="64"/>
      <c r="I193" s="70" t="s">
        <v>400</v>
      </c>
      <c r="J193" s="71"/>
      <c r="K193" s="71"/>
      <c r="L193" s="71"/>
      <c r="M193" s="71"/>
      <c r="N193" s="71"/>
      <c r="O193" s="54"/>
      <c r="R193" s="21">
        <f t="shared" ref="R193:Y193" si="82">+R187+R179+R157+R148+R101+R51+R18</f>
        <v>0</v>
      </c>
      <c r="S193" s="21">
        <f t="shared" si="82"/>
        <v>0</v>
      </c>
      <c r="T193" s="21">
        <f t="shared" si="82"/>
        <v>0</v>
      </c>
      <c r="U193" s="21">
        <f t="shared" si="82"/>
        <v>0</v>
      </c>
      <c r="V193" s="21">
        <f t="shared" si="82"/>
        <v>0</v>
      </c>
      <c r="W193" s="21">
        <f t="shared" si="82"/>
        <v>0</v>
      </c>
      <c r="X193" s="21">
        <f t="shared" si="82"/>
        <v>0</v>
      </c>
      <c r="Y193" s="21">
        <f t="shared" si="82"/>
        <v>0</v>
      </c>
    </row>
    <row r="194" spans="1:25" s="55" customFormat="1" ht="15">
      <c r="A194" s="72"/>
      <c r="B194" s="72"/>
      <c r="C194" s="72"/>
      <c r="O194" s="54"/>
      <c r="S194" s="84"/>
      <c r="T194" s="84"/>
    </row>
    <row r="195" spans="1:25" s="55" customFormat="1" ht="15">
      <c r="A195" s="72"/>
      <c r="B195" s="72"/>
      <c r="C195" s="72"/>
      <c r="O195" s="54"/>
    </row>
    <row r="196" spans="1:25" s="55" customFormat="1" ht="15">
      <c r="A196" s="72"/>
      <c r="B196" s="72"/>
      <c r="C196" s="72"/>
      <c r="O196" s="54"/>
    </row>
    <row r="197" spans="1:25" ht="15.75">
      <c r="A197" s="22"/>
    </row>
    <row r="198" spans="1:25" ht="15.75">
      <c r="A198" s="22"/>
    </row>
    <row r="199" spans="1:25" ht="15.75">
      <c r="A199" s="22"/>
    </row>
    <row r="200" spans="1:25" ht="15.75">
      <c r="A200" s="22"/>
    </row>
    <row r="201" spans="1:25" ht="15.75">
      <c r="A201" s="22"/>
    </row>
    <row r="202" spans="1:25" ht="15.75">
      <c r="A202" s="22"/>
    </row>
    <row r="203" spans="1:25" ht="15.75">
      <c r="A203" s="22"/>
    </row>
    <row r="204" spans="1:25" ht="15.75">
      <c r="A204" s="22"/>
    </row>
    <row r="205" spans="1:25" ht="15.75">
      <c r="A205" s="22"/>
    </row>
    <row r="206" spans="1:25" ht="15.75">
      <c r="A206" s="22"/>
    </row>
    <row r="207" spans="1:25" ht="15.75">
      <c r="A207" s="22"/>
    </row>
    <row r="208" spans="1:25" ht="15.75">
      <c r="A208" s="22"/>
    </row>
    <row r="209" spans="1:1" ht="15.75">
      <c r="A209" s="22"/>
    </row>
    <row r="210" spans="1:1" ht="15.75">
      <c r="A210" s="22"/>
    </row>
    <row r="211" spans="1:1" ht="15.75">
      <c r="A211" s="22"/>
    </row>
    <row r="212" spans="1:1" ht="15.75">
      <c r="A212" s="22"/>
    </row>
    <row r="213" spans="1:1" ht="15.75">
      <c r="A213" s="22"/>
    </row>
    <row r="214" spans="1:1" ht="15.75">
      <c r="A214" s="22"/>
    </row>
    <row r="215" spans="1:1" ht="15.75">
      <c r="A215" s="22"/>
    </row>
    <row r="216" spans="1:1" ht="15.75">
      <c r="A216" s="22"/>
    </row>
    <row r="217" spans="1:1" ht="15.75">
      <c r="A217" s="22"/>
    </row>
    <row r="218" spans="1:1" ht="15.75">
      <c r="A218" s="22"/>
    </row>
    <row r="219" spans="1:1" ht="15.75">
      <c r="A219" s="22"/>
    </row>
    <row r="220" spans="1:1" ht="15.75">
      <c r="A220" s="22"/>
    </row>
    <row r="221" spans="1:1" ht="15.75">
      <c r="A221" s="22"/>
    </row>
    <row r="222" spans="1:1" ht="15.75">
      <c r="A222" s="22"/>
    </row>
    <row r="223" spans="1:1" ht="15.75">
      <c r="A223" s="22"/>
    </row>
    <row r="224" spans="1:1" ht="15.75">
      <c r="A224" s="22"/>
    </row>
    <row r="225" spans="1:1" ht="15.75">
      <c r="A225" s="22"/>
    </row>
    <row r="226" spans="1:1" ht="15.75">
      <c r="A226" s="22"/>
    </row>
    <row r="227" spans="1:1" ht="15.75">
      <c r="A227" s="22"/>
    </row>
    <row r="228" spans="1:1" ht="15.75">
      <c r="A228" s="22"/>
    </row>
    <row r="229" spans="1:1" ht="15.75">
      <c r="A229" s="22"/>
    </row>
    <row r="230" spans="1:1" ht="15.75">
      <c r="A230" s="22"/>
    </row>
    <row r="231" spans="1:1" ht="15.75">
      <c r="A231" s="22"/>
    </row>
    <row r="232" spans="1:1" ht="15.75">
      <c r="A232" s="22"/>
    </row>
    <row r="233" spans="1:1" ht="15.75">
      <c r="A233" s="22"/>
    </row>
    <row r="234" spans="1:1" ht="15.75">
      <c r="A234" s="22"/>
    </row>
    <row r="235" spans="1:1" ht="15.75">
      <c r="A235" s="22"/>
    </row>
    <row r="236" spans="1:1" ht="15.75">
      <c r="A236" s="22"/>
    </row>
    <row r="237" spans="1:1" ht="15.75">
      <c r="A237" s="22"/>
    </row>
    <row r="238" spans="1:1" ht="15.75">
      <c r="A238" s="22"/>
    </row>
    <row r="239" spans="1:1" ht="15.75">
      <c r="A239" s="22"/>
    </row>
    <row r="240" spans="1:1" ht="15.75">
      <c r="A240" s="22"/>
    </row>
    <row r="241" spans="1:1" ht="15.75">
      <c r="A241" s="22"/>
    </row>
    <row r="242" spans="1:1" ht="15.75">
      <c r="A242" s="22"/>
    </row>
    <row r="243" spans="1:1" ht="15.75">
      <c r="A243" s="22"/>
    </row>
    <row r="244" spans="1:1" ht="15.75">
      <c r="A244" s="22"/>
    </row>
    <row r="245" spans="1:1" ht="15.75">
      <c r="A245" s="22"/>
    </row>
    <row r="246" spans="1:1" ht="15.75">
      <c r="A246" s="22"/>
    </row>
    <row r="247" spans="1:1" ht="15.75">
      <c r="A247" s="22"/>
    </row>
    <row r="248" spans="1:1" ht="15.75">
      <c r="A248" s="22"/>
    </row>
    <row r="249" spans="1:1" ht="15.75">
      <c r="A249" s="22"/>
    </row>
    <row r="250" spans="1:1" ht="15.75">
      <c r="A250" s="22"/>
    </row>
    <row r="251" spans="1:1" ht="15.75">
      <c r="A251" s="22"/>
    </row>
    <row r="252" spans="1:1" ht="15.75">
      <c r="A252" s="22"/>
    </row>
    <row r="253" spans="1:1" ht="15.75">
      <c r="A253" s="22"/>
    </row>
    <row r="254" spans="1:1" ht="15.75">
      <c r="A254" s="22"/>
    </row>
    <row r="255" spans="1:1" ht="15.75">
      <c r="A255" s="22"/>
    </row>
    <row r="256" spans="1:1" ht="15.75">
      <c r="A256" s="22"/>
    </row>
    <row r="257" spans="1:1" ht="15.75">
      <c r="A257" s="22"/>
    </row>
    <row r="258" spans="1:1" ht="15.75">
      <c r="A258" s="22"/>
    </row>
    <row r="259" spans="1:1" ht="15.75">
      <c r="A259" s="22"/>
    </row>
    <row r="260" spans="1:1" ht="15.75">
      <c r="A260" s="22"/>
    </row>
    <row r="261" spans="1:1" ht="15.75">
      <c r="A261" s="22"/>
    </row>
    <row r="262" spans="1:1" ht="15.75">
      <c r="A262" s="22"/>
    </row>
    <row r="263" spans="1:1" ht="15.75">
      <c r="A263" s="22"/>
    </row>
    <row r="264" spans="1:1" ht="15.75">
      <c r="A264" s="22"/>
    </row>
    <row r="265" spans="1:1" ht="15.75">
      <c r="A265" s="22"/>
    </row>
    <row r="266" spans="1:1" ht="15.75">
      <c r="A266" s="22"/>
    </row>
    <row r="267" spans="1:1" ht="15.75">
      <c r="A267" s="22"/>
    </row>
    <row r="268" spans="1:1" ht="15.75">
      <c r="A268" s="22"/>
    </row>
    <row r="269" spans="1:1" ht="15.75">
      <c r="A269" s="22"/>
    </row>
    <row r="270" spans="1:1" ht="15.75">
      <c r="A270" s="22"/>
    </row>
    <row r="271" spans="1:1" ht="15.75">
      <c r="A271" s="22"/>
    </row>
    <row r="272" spans="1:1" ht="15.75">
      <c r="A272" s="22"/>
    </row>
    <row r="273" spans="1:1" ht="15.75">
      <c r="A273" s="22"/>
    </row>
    <row r="274" spans="1:1" ht="15.75">
      <c r="A274" s="22"/>
    </row>
    <row r="275" spans="1:1" ht="15.75">
      <c r="A275" s="22"/>
    </row>
    <row r="276" spans="1:1" ht="15.75">
      <c r="A276" s="22"/>
    </row>
    <row r="277" spans="1:1" ht="15.75">
      <c r="A277" s="22"/>
    </row>
  </sheetData>
  <mergeCells count="182">
    <mergeCell ref="U13:Y13"/>
    <mergeCell ref="C185:E185"/>
    <mergeCell ref="R14:R16"/>
    <mergeCell ref="C18:E18"/>
    <mergeCell ref="C19:E19"/>
    <mergeCell ref="C16:E16"/>
    <mergeCell ref="Q14:Q16"/>
    <mergeCell ref="C22:E22"/>
    <mergeCell ref="C23:E23"/>
    <mergeCell ref="C20:E20"/>
    <mergeCell ref="C21:E21"/>
    <mergeCell ref="C26:E26"/>
    <mergeCell ref="C27:E27"/>
    <mergeCell ref="C24:E24"/>
    <mergeCell ref="C25:E25"/>
    <mergeCell ref="C30:E30"/>
    <mergeCell ref="C31:E31"/>
    <mergeCell ref="C28:E28"/>
    <mergeCell ref="C29:E29"/>
    <mergeCell ref="C34:E34"/>
    <mergeCell ref="C35:E35"/>
    <mergeCell ref="C32:E32"/>
    <mergeCell ref="C33:E33"/>
    <mergeCell ref="C38:E38"/>
    <mergeCell ref="C39:E39"/>
    <mergeCell ref="C36:E36"/>
    <mergeCell ref="C37:E37"/>
    <mergeCell ref="C42:E42"/>
    <mergeCell ref="C43:E43"/>
    <mergeCell ref="C40:E40"/>
    <mergeCell ref="C41:E41"/>
    <mergeCell ref="C46:E46"/>
    <mergeCell ref="C47:E47"/>
    <mergeCell ref="C44:E44"/>
    <mergeCell ref="C45:E45"/>
    <mergeCell ref="C50:E50"/>
    <mergeCell ref="C51:E51"/>
    <mergeCell ref="C48:E48"/>
    <mergeCell ref="C49:E49"/>
    <mergeCell ref="C54:E54"/>
    <mergeCell ref="C55:E55"/>
    <mergeCell ref="C52:E52"/>
    <mergeCell ref="C53:E53"/>
    <mergeCell ref="C58:E58"/>
    <mergeCell ref="C59:E59"/>
    <mergeCell ref="C56:E56"/>
    <mergeCell ref="C57:E57"/>
    <mergeCell ref="C62:E62"/>
    <mergeCell ref="C63:E63"/>
    <mergeCell ref="C60:E60"/>
    <mergeCell ref="C61:E61"/>
    <mergeCell ref="C66:E66"/>
    <mergeCell ref="C67:E67"/>
    <mergeCell ref="C64:E64"/>
    <mergeCell ref="C65:E65"/>
    <mergeCell ref="C70:E70"/>
    <mergeCell ref="C71:E71"/>
    <mergeCell ref="C68:E68"/>
    <mergeCell ref="C69:E69"/>
    <mergeCell ref="C74:E74"/>
    <mergeCell ref="C75:E75"/>
    <mergeCell ref="C72:E72"/>
    <mergeCell ref="C73:E73"/>
    <mergeCell ref="C78:E78"/>
    <mergeCell ref="C79:E79"/>
    <mergeCell ref="C76:E76"/>
    <mergeCell ref="C77:E77"/>
    <mergeCell ref="C82:E82"/>
    <mergeCell ref="C83:E83"/>
    <mergeCell ref="C80:E80"/>
    <mergeCell ref="C81:E81"/>
    <mergeCell ref="C86:E86"/>
    <mergeCell ref="C87:E87"/>
    <mergeCell ref="C84:E84"/>
    <mergeCell ref="C85:E85"/>
    <mergeCell ref="C90:E90"/>
    <mergeCell ref="C91:E91"/>
    <mergeCell ref="C88:E88"/>
    <mergeCell ref="C89:E89"/>
    <mergeCell ref="C94:E94"/>
    <mergeCell ref="C95:E95"/>
    <mergeCell ref="C92:E92"/>
    <mergeCell ref="C93:E93"/>
    <mergeCell ref="C98:E98"/>
    <mergeCell ref="C99:E99"/>
    <mergeCell ref="C96:E96"/>
    <mergeCell ref="C97:E97"/>
    <mergeCell ref="C102:E102"/>
    <mergeCell ref="C103:E103"/>
    <mergeCell ref="C100:E100"/>
    <mergeCell ref="C101:E101"/>
    <mergeCell ref="C106:E106"/>
    <mergeCell ref="C107:E107"/>
    <mergeCell ref="C104:E104"/>
    <mergeCell ref="C105:E105"/>
    <mergeCell ref="C110:E110"/>
    <mergeCell ref="C111:E111"/>
    <mergeCell ref="C108:E108"/>
    <mergeCell ref="C109:E109"/>
    <mergeCell ref="C114:E114"/>
    <mergeCell ref="C115:E115"/>
    <mergeCell ref="C112:E112"/>
    <mergeCell ref="C113:E113"/>
    <mergeCell ref="C118:E118"/>
    <mergeCell ref="C119:E119"/>
    <mergeCell ref="C116:E116"/>
    <mergeCell ref="C117:E117"/>
    <mergeCell ref="C122:E122"/>
    <mergeCell ref="C124:E124"/>
    <mergeCell ref="C125:E125"/>
    <mergeCell ref="C120:E120"/>
    <mergeCell ref="C121:E121"/>
    <mergeCell ref="C128:E128"/>
    <mergeCell ref="C129:E129"/>
    <mergeCell ref="C126:E126"/>
    <mergeCell ref="C127:E127"/>
    <mergeCell ref="C131:E131"/>
    <mergeCell ref="C132:E132"/>
    <mergeCell ref="C133:E133"/>
    <mergeCell ref="C134:E134"/>
    <mergeCell ref="C139:E139"/>
    <mergeCell ref="C140:E140"/>
    <mergeCell ref="C135:E135"/>
    <mergeCell ref="C136:E136"/>
    <mergeCell ref="C138:E138"/>
    <mergeCell ref="C143:E143"/>
    <mergeCell ref="C144:E144"/>
    <mergeCell ref="C141:E141"/>
    <mergeCell ref="C142:E142"/>
    <mergeCell ref="C148:E148"/>
    <mergeCell ref="C149:E149"/>
    <mergeCell ref="C145:E145"/>
    <mergeCell ref="C146:E146"/>
    <mergeCell ref="C152:E152"/>
    <mergeCell ref="F2:V2"/>
    <mergeCell ref="K12:L12"/>
    <mergeCell ref="O19:O35"/>
    <mergeCell ref="C189:E189"/>
    <mergeCell ref="C184:E184"/>
    <mergeCell ref="C187:E187"/>
    <mergeCell ref="C182:E182"/>
    <mergeCell ref="C183:E183"/>
    <mergeCell ref="C180:E180"/>
    <mergeCell ref="C181:E181"/>
    <mergeCell ref="C172:E172"/>
    <mergeCell ref="C173:E173"/>
    <mergeCell ref="C168:E168"/>
    <mergeCell ref="C169:E169"/>
    <mergeCell ref="C170:E170"/>
    <mergeCell ref="C179:E179"/>
    <mergeCell ref="C176:E176"/>
    <mergeCell ref="C177:E177"/>
    <mergeCell ref="C174:E174"/>
    <mergeCell ref="C175:E175"/>
    <mergeCell ref="C162:E162"/>
    <mergeCell ref="C158:E158"/>
    <mergeCell ref="C159:E159"/>
    <mergeCell ref="C166:E166"/>
    <mergeCell ref="C193:E193"/>
    <mergeCell ref="A14:F14"/>
    <mergeCell ref="A15:F15"/>
    <mergeCell ref="G17:N17"/>
    <mergeCell ref="G14:N16"/>
    <mergeCell ref="C17:E17"/>
    <mergeCell ref="C191:E191"/>
    <mergeCell ref="C192:E192"/>
    <mergeCell ref="C190:E190"/>
    <mergeCell ref="C178:E178"/>
    <mergeCell ref="C167:E167"/>
    <mergeCell ref="C163:E163"/>
    <mergeCell ref="C164:E164"/>
    <mergeCell ref="C165:E165"/>
    <mergeCell ref="C171:E171"/>
    <mergeCell ref="C153:E153"/>
    <mergeCell ref="C150:E150"/>
    <mergeCell ref="C151:E151"/>
    <mergeCell ref="C156:E156"/>
    <mergeCell ref="C157:E157"/>
    <mergeCell ref="C154:E154"/>
    <mergeCell ref="C155:E155"/>
    <mergeCell ref="C160:E160"/>
    <mergeCell ref="C161:E161"/>
  </mergeCells>
  <phoneticPr fontId="9" type="noConversion"/>
  <pageMargins left="0.28999999999999998" right="0.35" top="0.24" bottom="0.38" header="0" footer="0"/>
  <pageSetup paperSize="9" scale="65" orientation="landscape" horizontalDpi="120" verticalDpi="72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B1:F1"/>
  <sheetViews>
    <sheetView showGridLines="0" workbookViewId="0">
      <selection activeCell="I11" sqref="I11"/>
    </sheetView>
  </sheetViews>
  <sheetFormatPr baseColWidth="10" defaultColWidth="11.42578125" defaultRowHeight="12.75"/>
  <cols>
    <col min="2" max="2" width="11.42578125" style="115"/>
    <col min="6" max="6" width="11.42578125" style="115"/>
  </cols>
  <sheetData/>
  <phoneticPr fontId="9" type="noConversion"/>
  <pageMargins left="0.75" right="0.75" top="1" bottom="1" header="0" footer="0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6:G35"/>
  <sheetViews>
    <sheetView showGridLines="0" topLeftCell="A10" workbookViewId="0">
      <selection activeCell="B25" sqref="B25"/>
    </sheetView>
  </sheetViews>
  <sheetFormatPr baseColWidth="10" defaultColWidth="11.42578125" defaultRowHeight="15.75"/>
  <cols>
    <col min="1" max="1" width="2.140625" style="208" customWidth="1"/>
    <col min="2" max="2" width="66.7109375" style="297" customWidth="1"/>
    <col min="3" max="3" width="18.85546875" style="297" customWidth="1"/>
    <col min="4" max="4" width="19" style="210" hidden="1" customWidth="1"/>
    <col min="5" max="16384" width="11.42578125" style="208"/>
  </cols>
  <sheetData>
    <row r="6" spans="1:7" ht="16.5" thickBot="1"/>
    <row r="7" spans="1:7" ht="16.5" thickTop="1">
      <c r="A7" s="326"/>
      <c r="B7" s="690"/>
      <c r="C7" s="691"/>
    </row>
    <row r="8" spans="1:7" ht="31.5">
      <c r="A8" s="327"/>
      <c r="B8" s="675" t="s">
        <v>471</v>
      </c>
      <c r="C8" s="692"/>
      <c r="D8" s="328"/>
      <c r="E8" s="329"/>
      <c r="F8" s="329"/>
      <c r="G8" s="329"/>
    </row>
    <row r="9" spans="1:7" ht="46.5" customHeight="1">
      <c r="A9" s="327"/>
      <c r="B9" s="693"/>
      <c r="C9" s="694"/>
    </row>
    <row r="10" spans="1:7" ht="16.5" customHeight="1">
      <c r="A10" s="327"/>
      <c r="B10" s="547"/>
      <c r="C10" s="548"/>
    </row>
    <row r="11" spans="1:7" ht="33" customHeight="1">
      <c r="A11" s="327"/>
      <c r="B11" s="686"/>
      <c r="C11" s="687"/>
    </row>
    <row r="12" spans="1:7">
      <c r="A12" s="327"/>
      <c r="B12" s="695"/>
      <c r="C12" s="696"/>
    </row>
    <row r="13" spans="1:7">
      <c r="A13" s="327"/>
      <c r="B13" s="330"/>
      <c r="C13" s="331"/>
    </row>
    <row r="14" spans="1:7" ht="18.75">
      <c r="A14" s="549"/>
      <c r="B14" s="688" t="s">
        <v>472</v>
      </c>
      <c r="C14" s="550" t="s">
        <v>458</v>
      </c>
    </row>
    <row r="15" spans="1:7" ht="18.75">
      <c r="A15" s="551"/>
      <c r="B15" s="689"/>
      <c r="C15" s="552" t="s">
        <v>459</v>
      </c>
    </row>
    <row r="16" spans="1:7">
      <c r="A16" s="332"/>
      <c r="B16" s="333"/>
      <c r="C16" s="346"/>
    </row>
    <row r="17" spans="1:6" ht="31.5">
      <c r="A17" s="327"/>
      <c r="B17" s="334" t="s">
        <v>473</v>
      </c>
      <c r="C17" s="347"/>
    </row>
    <row r="18" spans="1:6">
      <c r="A18" s="327"/>
      <c r="B18" s="334"/>
      <c r="C18" s="347"/>
    </row>
    <row r="19" spans="1:6">
      <c r="A19" s="335"/>
      <c r="B19" s="546" t="s">
        <v>602</v>
      </c>
      <c r="C19" s="558">
        <v>110608743</v>
      </c>
      <c r="D19" s="210">
        <f>+'Direc Ejc y Coor Int'!T190</f>
        <v>110608743.03164284</v>
      </c>
      <c r="F19" s="269"/>
    </row>
    <row r="20" spans="1:6">
      <c r="A20" s="327"/>
      <c r="B20" s="337"/>
      <c r="C20" s="347"/>
    </row>
    <row r="21" spans="1:6">
      <c r="A21" s="335"/>
      <c r="B21" s="336" t="s">
        <v>460</v>
      </c>
      <c r="C21" s="558">
        <v>186772158</v>
      </c>
      <c r="D21" s="210">
        <f>+'Gestión Admi y Financiera'!T192</f>
        <v>186772158.17634279</v>
      </c>
    </row>
    <row r="22" spans="1:6">
      <c r="A22" s="327"/>
      <c r="B22" s="337"/>
      <c r="C22" s="347"/>
    </row>
    <row r="23" spans="1:6" ht="47.25">
      <c r="A23" s="338"/>
      <c r="B23" s="339" t="s">
        <v>632</v>
      </c>
      <c r="C23" s="559">
        <v>404111685</v>
      </c>
      <c r="D23" s="210">
        <f>+'Plazas Agropecuarias'!T190</f>
        <v>404111684.51257837</v>
      </c>
    </row>
    <row r="24" spans="1:6">
      <c r="A24" s="340"/>
      <c r="B24" s="341"/>
      <c r="C24" s="349"/>
    </row>
    <row r="25" spans="1:6">
      <c r="A25" s="327"/>
      <c r="B25" s="337"/>
      <c r="C25" s="347"/>
    </row>
    <row r="26" spans="1:6">
      <c r="A26" s="335"/>
      <c r="B26" s="336" t="s">
        <v>613</v>
      </c>
      <c r="C26" s="558">
        <v>83099949</v>
      </c>
      <c r="D26" s="210">
        <f>+'Cadena de super'!T190</f>
        <v>83099949.297264576</v>
      </c>
    </row>
    <row r="27" spans="1:6">
      <c r="A27" s="327"/>
      <c r="B27" s="337"/>
      <c r="C27" s="347"/>
    </row>
    <row r="28" spans="1:6">
      <c r="A28" s="335"/>
      <c r="B28" s="336"/>
      <c r="C28" s="348"/>
    </row>
    <row r="29" spans="1:6">
      <c r="A29" s="335"/>
      <c r="B29" s="336" t="s">
        <v>596</v>
      </c>
      <c r="C29" s="558">
        <v>5775920</v>
      </c>
      <c r="D29" s="210">
        <f>+'contrub. especiales'!T190</f>
        <v>5775920</v>
      </c>
    </row>
    <row r="30" spans="1:6">
      <c r="A30" s="327"/>
      <c r="B30" s="337"/>
      <c r="C30" s="350"/>
    </row>
    <row r="31" spans="1:6" s="297" customFormat="1" ht="16.5" thickBot="1">
      <c r="A31" s="342"/>
      <c r="B31" s="343" t="s">
        <v>422</v>
      </c>
      <c r="C31" s="560">
        <f>SUM(C17:C30)</f>
        <v>790368455</v>
      </c>
      <c r="D31" s="344">
        <f>SUM(D17:D29)</f>
        <v>790368455.01782858</v>
      </c>
    </row>
    <row r="32" spans="1:6" ht="16.5" thickTop="1">
      <c r="C32" s="351"/>
      <c r="D32" s="210">
        <f>+'TOTAL GENERAL'!T191</f>
        <v>790368455.01782846</v>
      </c>
    </row>
    <row r="33" spans="3:4">
      <c r="C33" s="352"/>
    </row>
    <row r="34" spans="3:4">
      <c r="C34" s="353"/>
      <c r="D34" s="210">
        <f>+D32-D31</f>
        <v>0</v>
      </c>
    </row>
    <row r="35" spans="3:4">
      <c r="C35" s="345"/>
    </row>
  </sheetData>
  <mergeCells count="6">
    <mergeCell ref="B11:C11"/>
    <mergeCell ref="B14:B15"/>
    <mergeCell ref="B7:C7"/>
    <mergeCell ref="B8:C8"/>
    <mergeCell ref="B9:C9"/>
    <mergeCell ref="B12:C12"/>
  </mergeCells>
  <phoneticPr fontId="9" type="noConversion"/>
  <printOptions horizontalCentered="1"/>
  <pageMargins left="0.83" right="0.35433070866141736" top="0.98425196850393704" bottom="0.98425196850393704" header="0" footer="0"/>
  <pageSetup paperSize="9" scale="105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W282"/>
  <sheetViews>
    <sheetView showGridLines="0" topLeftCell="B1" workbookViewId="0">
      <pane xSplit="14" ySplit="17" topLeftCell="P206" activePane="bottomRight" state="frozen"/>
      <selection activeCell="I11" sqref="I11"/>
      <selection pane="topRight" activeCell="I11" sqref="I11"/>
      <selection pane="bottomLeft" activeCell="I11" sqref="I11"/>
      <selection pane="bottomRight" activeCell="I11" sqref="I11"/>
    </sheetView>
  </sheetViews>
  <sheetFormatPr baseColWidth="10" defaultColWidth="11.42578125" defaultRowHeight="12.75"/>
  <cols>
    <col min="1" max="1" width="6.140625" style="1" customWidth="1"/>
    <col min="2" max="2" width="6.7109375" style="1" customWidth="1"/>
    <col min="3" max="3" width="1.5703125" style="1" customWidth="1"/>
    <col min="4" max="4" width="3.5703125" customWidth="1"/>
    <col min="5" max="5" width="1.5703125" customWidth="1"/>
    <col min="6" max="6" width="6.85546875" customWidth="1"/>
    <col min="7" max="10" width="4.42578125" customWidth="1"/>
    <col min="11" max="11" width="3.85546875" customWidth="1"/>
    <col min="12" max="12" width="16" customWidth="1"/>
    <col min="13" max="13" width="4.5703125" customWidth="1"/>
    <col min="14" max="14" width="8.5703125" style="88" customWidth="1"/>
    <col min="15" max="15" width="7.7109375" customWidth="1"/>
    <col min="16" max="16" width="12" customWidth="1"/>
    <col min="17" max="17" width="12.85546875" customWidth="1"/>
    <col min="18" max="18" width="14.5703125" customWidth="1"/>
    <col min="19" max="19" width="16.85546875" style="117" customWidth="1"/>
    <col min="20" max="20" width="18" style="127" customWidth="1"/>
    <col min="21" max="21" width="7.28515625" style="115" customWidth="1"/>
    <col min="22" max="22" width="20.5703125" customWidth="1"/>
    <col min="23" max="23" width="15.5703125" bestFit="1" customWidth="1"/>
  </cols>
  <sheetData>
    <row r="1" spans="1:21" ht="20.25">
      <c r="F1" s="825" t="s">
        <v>528</v>
      </c>
      <c r="G1" s="825"/>
      <c r="H1" s="825"/>
      <c r="I1" s="825"/>
      <c r="J1" s="825"/>
      <c r="K1" s="825"/>
      <c r="L1" s="825"/>
      <c r="M1" s="825"/>
      <c r="N1" s="825"/>
      <c r="O1" s="825"/>
      <c r="P1" s="825"/>
      <c r="Q1" s="825"/>
      <c r="R1" s="825"/>
      <c r="T1" s="156" t="s">
        <v>526</v>
      </c>
    </row>
    <row r="2" spans="1:21" s="82" customFormat="1" ht="20.25">
      <c r="A2" s="2"/>
      <c r="B2" s="80"/>
      <c r="C2" s="80"/>
      <c r="D2" s="80"/>
      <c r="E2" s="80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95" t="s">
        <v>556</v>
      </c>
      <c r="T2" s="145"/>
      <c r="U2" s="167"/>
    </row>
    <row r="3" spans="1:21" ht="15.75">
      <c r="A3" s="148" t="s">
        <v>498</v>
      </c>
      <c r="F3" s="152" t="s">
        <v>521</v>
      </c>
      <c r="G3" s="25">
        <v>6</v>
      </c>
      <c r="H3" s="25">
        <v>1</v>
      </c>
      <c r="I3" s="25">
        <v>1</v>
      </c>
      <c r="J3" s="25">
        <v>1</v>
      </c>
      <c r="K3" s="26"/>
      <c r="L3" s="22" t="s">
        <v>522</v>
      </c>
      <c r="N3" s="22" t="s">
        <v>434</v>
      </c>
      <c r="S3" s="135" t="s">
        <v>557</v>
      </c>
    </row>
    <row r="4" spans="1:21" s="23" customFormat="1" ht="15.75">
      <c r="A4" s="149"/>
      <c r="C4" s="1"/>
      <c r="N4" s="24"/>
      <c r="S4" s="135"/>
      <c r="T4" s="130"/>
      <c r="U4" s="112"/>
    </row>
    <row r="5" spans="1:21" ht="15.75">
      <c r="A5" s="148" t="s">
        <v>499</v>
      </c>
      <c r="F5" s="152" t="s">
        <v>521</v>
      </c>
      <c r="G5" s="25">
        <v>0</v>
      </c>
      <c r="H5" s="25">
        <v>0</v>
      </c>
      <c r="I5" s="153"/>
      <c r="J5" s="128"/>
      <c r="L5" s="22" t="s">
        <v>522</v>
      </c>
    </row>
    <row r="6" spans="1:21" s="23" customFormat="1" ht="15.75">
      <c r="A6" s="149"/>
      <c r="C6" s="1"/>
      <c r="N6" s="24"/>
      <c r="T6" s="130"/>
      <c r="U6" s="112"/>
    </row>
    <row r="7" spans="1:21" ht="15.75">
      <c r="A7" s="150" t="s">
        <v>517</v>
      </c>
      <c r="F7" s="152" t="s">
        <v>521</v>
      </c>
      <c r="G7" s="25">
        <v>1</v>
      </c>
      <c r="H7" s="25">
        <v>1</v>
      </c>
      <c r="I7" s="153"/>
      <c r="L7" s="160" t="s">
        <v>522</v>
      </c>
      <c r="N7" s="194" t="s">
        <v>535</v>
      </c>
      <c r="O7" s="194"/>
      <c r="P7" s="194"/>
      <c r="Q7" s="194"/>
      <c r="R7" s="194"/>
      <c r="S7" s="158" t="s">
        <v>525</v>
      </c>
    </row>
    <row r="8" spans="1:21" s="23" customFormat="1" ht="18">
      <c r="A8" s="149"/>
      <c r="C8" s="1"/>
      <c r="L8" s="110"/>
      <c r="N8" s="194" t="s">
        <v>536</v>
      </c>
      <c r="O8" s="194"/>
      <c r="P8" s="4"/>
      <c r="Q8" s="4"/>
      <c r="R8" s="4"/>
      <c r="S8" s="158"/>
      <c r="T8" s="130"/>
      <c r="U8" s="112"/>
    </row>
    <row r="9" spans="1:21" ht="15.75">
      <c r="A9" s="148" t="s">
        <v>518</v>
      </c>
      <c r="F9" s="152" t="s">
        <v>521</v>
      </c>
      <c r="G9" s="25">
        <v>0</v>
      </c>
      <c r="H9" s="25">
        <v>0</v>
      </c>
      <c r="I9" s="153"/>
      <c r="J9" s="128"/>
      <c r="L9" s="22" t="s">
        <v>522</v>
      </c>
      <c r="S9" s="158"/>
    </row>
    <row r="10" spans="1:21" s="23" customFormat="1" ht="10.5" customHeight="1">
      <c r="A10" s="149"/>
      <c r="C10" s="1"/>
      <c r="L10" s="110"/>
      <c r="N10" s="24"/>
      <c r="S10" s="158"/>
      <c r="T10" s="130"/>
      <c r="U10" s="112"/>
    </row>
    <row r="11" spans="1:21" ht="15.75">
      <c r="A11" s="148" t="s">
        <v>519</v>
      </c>
      <c r="F11" s="152" t="s">
        <v>521</v>
      </c>
      <c r="G11" s="25">
        <v>0</v>
      </c>
      <c r="H11" s="25">
        <v>0</v>
      </c>
      <c r="I11" s="153"/>
      <c r="J11" s="128"/>
      <c r="K11" s="114"/>
      <c r="L11" s="22" t="s">
        <v>522</v>
      </c>
      <c r="S11" s="158" t="s">
        <v>525</v>
      </c>
      <c r="T11" s="157"/>
    </row>
    <row r="12" spans="1:21" s="23" customFormat="1" ht="15.75">
      <c r="A12" s="149"/>
      <c r="C12" s="1"/>
      <c r="G12" s="38"/>
      <c r="H12" s="38"/>
      <c r="I12" s="38"/>
      <c r="J12" s="801"/>
      <c r="K12" s="801"/>
      <c r="N12" s="24"/>
      <c r="S12" s="159"/>
      <c r="T12" s="157"/>
      <c r="U12" s="112"/>
    </row>
    <row r="13" spans="1:21" ht="16.5" thickBot="1">
      <c r="A13" s="151" t="s">
        <v>520</v>
      </c>
      <c r="C13" s="5"/>
      <c r="D13" s="5"/>
      <c r="E13" s="5"/>
      <c r="F13" s="5"/>
      <c r="G13" s="111" t="s">
        <v>440</v>
      </c>
      <c r="H13" s="201" t="s">
        <v>440</v>
      </c>
      <c r="I13" s="111" t="s">
        <v>440</v>
      </c>
      <c r="J13" s="201" t="s">
        <v>424</v>
      </c>
      <c r="K13" s="128"/>
      <c r="L13" s="22" t="s">
        <v>522</v>
      </c>
      <c r="M13" s="5"/>
      <c r="N13" s="22" t="s">
        <v>566</v>
      </c>
      <c r="S13" s="158" t="s">
        <v>525</v>
      </c>
      <c r="T13" s="173"/>
    </row>
    <row r="14" spans="1:21" ht="15.75">
      <c r="A14" s="148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T14" s="182"/>
    </row>
    <row r="15" spans="1:21" ht="12.75" customHeight="1">
      <c r="A15" s="802" t="s">
        <v>523</v>
      </c>
      <c r="B15" s="803"/>
      <c r="C15" s="803"/>
      <c r="D15" s="803"/>
      <c r="E15" s="803"/>
      <c r="F15" s="804" t="s">
        <v>513</v>
      </c>
      <c r="G15" s="805"/>
      <c r="H15" s="805"/>
      <c r="I15" s="805"/>
      <c r="J15" s="805"/>
      <c r="K15" s="805"/>
      <c r="L15" s="805"/>
      <c r="M15" s="806"/>
      <c r="N15" s="799" t="s">
        <v>475</v>
      </c>
      <c r="O15" s="829" t="s">
        <v>495</v>
      </c>
      <c r="P15" s="794" t="s">
        <v>416</v>
      </c>
      <c r="Q15" s="794" t="s">
        <v>515</v>
      </c>
      <c r="R15" s="794" t="s">
        <v>417</v>
      </c>
      <c r="S15" s="136" t="s">
        <v>516</v>
      </c>
      <c r="T15" s="146" t="s">
        <v>524</v>
      </c>
    </row>
    <row r="16" spans="1:21">
      <c r="A16" s="73" t="s">
        <v>411</v>
      </c>
      <c r="B16" s="73" t="s">
        <v>445</v>
      </c>
      <c r="C16" s="796" t="s">
        <v>514</v>
      </c>
      <c r="D16" s="797" t="s">
        <v>3</v>
      </c>
      <c r="E16" s="798" t="s">
        <v>3</v>
      </c>
      <c r="F16" s="807"/>
      <c r="G16" s="808"/>
      <c r="H16" s="808"/>
      <c r="I16" s="808"/>
      <c r="J16" s="808"/>
      <c r="K16" s="808"/>
      <c r="L16" s="808"/>
      <c r="M16" s="809"/>
      <c r="N16" s="800"/>
      <c r="O16" s="830"/>
      <c r="P16" s="795"/>
      <c r="Q16" s="795"/>
      <c r="R16" s="795"/>
      <c r="S16" s="137" t="s">
        <v>537</v>
      </c>
      <c r="T16" s="203" t="s">
        <v>538</v>
      </c>
    </row>
    <row r="17" spans="1:22" s="79" customFormat="1" ht="12.75" customHeight="1">
      <c r="A17" s="831" t="s">
        <v>409</v>
      </c>
      <c r="B17" s="832"/>
      <c r="C17" s="832"/>
      <c r="D17" s="832"/>
      <c r="E17" s="833"/>
      <c r="F17" s="811" t="s">
        <v>412</v>
      </c>
      <c r="G17" s="812"/>
      <c r="H17" s="812"/>
      <c r="I17" s="812"/>
      <c r="J17" s="812"/>
      <c r="K17" s="812"/>
      <c r="L17" s="812"/>
      <c r="M17" s="813"/>
      <c r="N17" s="78">
        <v>3</v>
      </c>
      <c r="O17" s="78" t="s">
        <v>321</v>
      </c>
      <c r="P17" s="78" t="s">
        <v>424</v>
      </c>
      <c r="Q17" s="78" t="s">
        <v>339</v>
      </c>
      <c r="R17" s="78" t="s">
        <v>425</v>
      </c>
      <c r="S17" s="138" t="s">
        <v>382</v>
      </c>
      <c r="T17" s="174" t="s">
        <v>393</v>
      </c>
      <c r="U17" s="168"/>
    </row>
    <row r="18" spans="1:22" s="55" customFormat="1" ht="15" customHeight="1">
      <c r="A18" s="90">
        <v>1</v>
      </c>
      <c r="B18" s="91"/>
      <c r="C18" s="814"/>
      <c r="D18" s="815"/>
      <c r="E18" s="816"/>
      <c r="F18" s="50" t="s">
        <v>4</v>
      </c>
      <c r="G18" s="51"/>
      <c r="H18" s="52"/>
      <c r="I18" s="52"/>
      <c r="J18" s="52"/>
      <c r="K18" s="52"/>
      <c r="L18" s="52"/>
      <c r="M18" s="53"/>
      <c r="N18" s="92">
        <v>331</v>
      </c>
      <c r="O18" s="93">
        <v>40</v>
      </c>
      <c r="P18" s="93"/>
      <c r="Q18" s="93"/>
      <c r="R18" s="93"/>
      <c r="S18" s="142">
        <f>+S20+S28+S35+S38+S41+S44+S49+S23</f>
        <v>0</v>
      </c>
      <c r="T18" s="142">
        <f>+T20+T28+T35+T38+T41+T44+T49+T23</f>
        <v>0</v>
      </c>
      <c r="U18" s="166"/>
      <c r="V18" s="84"/>
    </row>
    <row r="19" spans="1:22" s="55" customFormat="1" ht="15" customHeight="1">
      <c r="A19" s="94"/>
      <c r="B19" s="95"/>
      <c r="C19" s="817"/>
      <c r="D19" s="818"/>
      <c r="E19" s="819"/>
      <c r="F19" s="47"/>
      <c r="G19" s="40"/>
      <c r="H19" s="42"/>
      <c r="I19" s="42"/>
      <c r="J19" s="42"/>
      <c r="K19" s="42"/>
      <c r="L19" s="42"/>
      <c r="M19" s="48"/>
      <c r="N19" s="824" t="s">
        <v>476</v>
      </c>
      <c r="O19" s="96"/>
      <c r="P19" s="96"/>
      <c r="Q19" s="96"/>
      <c r="R19" s="96"/>
      <c r="S19" s="108"/>
      <c r="T19" s="108"/>
      <c r="U19" s="166"/>
      <c r="V19" s="84"/>
    </row>
    <row r="20" spans="1:22" s="55" customFormat="1" ht="15" customHeight="1">
      <c r="A20" s="94"/>
      <c r="B20" s="95" t="s">
        <v>5</v>
      </c>
      <c r="C20" s="817"/>
      <c r="D20" s="818"/>
      <c r="E20" s="819"/>
      <c r="F20" s="45" t="s">
        <v>6</v>
      </c>
      <c r="G20" s="40"/>
      <c r="H20" s="41"/>
      <c r="I20" s="41"/>
      <c r="J20" s="41"/>
      <c r="K20" s="41"/>
      <c r="L20" s="41"/>
      <c r="M20" s="46"/>
      <c r="N20" s="824"/>
      <c r="O20" s="96"/>
      <c r="P20" s="96"/>
      <c r="Q20" s="96"/>
      <c r="R20" s="96"/>
      <c r="S20" s="140">
        <f>SUM(S21:S22)</f>
        <v>0</v>
      </c>
      <c r="T20" s="140">
        <f>SUM(T21:T22)</f>
        <v>0</v>
      </c>
      <c r="U20" s="166"/>
      <c r="V20" s="84">
        <v>9085548</v>
      </c>
    </row>
    <row r="21" spans="1:22" s="55" customFormat="1" ht="15" customHeight="1">
      <c r="A21" s="94"/>
      <c r="B21" s="95"/>
      <c r="C21" s="817" t="s">
        <v>7</v>
      </c>
      <c r="D21" s="818" t="s">
        <v>8</v>
      </c>
      <c r="E21" s="819" t="s">
        <v>8</v>
      </c>
      <c r="F21" s="47" t="s">
        <v>9</v>
      </c>
      <c r="G21" s="40"/>
      <c r="H21" s="42"/>
      <c r="I21" s="42"/>
      <c r="J21" s="42"/>
      <c r="K21" s="42"/>
      <c r="L21" s="42"/>
      <c r="M21" s="48"/>
      <c r="N21" s="824"/>
      <c r="O21" s="96"/>
      <c r="P21" s="96"/>
      <c r="Q21" s="96"/>
      <c r="R21" s="96"/>
      <c r="S21" s="108"/>
      <c r="T21" s="108"/>
      <c r="U21" s="166"/>
      <c r="V21" s="84">
        <v>15000000</v>
      </c>
    </row>
    <row r="22" spans="1:22" s="55" customFormat="1" ht="15" customHeight="1">
      <c r="A22" s="94"/>
      <c r="B22" s="95"/>
      <c r="C22" s="817" t="s">
        <v>10</v>
      </c>
      <c r="D22" s="818" t="s">
        <v>8</v>
      </c>
      <c r="E22" s="819" t="s">
        <v>8</v>
      </c>
      <c r="F22" s="47" t="s">
        <v>11</v>
      </c>
      <c r="G22" s="40"/>
      <c r="H22" s="42"/>
      <c r="I22" s="42"/>
      <c r="J22" s="42"/>
      <c r="K22" s="42"/>
      <c r="L22" s="42"/>
      <c r="M22" s="48"/>
      <c r="N22" s="824"/>
      <c r="O22" s="96"/>
      <c r="P22" s="96"/>
      <c r="Q22" s="96"/>
      <c r="R22" s="96"/>
      <c r="S22" s="108"/>
      <c r="T22" s="108"/>
      <c r="U22" s="166"/>
      <c r="V22" s="166">
        <f>+V20/V21</f>
        <v>0.6057032</v>
      </c>
    </row>
    <row r="23" spans="1:22" s="55" customFormat="1" ht="15" customHeight="1">
      <c r="A23" s="94"/>
      <c r="B23" s="95" t="s">
        <v>12</v>
      </c>
      <c r="C23" s="817"/>
      <c r="D23" s="818"/>
      <c r="E23" s="819"/>
      <c r="F23" s="45" t="s">
        <v>13</v>
      </c>
      <c r="G23" s="40"/>
      <c r="H23" s="41"/>
      <c r="I23" s="41"/>
      <c r="J23" s="41"/>
      <c r="K23" s="41"/>
      <c r="L23" s="41"/>
      <c r="M23" s="46"/>
      <c r="N23" s="824"/>
      <c r="O23" s="96"/>
      <c r="P23" s="96"/>
      <c r="Q23" s="96"/>
      <c r="R23" s="96"/>
      <c r="S23" s="140">
        <f>SUM(S24:S27)</f>
        <v>0</v>
      </c>
      <c r="T23" s="140">
        <f>SUM(T24:T27)</f>
        <v>0</v>
      </c>
      <c r="U23" s="166"/>
      <c r="V23" s="84"/>
    </row>
    <row r="24" spans="1:22" s="55" customFormat="1" ht="15" customHeight="1">
      <c r="A24" s="94"/>
      <c r="B24" s="95"/>
      <c r="C24" s="817" t="s">
        <v>14</v>
      </c>
      <c r="D24" s="818" t="s">
        <v>15</v>
      </c>
      <c r="E24" s="819" t="s">
        <v>15</v>
      </c>
      <c r="F24" s="47" t="s">
        <v>16</v>
      </c>
      <c r="G24" s="40"/>
      <c r="H24" s="42"/>
      <c r="I24" s="42"/>
      <c r="J24" s="42"/>
      <c r="K24" s="42"/>
      <c r="L24" s="42"/>
      <c r="M24" s="48"/>
      <c r="N24" s="824"/>
      <c r="O24" s="96"/>
      <c r="P24" s="96"/>
      <c r="Q24" s="96"/>
      <c r="R24" s="96"/>
      <c r="S24" s="108">
        <v>0</v>
      </c>
      <c r="T24" s="108">
        <v>0</v>
      </c>
      <c r="U24" s="166"/>
      <c r="V24" s="84"/>
    </row>
    <row r="25" spans="1:22" s="55" customFormat="1" ht="15" customHeight="1">
      <c r="A25" s="94"/>
      <c r="B25" s="95"/>
      <c r="C25" s="817" t="s">
        <v>17</v>
      </c>
      <c r="D25" s="818" t="s">
        <v>18</v>
      </c>
      <c r="E25" s="819" t="s">
        <v>18</v>
      </c>
      <c r="F25" s="47" t="s">
        <v>19</v>
      </c>
      <c r="G25" s="40"/>
      <c r="H25" s="42"/>
      <c r="I25" s="42"/>
      <c r="J25" s="42"/>
      <c r="K25" s="42"/>
      <c r="L25" s="42"/>
      <c r="M25" s="48"/>
      <c r="N25" s="824"/>
      <c r="O25" s="96"/>
      <c r="P25" s="96"/>
      <c r="Q25" s="96"/>
      <c r="R25" s="96"/>
      <c r="S25" s="108"/>
      <c r="T25" s="108">
        <v>0</v>
      </c>
      <c r="U25" s="166"/>
      <c r="V25" s="84"/>
    </row>
    <row r="26" spans="1:22" s="55" customFormat="1" ht="15" hidden="1" customHeight="1">
      <c r="A26" s="94"/>
      <c r="B26" s="95"/>
      <c r="C26" s="817" t="s">
        <v>20</v>
      </c>
      <c r="D26" s="818" t="s">
        <v>21</v>
      </c>
      <c r="E26" s="819" t="s">
        <v>21</v>
      </c>
      <c r="F26" s="47" t="s">
        <v>22</v>
      </c>
      <c r="G26" s="40"/>
      <c r="H26" s="42"/>
      <c r="I26" s="42"/>
      <c r="J26" s="42"/>
      <c r="K26" s="42"/>
      <c r="L26" s="42"/>
      <c r="M26" s="48"/>
      <c r="N26" s="824"/>
      <c r="O26" s="96"/>
      <c r="P26" s="96"/>
      <c r="Q26" s="96"/>
      <c r="R26" s="96"/>
      <c r="S26" s="108">
        <v>0</v>
      </c>
      <c r="T26" s="108">
        <v>0</v>
      </c>
      <c r="U26" s="166"/>
      <c r="V26" s="84"/>
    </row>
    <row r="27" spans="1:22" s="55" customFormat="1" ht="15" customHeight="1">
      <c r="A27" s="94"/>
      <c r="B27" s="95"/>
      <c r="C27" s="817" t="s">
        <v>23</v>
      </c>
      <c r="D27" s="818" t="s">
        <v>21</v>
      </c>
      <c r="E27" s="819" t="s">
        <v>21</v>
      </c>
      <c r="F27" s="47" t="s">
        <v>24</v>
      </c>
      <c r="G27" s="40"/>
      <c r="H27" s="42"/>
      <c r="I27" s="42"/>
      <c r="J27" s="42"/>
      <c r="K27" s="42"/>
      <c r="L27" s="42"/>
      <c r="M27" s="48"/>
      <c r="N27" s="824"/>
      <c r="O27" s="96"/>
      <c r="P27" s="96"/>
      <c r="Q27" s="96"/>
      <c r="R27" s="96"/>
      <c r="S27" s="108"/>
      <c r="T27" s="108"/>
      <c r="U27" s="166"/>
      <c r="V27" s="84"/>
    </row>
    <row r="28" spans="1:22" s="55" customFormat="1" ht="15" customHeight="1">
      <c r="A28" s="94"/>
      <c r="B28" s="95" t="s">
        <v>25</v>
      </c>
      <c r="C28" s="817"/>
      <c r="D28" s="818"/>
      <c r="E28" s="819"/>
      <c r="F28" s="45" t="s">
        <v>26</v>
      </c>
      <c r="G28" s="40"/>
      <c r="H28" s="41"/>
      <c r="I28" s="41"/>
      <c r="J28" s="41"/>
      <c r="K28" s="41"/>
      <c r="L28" s="41"/>
      <c r="M28" s="46"/>
      <c r="N28" s="824"/>
      <c r="O28" s="96"/>
      <c r="P28" s="96"/>
      <c r="Q28" s="96"/>
      <c r="R28" s="96"/>
      <c r="S28" s="140">
        <f>SUM(S29:S34)</f>
        <v>0</v>
      </c>
      <c r="T28" s="140">
        <f>SUM(T29:T34)</f>
        <v>0</v>
      </c>
      <c r="U28" s="166"/>
      <c r="V28" s="84"/>
    </row>
    <row r="29" spans="1:22" s="55" customFormat="1" ht="15" hidden="1" customHeight="1">
      <c r="A29" s="94"/>
      <c r="B29" s="95"/>
      <c r="C29" s="817" t="s">
        <v>27</v>
      </c>
      <c r="D29" s="818" t="s">
        <v>28</v>
      </c>
      <c r="E29" s="819" t="s">
        <v>28</v>
      </c>
      <c r="F29" s="47" t="s">
        <v>29</v>
      </c>
      <c r="G29" s="40"/>
      <c r="H29" s="42"/>
      <c r="I29" s="42"/>
      <c r="J29" s="42"/>
      <c r="K29" s="42"/>
      <c r="L29" s="42"/>
      <c r="M29" s="48"/>
      <c r="N29" s="824"/>
      <c r="O29" s="96"/>
      <c r="P29" s="96"/>
      <c r="Q29" s="96"/>
      <c r="R29" s="96"/>
      <c r="S29" s="108">
        <v>0</v>
      </c>
      <c r="T29" s="108">
        <v>0</v>
      </c>
      <c r="U29" s="166"/>
      <c r="V29" s="84"/>
    </row>
    <row r="30" spans="1:22" s="55" customFormat="1" ht="15" hidden="1" customHeight="1">
      <c r="A30" s="94"/>
      <c r="B30" s="95"/>
      <c r="C30" s="817" t="s">
        <v>30</v>
      </c>
      <c r="D30" s="818" t="s">
        <v>31</v>
      </c>
      <c r="E30" s="819" t="s">
        <v>31</v>
      </c>
      <c r="F30" s="47" t="s">
        <v>32</v>
      </c>
      <c r="G30" s="40"/>
      <c r="H30" s="42"/>
      <c r="I30" s="42"/>
      <c r="J30" s="42"/>
      <c r="K30" s="42"/>
      <c r="L30" s="42"/>
      <c r="M30" s="48"/>
      <c r="N30" s="824"/>
      <c r="O30" s="96"/>
      <c r="P30" s="96"/>
      <c r="Q30" s="96"/>
      <c r="R30" s="96"/>
      <c r="S30" s="108">
        <v>0</v>
      </c>
      <c r="T30" s="108">
        <v>0</v>
      </c>
      <c r="U30" s="166"/>
      <c r="V30" s="84"/>
    </row>
    <row r="31" spans="1:22" s="55" customFormat="1" ht="15" customHeight="1">
      <c r="A31" s="94"/>
      <c r="B31" s="95"/>
      <c r="C31" s="817" t="s">
        <v>33</v>
      </c>
      <c r="D31" s="818" t="s">
        <v>34</v>
      </c>
      <c r="E31" s="819" t="s">
        <v>34</v>
      </c>
      <c r="F31" s="47" t="s">
        <v>35</v>
      </c>
      <c r="G31" s="40"/>
      <c r="H31" s="42"/>
      <c r="I31" s="42"/>
      <c r="J31" s="42"/>
      <c r="K31" s="42"/>
      <c r="L31" s="42"/>
      <c r="M31" s="48"/>
      <c r="N31" s="824"/>
      <c r="O31" s="96"/>
      <c r="P31" s="96"/>
      <c r="Q31" s="96"/>
      <c r="R31" s="96"/>
      <c r="S31" s="108"/>
      <c r="T31" s="108"/>
      <c r="U31" s="166"/>
      <c r="V31" s="84"/>
    </row>
    <row r="32" spans="1:22" s="55" customFormat="1" ht="15" hidden="1" customHeight="1">
      <c r="A32" s="94"/>
      <c r="B32" s="95"/>
      <c r="C32" s="817" t="s">
        <v>36</v>
      </c>
      <c r="D32" s="818" t="s">
        <v>37</v>
      </c>
      <c r="E32" s="819" t="s">
        <v>37</v>
      </c>
      <c r="F32" s="47" t="s">
        <v>38</v>
      </c>
      <c r="G32" s="40"/>
      <c r="H32" s="42"/>
      <c r="I32" s="42"/>
      <c r="J32" s="42"/>
      <c r="K32" s="42"/>
      <c r="L32" s="42"/>
      <c r="M32" s="48"/>
      <c r="N32" s="824"/>
      <c r="O32" s="96"/>
      <c r="P32" s="96"/>
      <c r="Q32" s="96"/>
      <c r="R32" s="96"/>
      <c r="S32" s="108">
        <v>0</v>
      </c>
      <c r="T32" s="108">
        <v>0</v>
      </c>
      <c r="U32" s="166"/>
      <c r="V32" s="84"/>
    </row>
    <row r="33" spans="1:22" s="55" customFormat="1" ht="15" customHeight="1">
      <c r="A33" s="94"/>
      <c r="B33" s="95"/>
      <c r="C33" s="817" t="s">
        <v>39</v>
      </c>
      <c r="D33" s="818" t="s">
        <v>40</v>
      </c>
      <c r="E33" s="819" t="s">
        <v>40</v>
      </c>
      <c r="F33" s="47" t="s">
        <v>41</v>
      </c>
      <c r="G33" s="40"/>
      <c r="H33" s="42"/>
      <c r="I33" s="42"/>
      <c r="J33" s="42"/>
      <c r="K33" s="42"/>
      <c r="L33" s="42"/>
      <c r="M33" s="48"/>
      <c r="N33" s="824"/>
      <c r="O33" s="96"/>
      <c r="P33" s="96"/>
      <c r="Q33" s="96"/>
      <c r="R33" s="96"/>
      <c r="S33" s="108"/>
      <c r="T33" s="108"/>
      <c r="U33" s="166"/>
      <c r="V33" s="84"/>
    </row>
    <row r="34" spans="1:22" s="55" customFormat="1" ht="15" hidden="1" customHeight="1">
      <c r="A34" s="94"/>
      <c r="B34" s="95"/>
      <c r="C34" s="105"/>
      <c r="D34" s="106" t="s">
        <v>554</v>
      </c>
      <c r="E34" s="107"/>
      <c r="F34" s="47" t="s">
        <v>555</v>
      </c>
      <c r="G34" s="40"/>
      <c r="H34" s="42"/>
      <c r="I34" s="42"/>
      <c r="J34" s="42"/>
      <c r="K34" s="42"/>
      <c r="L34" s="42"/>
      <c r="M34" s="48"/>
      <c r="N34" s="824"/>
      <c r="O34" s="96"/>
      <c r="P34" s="96"/>
      <c r="Q34" s="96"/>
      <c r="R34" s="96"/>
      <c r="S34" s="108">
        <v>0</v>
      </c>
      <c r="T34" s="108">
        <v>0</v>
      </c>
      <c r="U34" s="166"/>
      <c r="V34" s="84"/>
    </row>
    <row r="35" spans="1:22" s="55" customFormat="1" ht="15" customHeight="1">
      <c r="A35" s="94"/>
      <c r="B35" s="95" t="s">
        <v>42</v>
      </c>
      <c r="C35" s="817"/>
      <c r="D35" s="818"/>
      <c r="E35" s="819"/>
      <c r="F35" s="45" t="s">
        <v>43</v>
      </c>
      <c r="G35" s="40"/>
      <c r="H35" s="41"/>
      <c r="I35" s="41"/>
      <c r="J35" s="41"/>
      <c r="K35" s="41"/>
      <c r="L35" s="41"/>
      <c r="M35" s="46"/>
      <c r="N35" s="824"/>
      <c r="O35" s="96"/>
      <c r="P35" s="96"/>
      <c r="Q35" s="96"/>
      <c r="R35" s="96"/>
      <c r="S35" s="140">
        <f>SUM(S36:S37)</f>
        <v>0</v>
      </c>
      <c r="T35" s="140">
        <f>SUM(T36:T37)</f>
        <v>0</v>
      </c>
      <c r="U35" s="166"/>
      <c r="V35" s="84"/>
    </row>
    <row r="36" spans="1:22" s="55" customFormat="1" ht="15" customHeight="1">
      <c r="A36" s="94"/>
      <c r="B36" s="95"/>
      <c r="C36" s="817" t="s">
        <v>44</v>
      </c>
      <c r="D36" s="818" t="s">
        <v>45</v>
      </c>
      <c r="E36" s="819" t="s">
        <v>45</v>
      </c>
      <c r="F36" s="47" t="s">
        <v>46</v>
      </c>
      <c r="G36" s="40"/>
      <c r="H36" s="42"/>
      <c r="I36" s="42"/>
      <c r="J36" s="42"/>
      <c r="K36" s="42"/>
      <c r="L36" s="42"/>
      <c r="M36" s="48"/>
      <c r="N36" s="824"/>
      <c r="O36" s="96"/>
      <c r="P36" s="96"/>
      <c r="Q36" s="96"/>
      <c r="R36" s="96"/>
      <c r="S36" s="108"/>
      <c r="T36" s="108"/>
      <c r="U36" s="166"/>
      <c r="V36" s="84"/>
    </row>
    <row r="37" spans="1:22" s="55" customFormat="1" ht="15" hidden="1" customHeight="1">
      <c r="A37" s="94"/>
      <c r="B37" s="95"/>
      <c r="C37" s="817" t="s">
        <v>47</v>
      </c>
      <c r="D37" s="818" t="s">
        <v>48</v>
      </c>
      <c r="E37" s="819" t="s">
        <v>48</v>
      </c>
      <c r="F37" s="47" t="s">
        <v>49</v>
      </c>
      <c r="G37" s="40"/>
      <c r="H37" s="42"/>
      <c r="I37" s="42"/>
      <c r="J37" s="42"/>
      <c r="K37" s="42"/>
      <c r="L37" s="42"/>
      <c r="M37" s="48"/>
      <c r="N37" s="98"/>
      <c r="O37" s="96"/>
      <c r="P37" s="96"/>
      <c r="Q37" s="96"/>
      <c r="R37" s="96"/>
      <c r="S37" s="108">
        <v>0</v>
      </c>
      <c r="T37" s="108">
        <v>0</v>
      </c>
      <c r="U37" s="166"/>
      <c r="V37" s="84"/>
    </row>
    <row r="38" spans="1:22" s="55" customFormat="1" ht="15" customHeight="1">
      <c r="A38" s="94"/>
      <c r="B38" s="95" t="s">
        <v>50</v>
      </c>
      <c r="C38" s="817"/>
      <c r="D38" s="818"/>
      <c r="E38" s="819"/>
      <c r="F38" s="45" t="s">
        <v>51</v>
      </c>
      <c r="G38" s="40"/>
      <c r="H38" s="41"/>
      <c r="I38" s="41"/>
      <c r="J38" s="41"/>
      <c r="K38" s="41"/>
      <c r="L38" s="41"/>
      <c r="M38" s="46"/>
      <c r="N38" s="98"/>
      <c r="O38" s="96"/>
      <c r="P38" s="96"/>
      <c r="Q38" s="96"/>
      <c r="R38" s="96"/>
      <c r="S38" s="140">
        <f>SUM(S39:S40)</f>
        <v>0</v>
      </c>
      <c r="T38" s="140">
        <f>SUM(T39:T40)</f>
        <v>0</v>
      </c>
      <c r="U38" s="166"/>
      <c r="V38" s="84"/>
    </row>
    <row r="39" spans="1:22" s="55" customFormat="1" ht="15" customHeight="1">
      <c r="A39" s="94"/>
      <c r="B39" s="95"/>
      <c r="C39" s="817" t="s">
        <v>52</v>
      </c>
      <c r="D39" s="818" t="s">
        <v>53</v>
      </c>
      <c r="E39" s="819" t="s">
        <v>53</v>
      </c>
      <c r="F39" s="47" t="s">
        <v>54</v>
      </c>
      <c r="G39" s="40"/>
      <c r="H39" s="42"/>
      <c r="I39" s="42"/>
      <c r="J39" s="42"/>
      <c r="K39" s="42"/>
      <c r="L39" s="42"/>
      <c r="M39" s="48"/>
      <c r="N39" s="98"/>
      <c r="O39" s="96"/>
      <c r="P39" s="96"/>
      <c r="Q39" s="96"/>
      <c r="R39" s="96"/>
      <c r="S39" s="108"/>
      <c r="T39" s="108">
        <v>0</v>
      </c>
      <c r="U39" s="166"/>
      <c r="V39" s="84"/>
    </row>
    <row r="40" spans="1:22" s="55" customFormat="1" ht="15" customHeight="1">
      <c r="A40" s="94"/>
      <c r="B40" s="95"/>
      <c r="C40" s="105"/>
      <c r="D40" s="106" t="s">
        <v>541</v>
      </c>
      <c r="E40" s="107"/>
      <c r="F40" s="47" t="s">
        <v>540</v>
      </c>
      <c r="G40" s="40"/>
      <c r="H40" s="42"/>
      <c r="I40" s="42"/>
      <c r="J40" s="42"/>
      <c r="K40" s="42"/>
      <c r="L40" s="42"/>
      <c r="M40" s="48"/>
      <c r="N40" s="98"/>
      <c r="O40" s="96"/>
      <c r="P40" s="96"/>
      <c r="Q40" s="96"/>
      <c r="R40" s="96"/>
      <c r="S40" s="108"/>
      <c r="T40" s="108"/>
      <c r="U40" s="166"/>
      <c r="V40" s="84"/>
    </row>
    <row r="41" spans="1:22" s="55" customFormat="1" ht="15" customHeight="1">
      <c r="A41" s="94"/>
      <c r="B41" s="95" t="s">
        <v>55</v>
      </c>
      <c r="C41" s="817"/>
      <c r="D41" s="818"/>
      <c r="E41" s="819"/>
      <c r="F41" s="45" t="s">
        <v>56</v>
      </c>
      <c r="G41" s="40"/>
      <c r="H41" s="41"/>
      <c r="I41" s="41"/>
      <c r="J41" s="41"/>
      <c r="K41" s="41"/>
      <c r="L41" s="41"/>
      <c r="M41" s="46"/>
      <c r="N41" s="98"/>
      <c r="O41" s="96"/>
      <c r="P41" s="96"/>
      <c r="Q41" s="96"/>
      <c r="R41" s="96"/>
      <c r="S41" s="140">
        <f>SUM(S42:S43)</f>
        <v>0</v>
      </c>
      <c r="T41" s="140">
        <f>SUM(T42:T43)</f>
        <v>0</v>
      </c>
      <c r="U41" s="166"/>
      <c r="V41" s="84"/>
    </row>
    <row r="42" spans="1:22" s="55" customFormat="1" ht="15" customHeight="1">
      <c r="A42" s="94"/>
      <c r="B42" s="95"/>
      <c r="C42" s="817" t="s">
        <v>57</v>
      </c>
      <c r="D42" s="818" t="s">
        <v>58</v>
      </c>
      <c r="E42" s="819" t="s">
        <v>58</v>
      </c>
      <c r="F42" s="47" t="s">
        <v>59</v>
      </c>
      <c r="G42" s="40"/>
      <c r="H42" s="42"/>
      <c r="I42" s="42"/>
      <c r="J42" s="42"/>
      <c r="K42" s="42"/>
      <c r="L42" s="42"/>
      <c r="M42" s="48"/>
      <c r="N42" s="98"/>
      <c r="O42" s="96"/>
      <c r="P42" s="96"/>
      <c r="Q42" s="96"/>
      <c r="R42" s="96"/>
      <c r="S42" s="108">
        <v>0</v>
      </c>
      <c r="T42" s="108">
        <v>0</v>
      </c>
      <c r="U42" s="166"/>
      <c r="V42" s="84"/>
    </row>
    <row r="43" spans="1:22" s="55" customFormat="1" ht="15" customHeight="1">
      <c r="A43" s="94"/>
      <c r="B43" s="95"/>
      <c r="C43" s="817" t="s">
        <v>60</v>
      </c>
      <c r="D43" s="818" t="s">
        <v>61</v>
      </c>
      <c r="E43" s="819" t="s">
        <v>61</v>
      </c>
      <c r="F43" s="47" t="s">
        <v>62</v>
      </c>
      <c r="G43" s="40"/>
      <c r="H43" s="42"/>
      <c r="I43" s="42"/>
      <c r="J43" s="42"/>
      <c r="K43" s="42"/>
      <c r="L43" s="42"/>
      <c r="M43" s="48"/>
      <c r="N43" s="98"/>
      <c r="O43" s="96"/>
      <c r="P43" s="96"/>
      <c r="Q43" s="96"/>
      <c r="R43" s="96"/>
      <c r="S43" s="108"/>
      <c r="T43" s="108"/>
      <c r="U43" s="166"/>
      <c r="V43" s="84"/>
    </row>
    <row r="44" spans="1:22" s="55" customFormat="1" ht="15" customHeight="1">
      <c r="A44" s="94"/>
      <c r="B44" s="95" t="s">
        <v>63</v>
      </c>
      <c r="C44" s="817"/>
      <c r="D44" s="818"/>
      <c r="E44" s="819"/>
      <c r="F44" s="45" t="s">
        <v>64</v>
      </c>
      <c r="G44" s="40"/>
      <c r="H44" s="41"/>
      <c r="I44" s="41"/>
      <c r="J44" s="41"/>
      <c r="K44" s="41"/>
      <c r="L44" s="41"/>
      <c r="M44" s="46"/>
      <c r="N44" s="98"/>
      <c r="O44" s="96"/>
      <c r="P44" s="96"/>
      <c r="Q44" s="96"/>
      <c r="R44" s="96"/>
      <c r="S44" s="140">
        <f>SUM(S45:S48)</f>
        <v>0</v>
      </c>
      <c r="T44" s="140">
        <f>SUM(T45:T48)</f>
        <v>0</v>
      </c>
      <c r="U44" s="166"/>
      <c r="V44" s="84"/>
    </row>
    <row r="45" spans="1:22" s="55" customFormat="1" ht="15" customHeight="1">
      <c r="A45" s="94"/>
      <c r="B45" s="95"/>
      <c r="C45" s="817" t="s">
        <v>65</v>
      </c>
      <c r="D45" s="818" t="s">
        <v>66</v>
      </c>
      <c r="E45" s="819" t="s">
        <v>66</v>
      </c>
      <c r="F45" s="47" t="s">
        <v>67</v>
      </c>
      <c r="G45" s="40"/>
      <c r="H45" s="42"/>
      <c r="I45" s="42"/>
      <c r="J45" s="42"/>
      <c r="K45" s="42"/>
      <c r="L45" s="42"/>
      <c r="M45" s="48"/>
      <c r="N45" s="98"/>
      <c r="O45" s="96"/>
      <c r="P45" s="96"/>
      <c r="Q45" s="96"/>
      <c r="R45" s="96"/>
      <c r="S45" s="109">
        <v>0</v>
      </c>
      <c r="T45" s="109">
        <v>0</v>
      </c>
      <c r="U45" s="166"/>
      <c r="V45" s="84"/>
    </row>
    <row r="46" spans="1:22" s="55" customFormat="1" ht="15" hidden="1" customHeight="1">
      <c r="A46" s="94"/>
      <c r="B46" s="95"/>
      <c r="C46" s="817" t="s">
        <v>68</v>
      </c>
      <c r="D46" s="818" t="s">
        <v>69</v>
      </c>
      <c r="E46" s="819" t="s">
        <v>69</v>
      </c>
      <c r="F46" s="47" t="s">
        <v>70</v>
      </c>
      <c r="G46" s="40"/>
      <c r="H46" s="42"/>
      <c r="I46" s="42"/>
      <c r="J46" s="42"/>
      <c r="K46" s="42"/>
      <c r="L46" s="42"/>
      <c r="M46" s="48"/>
      <c r="N46" s="98"/>
      <c r="O46" s="96"/>
      <c r="P46" s="96"/>
      <c r="Q46" s="96"/>
      <c r="R46" s="96"/>
      <c r="S46" s="109">
        <v>0</v>
      </c>
      <c r="T46" s="109">
        <v>0</v>
      </c>
      <c r="U46" s="166"/>
      <c r="V46" s="84"/>
    </row>
    <row r="47" spans="1:22" s="55" customFormat="1" ht="15" hidden="1" customHeight="1">
      <c r="A47" s="94"/>
      <c r="B47" s="95"/>
      <c r="C47" s="817" t="s">
        <v>71</v>
      </c>
      <c r="D47" s="818" t="s">
        <v>72</v>
      </c>
      <c r="E47" s="819" t="s">
        <v>72</v>
      </c>
      <c r="F47" s="47" t="s">
        <v>73</v>
      </c>
      <c r="G47" s="40"/>
      <c r="H47" s="42"/>
      <c r="I47" s="42"/>
      <c r="J47" s="42"/>
      <c r="K47" s="42"/>
      <c r="L47" s="42"/>
      <c r="M47" s="48"/>
      <c r="N47" s="98"/>
      <c r="O47" s="96"/>
      <c r="P47" s="96"/>
      <c r="Q47" s="96"/>
      <c r="R47" s="96"/>
      <c r="S47" s="109">
        <v>0</v>
      </c>
      <c r="T47" s="109">
        <v>0</v>
      </c>
      <c r="U47" s="166"/>
      <c r="V47" s="84"/>
    </row>
    <row r="48" spans="1:22" s="55" customFormat="1" ht="15" customHeight="1">
      <c r="A48" s="94"/>
      <c r="B48" s="95"/>
      <c r="C48" s="817" t="s">
        <v>74</v>
      </c>
      <c r="D48" s="818" t="s">
        <v>75</v>
      </c>
      <c r="E48" s="819" t="s">
        <v>75</v>
      </c>
      <c r="F48" s="47" t="s">
        <v>76</v>
      </c>
      <c r="G48" s="40"/>
      <c r="H48" s="42"/>
      <c r="I48" s="42"/>
      <c r="J48" s="42"/>
      <c r="K48" s="42"/>
      <c r="L48" s="42"/>
      <c r="M48" s="48"/>
      <c r="N48" s="98"/>
      <c r="O48" s="96"/>
      <c r="P48" s="96"/>
      <c r="Q48" s="96"/>
      <c r="R48" s="96"/>
      <c r="S48" s="109">
        <v>0</v>
      </c>
      <c r="T48" s="109">
        <v>0</v>
      </c>
      <c r="U48" s="166"/>
      <c r="V48" s="84"/>
    </row>
    <row r="49" spans="1:22" s="55" customFormat="1" ht="15" customHeight="1">
      <c r="A49" s="94"/>
      <c r="B49" s="95" t="s">
        <v>77</v>
      </c>
      <c r="C49" s="817"/>
      <c r="D49" s="818"/>
      <c r="E49" s="819"/>
      <c r="F49" s="45" t="s">
        <v>78</v>
      </c>
      <c r="G49" s="40"/>
      <c r="H49" s="41"/>
      <c r="I49" s="41"/>
      <c r="J49" s="41"/>
      <c r="K49" s="41"/>
      <c r="L49" s="41"/>
      <c r="M49" s="46"/>
      <c r="N49" s="98"/>
      <c r="O49" s="96"/>
      <c r="P49" s="96"/>
      <c r="Q49" s="96"/>
      <c r="R49" s="96"/>
      <c r="S49" s="140">
        <f>SUM(S50:S51)</f>
        <v>0</v>
      </c>
      <c r="T49" s="140">
        <f>SUM(T50:T51)</f>
        <v>0</v>
      </c>
      <c r="U49" s="166"/>
      <c r="V49" s="84"/>
    </row>
    <row r="50" spans="1:22" s="55" customFormat="1" ht="15" customHeight="1">
      <c r="A50" s="94"/>
      <c r="B50" s="95"/>
      <c r="C50" s="817" t="s">
        <v>79</v>
      </c>
      <c r="D50" s="818" t="s">
        <v>80</v>
      </c>
      <c r="E50" s="819" t="s">
        <v>80</v>
      </c>
      <c r="F50" s="47" t="s">
        <v>81</v>
      </c>
      <c r="G50" s="40"/>
      <c r="H50" s="42"/>
      <c r="I50" s="42"/>
      <c r="J50" s="42"/>
      <c r="K50" s="42"/>
      <c r="L50" s="42"/>
      <c r="M50" s="48"/>
      <c r="N50" s="98"/>
      <c r="O50" s="96"/>
      <c r="P50" s="96"/>
      <c r="Q50" s="96"/>
      <c r="R50" s="96"/>
      <c r="S50" s="109">
        <v>0</v>
      </c>
      <c r="T50" s="109">
        <v>0</v>
      </c>
      <c r="U50" s="166"/>
      <c r="V50" s="84"/>
    </row>
    <row r="51" spans="1:22" s="55" customFormat="1" ht="15" customHeight="1">
      <c r="A51" s="94"/>
      <c r="B51" s="95"/>
      <c r="C51" s="817" t="s">
        <v>82</v>
      </c>
      <c r="D51" s="818" t="s">
        <v>83</v>
      </c>
      <c r="E51" s="819" t="s">
        <v>83</v>
      </c>
      <c r="F51" s="47" t="s">
        <v>84</v>
      </c>
      <c r="G51" s="40"/>
      <c r="H51" s="42"/>
      <c r="I51" s="42"/>
      <c r="J51" s="42"/>
      <c r="K51" s="42"/>
      <c r="L51" s="42"/>
      <c r="M51" s="48"/>
      <c r="N51" s="98"/>
      <c r="O51" s="96"/>
      <c r="P51" s="96"/>
      <c r="Q51" s="96"/>
      <c r="R51" s="96"/>
      <c r="S51" s="109">
        <v>0</v>
      </c>
      <c r="T51" s="109">
        <v>0</v>
      </c>
      <c r="U51" s="166"/>
      <c r="V51" s="84"/>
    </row>
    <row r="52" spans="1:22" s="55" customFormat="1" ht="15" customHeight="1">
      <c r="A52" s="94"/>
      <c r="B52" s="95"/>
      <c r="C52" s="817"/>
      <c r="D52" s="818"/>
      <c r="E52" s="819"/>
      <c r="F52" s="56"/>
      <c r="G52" s="40"/>
      <c r="H52" s="57"/>
      <c r="I52" s="57"/>
      <c r="J52" s="57"/>
      <c r="K52" s="57"/>
      <c r="L52" s="57"/>
      <c r="M52" s="58"/>
      <c r="N52" s="98"/>
      <c r="O52" s="96"/>
      <c r="P52" s="96"/>
      <c r="Q52" s="96"/>
      <c r="R52" s="96"/>
      <c r="S52" s="109"/>
      <c r="T52" s="109"/>
      <c r="U52" s="166"/>
      <c r="V52" s="84"/>
    </row>
    <row r="53" spans="1:22" s="55" customFormat="1" ht="15" customHeight="1">
      <c r="A53" s="94">
        <v>2</v>
      </c>
      <c r="B53" s="94"/>
      <c r="C53" s="821"/>
      <c r="D53" s="822"/>
      <c r="E53" s="823"/>
      <c r="F53" s="43" t="s">
        <v>85</v>
      </c>
      <c r="G53" s="59"/>
      <c r="H53" s="39"/>
      <c r="I53" s="39"/>
      <c r="J53" s="39"/>
      <c r="K53" s="39"/>
      <c r="L53" s="39"/>
      <c r="M53" s="44"/>
      <c r="N53" s="98"/>
      <c r="O53" s="96">
        <v>40</v>
      </c>
      <c r="P53" s="96"/>
      <c r="Q53" s="96"/>
      <c r="R53" s="96"/>
      <c r="S53" s="139">
        <f>+S55+S61+S66+S69+S72+S77+S84+S88+S92</f>
        <v>0</v>
      </c>
      <c r="T53" s="139">
        <f>+T55+T61+T66+T69+T72+T77+T84+T88+T92</f>
        <v>0</v>
      </c>
      <c r="U53" s="166"/>
      <c r="V53" s="84"/>
    </row>
    <row r="54" spans="1:22" s="55" customFormat="1" ht="15" customHeight="1">
      <c r="A54" s="94"/>
      <c r="B54" s="95"/>
      <c r="C54" s="817"/>
      <c r="D54" s="818"/>
      <c r="E54" s="819"/>
      <c r="F54" s="56"/>
      <c r="G54" s="40"/>
      <c r="H54" s="57"/>
      <c r="I54" s="57"/>
      <c r="J54" s="57"/>
      <c r="K54" s="57"/>
      <c r="L54" s="57"/>
      <c r="M54" s="58"/>
      <c r="N54" s="98"/>
      <c r="O54" s="96"/>
      <c r="P54" s="96"/>
      <c r="Q54" s="96"/>
      <c r="R54" s="96"/>
      <c r="S54" s="109"/>
      <c r="T54" s="109"/>
      <c r="U54" s="166"/>
      <c r="V54" s="84"/>
    </row>
    <row r="55" spans="1:22" s="55" customFormat="1" ht="15" customHeight="1">
      <c r="A55" s="94"/>
      <c r="B55" s="95" t="s">
        <v>86</v>
      </c>
      <c r="C55" s="817"/>
      <c r="D55" s="818"/>
      <c r="E55" s="819"/>
      <c r="F55" s="45" t="s">
        <v>87</v>
      </c>
      <c r="G55" s="40"/>
      <c r="H55" s="41"/>
      <c r="I55" s="41"/>
      <c r="J55" s="41"/>
      <c r="K55" s="41"/>
      <c r="L55" s="41"/>
      <c r="M55" s="46"/>
      <c r="N55" s="98"/>
      <c r="O55" s="96"/>
      <c r="P55" s="96"/>
      <c r="Q55" s="96"/>
      <c r="R55" s="96"/>
      <c r="S55" s="140">
        <f>SUM(S56:S60)</f>
        <v>0</v>
      </c>
      <c r="T55" s="140">
        <f>SUM(T56:T60)</f>
        <v>0</v>
      </c>
      <c r="U55" s="166"/>
      <c r="V55" s="84"/>
    </row>
    <row r="56" spans="1:22" s="55" customFormat="1" ht="15" hidden="1" customHeight="1">
      <c r="A56" s="94"/>
      <c r="B56" s="95"/>
      <c r="C56" s="817" t="s">
        <v>88</v>
      </c>
      <c r="D56" s="818" t="s">
        <v>89</v>
      </c>
      <c r="E56" s="819" t="s">
        <v>89</v>
      </c>
      <c r="F56" s="47" t="s">
        <v>90</v>
      </c>
      <c r="G56" s="40"/>
      <c r="H56" s="42"/>
      <c r="I56" s="42"/>
      <c r="J56" s="42"/>
      <c r="K56" s="42"/>
      <c r="L56" s="42"/>
      <c r="M56" s="48"/>
      <c r="N56" s="98"/>
      <c r="O56" s="96"/>
      <c r="P56" s="96"/>
      <c r="Q56" s="96"/>
      <c r="R56" s="96"/>
      <c r="S56" s="109">
        <v>0</v>
      </c>
      <c r="T56" s="109">
        <v>0</v>
      </c>
      <c r="U56" s="166"/>
      <c r="V56" s="84"/>
    </row>
    <row r="57" spans="1:22" s="55" customFormat="1" ht="15" hidden="1" customHeight="1">
      <c r="A57" s="94"/>
      <c r="B57" s="95"/>
      <c r="C57" s="817" t="s">
        <v>91</v>
      </c>
      <c r="D57" s="818" t="s">
        <v>92</v>
      </c>
      <c r="E57" s="819" t="s">
        <v>92</v>
      </c>
      <c r="F57" s="47" t="s">
        <v>93</v>
      </c>
      <c r="G57" s="40"/>
      <c r="H57" s="42"/>
      <c r="I57" s="42"/>
      <c r="J57" s="42"/>
      <c r="K57" s="42"/>
      <c r="L57" s="42"/>
      <c r="M57" s="48"/>
      <c r="N57" s="98"/>
      <c r="O57" s="96"/>
      <c r="P57" s="96"/>
      <c r="Q57" s="96"/>
      <c r="R57" s="96"/>
      <c r="S57" s="109">
        <v>0</v>
      </c>
      <c r="T57" s="109">
        <v>0</v>
      </c>
      <c r="U57" s="166"/>
      <c r="V57" s="84"/>
    </row>
    <row r="58" spans="1:22" s="55" customFormat="1" ht="15" customHeight="1">
      <c r="A58" s="94"/>
      <c r="B58" s="95"/>
      <c r="C58" s="817" t="s">
        <v>94</v>
      </c>
      <c r="D58" s="818" t="s">
        <v>95</v>
      </c>
      <c r="E58" s="819" t="s">
        <v>95</v>
      </c>
      <c r="F58" s="47" t="s">
        <v>96</v>
      </c>
      <c r="G58" s="40"/>
      <c r="H58" s="42"/>
      <c r="I58" s="42"/>
      <c r="J58" s="42"/>
      <c r="K58" s="42"/>
      <c r="L58" s="42"/>
      <c r="M58" s="48"/>
      <c r="N58" s="98"/>
      <c r="O58" s="96"/>
      <c r="P58" s="96"/>
      <c r="Q58" s="96"/>
      <c r="R58" s="96"/>
      <c r="S58" s="109">
        <v>0</v>
      </c>
      <c r="T58" s="109">
        <v>0</v>
      </c>
      <c r="U58" s="166"/>
      <c r="V58" s="84"/>
    </row>
    <row r="59" spans="1:22" s="55" customFormat="1" ht="15" hidden="1" customHeight="1">
      <c r="A59" s="94"/>
      <c r="B59" s="95"/>
      <c r="C59" s="817" t="s">
        <v>97</v>
      </c>
      <c r="D59" s="818" t="s">
        <v>98</v>
      </c>
      <c r="E59" s="819" t="s">
        <v>98</v>
      </c>
      <c r="F59" s="47" t="s">
        <v>99</v>
      </c>
      <c r="G59" s="40"/>
      <c r="H59" s="42"/>
      <c r="I59" s="42"/>
      <c r="J59" s="42"/>
      <c r="K59" s="42"/>
      <c r="L59" s="42"/>
      <c r="M59" s="48"/>
      <c r="N59" s="98"/>
      <c r="O59" s="96"/>
      <c r="P59" s="96"/>
      <c r="Q59" s="96"/>
      <c r="R59" s="96"/>
      <c r="S59" s="109">
        <v>0</v>
      </c>
      <c r="T59" s="109">
        <v>0</v>
      </c>
      <c r="U59" s="166"/>
      <c r="V59" s="84"/>
    </row>
    <row r="60" spans="1:22" s="55" customFormat="1" ht="15" hidden="1" customHeight="1">
      <c r="A60" s="94"/>
      <c r="B60" s="95"/>
      <c r="C60" s="817" t="s">
        <v>100</v>
      </c>
      <c r="D60" s="818" t="s">
        <v>101</v>
      </c>
      <c r="E60" s="819" t="s">
        <v>101</v>
      </c>
      <c r="F60" s="47" t="s">
        <v>102</v>
      </c>
      <c r="G60" s="40"/>
      <c r="H60" s="42"/>
      <c r="I60" s="42"/>
      <c r="J60" s="42"/>
      <c r="K60" s="42"/>
      <c r="L60" s="42"/>
      <c r="M60" s="48"/>
      <c r="N60" s="98"/>
      <c r="O60" s="96"/>
      <c r="P60" s="96"/>
      <c r="Q60" s="96"/>
      <c r="R60" s="96"/>
      <c r="S60" s="109">
        <v>0</v>
      </c>
      <c r="T60" s="109">
        <v>0</v>
      </c>
      <c r="U60" s="166"/>
      <c r="V60" s="84"/>
    </row>
    <row r="61" spans="1:22" s="55" customFormat="1" ht="15" customHeight="1">
      <c r="A61" s="94"/>
      <c r="B61" s="95" t="s">
        <v>103</v>
      </c>
      <c r="C61" s="817"/>
      <c r="D61" s="818"/>
      <c r="E61" s="819"/>
      <c r="F61" s="45" t="s">
        <v>104</v>
      </c>
      <c r="G61" s="40"/>
      <c r="H61" s="41"/>
      <c r="I61" s="41"/>
      <c r="J61" s="41"/>
      <c r="K61" s="41"/>
      <c r="L61" s="41"/>
      <c r="M61" s="46"/>
      <c r="N61" s="98"/>
      <c r="O61" s="96"/>
      <c r="P61" s="96"/>
      <c r="Q61" s="96"/>
      <c r="R61" s="96"/>
      <c r="S61" s="140">
        <f>SUM(S62:S65)</f>
        <v>0</v>
      </c>
      <c r="T61" s="140">
        <f>SUM(T62:T65)</f>
        <v>0</v>
      </c>
      <c r="U61" s="166"/>
      <c r="V61" s="84"/>
    </row>
    <row r="62" spans="1:22" s="55" customFormat="1" ht="15" hidden="1" customHeight="1">
      <c r="A62" s="94"/>
      <c r="B62" s="95"/>
      <c r="C62" s="817" t="s">
        <v>105</v>
      </c>
      <c r="D62" s="818" t="s">
        <v>106</v>
      </c>
      <c r="E62" s="819" t="s">
        <v>106</v>
      </c>
      <c r="F62" s="47" t="s">
        <v>107</v>
      </c>
      <c r="G62" s="40"/>
      <c r="H62" s="42"/>
      <c r="I62" s="42"/>
      <c r="J62" s="42"/>
      <c r="K62" s="42"/>
      <c r="L62" s="42"/>
      <c r="M62" s="48"/>
      <c r="N62" s="98"/>
      <c r="O62" s="96"/>
      <c r="P62" s="96"/>
      <c r="Q62" s="96"/>
      <c r="R62" s="96"/>
      <c r="S62" s="109">
        <v>0</v>
      </c>
      <c r="T62" s="109">
        <v>0</v>
      </c>
      <c r="U62" s="166"/>
      <c r="V62" s="84"/>
    </row>
    <row r="63" spans="1:22" s="55" customFormat="1" ht="15" hidden="1" customHeight="1">
      <c r="A63" s="94"/>
      <c r="B63" s="95"/>
      <c r="C63" s="817" t="s">
        <v>108</v>
      </c>
      <c r="D63" s="818" t="s">
        <v>109</v>
      </c>
      <c r="E63" s="819" t="s">
        <v>109</v>
      </c>
      <c r="F63" s="47" t="s">
        <v>110</v>
      </c>
      <c r="G63" s="40"/>
      <c r="H63" s="42"/>
      <c r="I63" s="42"/>
      <c r="J63" s="42"/>
      <c r="K63" s="42"/>
      <c r="L63" s="42"/>
      <c r="M63" s="48"/>
      <c r="N63" s="98"/>
      <c r="O63" s="96"/>
      <c r="P63" s="96"/>
      <c r="Q63" s="96"/>
      <c r="R63" s="96"/>
      <c r="S63" s="109">
        <v>0</v>
      </c>
      <c r="T63" s="109">
        <v>0</v>
      </c>
      <c r="U63" s="166"/>
      <c r="V63" s="84"/>
    </row>
    <row r="64" spans="1:22" s="55" customFormat="1" ht="15" customHeight="1">
      <c r="A64" s="94"/>
      <c r="B64" s="95"/>
      <c r="C64" s="817" t="s">
        <v>111</v>
      </c>
      <c r="D64" s="818" t="s">
        <v>112</v>
      </c>
      <c r="E64" s="819" t="s">
        <v>112</v>
      </c>
      <c r="F64" s="47" t="s">
        <v>113</v>
      </c>
      <c r="G64" s="40"/>
      <c r="H64" s="42"/>
      <c r="I64" s="42"/>
      <c r="J64" s="42"/>
      <c r="K64" s="42"/>
      <c r="L64" s="42"/>
      <c r="M64" s="48"/>
      <c r="N64" s="98"/>
      <c r="O64" s="96"/>
      <c r="P64" s="96"/>
      <c r="Q64" s="96"/>
      <c r="R64" s="96"/>
      <c r="S64" s="109">
        <v>0</v>
      </c>
      <c r="T64" s="109">
        <v>0</v>
      </c>
      <c r="U64" s="166"/>
      <c r="V64" s="84"/>
    </row>
    <row r="65" spans="1:22" s="55" customFormat="1" ht="15" hidden="1" customHeight="1">
      <c r="A65" s="94"/>
      <c r="B65" s="95"/>
      <c r="C65" s="817" t="s">
        <v>114</v>
      </c>
      <c r="D65" s="818" t="s">
        <v>115</v>
      </c>
      <c r="E65" s="819" t="s">
        <v>115</v>
      </c>
      <c r="F65" s="47" t="s">
        <v>116</v>
      </c>
      <c r="G65" s="40"/>
      <c r="H65" s="42"/>
      <c r="I65" s="42"/>
      <c r="J65" s="42"/>
      <c r="K65" s="42"/>
      <c r="L65" s="42"/>
      <c r="M65" s="48"/>
      <c r="N65" s="98"/>
      <c r="O65" s="96"/>
      <c r="P65" s="96"/>
      <c r="Q65" s="96"/>
      <c r="R65" s="96"/>
      <c r="S65" s="109">
        <v>0</v>
      </c>
      <c r="T65" s="109">
        <v>0</v>
      </c>
      <c r="U65" s="166"/>
      <c r="V65" s="84"/>
    </row>
    <row r="66" spans="1:22" s="55" customFormat="1" ht="15" customHeight="1">
      <c r="A66" s="94"/>
      <c r="B66" s="95" t="s">
        <v>117</v>
      </c>
      <c r="C66" s="817"/>
      <c r="D66" s="818"/>
      <c r="E66" s="819"/>
      <c r="F66" s="45" t="s">
        <v>118</v>
      </c>
      <c r="G66" s="40"/>
      <c r="H66" s="41"/>
      <c r="I66" s="41"/>
      <c r="J66" s="41"/>
      <c r="K66" s="41"/>
      <c r="L66" s="41"/>
      <c r="M66" s="46"/>
      <c r="N66" s="98"/>
      <c r="O66" s="96"/>
      <c r="P66" s="96"/>
      <c r="Q66" s="96"/>
      <c r="R66" s="96"/>
      <c r="S66" s="140">
        <f>SUM(S67:S68)</f>
        <v>0</v>
      </c>
      <c r="T66" s="140">
        <f>SUM(T67:T68)</f>
        <v>0</v>
      </c>
      <c r="U66" s="166"/>
      <c r="V66" s="84"/>
    </row>
    <row r="67" spans="1:22" s="55" customFormat="1" ht="15" customHeight="1">
      <c r="A67" s="94"/>
      <c r="B67" s="95"/>
      <c r="C67" s="817" t="s">
        <v>119</v>
      </c>
      <c r="D67" s="818" t="s">
        <v>120</v>
      </c>
      <c r="E67" s="819" t="s">
        <v>120</v>
      </c>
      <c r="F67" s="47" t="s">
        <v>121</v>
      </c>
      <c r="G67" s="40"/>
      <c r="H67" s="42"/>
      <c r="I67" s="42"/>
      <c r="J67" s="42"/>
      <c r="K67" s="42"/>
      <c r="L67" s="42"/>
      <c r="M67" s="48"/>
      <c r="N67" s="98"/>
      <c r="O67" s="96"/>
      <c r="P67" s="96"/>
      <c r="Q67" s="96"/>
      <c r="R67" s="96"/>
      <c r="S67" s="109">
        <v>0</v>
      </c>
      <c r="T67" s="109">
        <v>0</v>
      </c>
      <c r="U67" s="166"/>
      <c r="V67" s="84"/>
    </row>
    <row r="68" spans="1:22" s="55" customFormat="1" ht="15" customHeight="1">
      <c r="A68" s="94"/>
      <c r="B68" s="95"/>
      <c r="C68" s="817" t="s">
        <v>122</v>
      </c>
      <c r="D68" s="818" t="s">
        <v>123</v>
      </c>
      <c r="E68" s="819" t="s">
        <v>123</v>
      </c>
      <c r="F68" s="47" t="s">
        <v>124</v>
      </c>
      <c r="G68" s="40"/>
      <c r="H68" s="42"/>
      <c r="I68" s="42"/>
      <c r="J68" s="42"/>
      <c r="K68" s="42"/>
      <c r="L68" s="42"/>
      <c r="M68" s="48"/>
      <c r="N68" s="98"/>
      <c r="O68" s="96"/>
      <c r="P68" s="96"/>
      <c r="Q68" s="96"/>
      <c r="R68" s="96"/>
      <c r="S68" s="109">
        <v>0</v>
      </c>
      <c r="T68" s="109">
        <v>0</v>
      </c>
      <c r="U68" s="166"/>
      <c r="V68" s="84"/>
    </row>
    <row r="69" spans="1:22" s="55" customFormat="1" ht="15" customHeight="1">
      <c r="A69" s="94"/>
      <c r="B69" s="95" t="s">
        <v>125</v>
      </c>
      <c r="C69" s="817"/>
      <c r="D69" s="818"/>
      <c r="E69" s="819"/>
      <c r="F69" s="45" t="s">
        <v>126</v>
      </c>
      <c r="G69" s="40"/>
      <c r="H69" s="41"/>
      <c r="I69" s="41"/>
      <c r="J69" s="41"/>
      <c r="K69" s="41"/>
      <c r="L69" s="41"/>
      <c r="M69" s="46"/>
      <c r="N69" s="98"/>
      <c r="O69" s="96"/>
      <c r="P69" s="96"/>
      <c r="Q69" s="96"/>
      <c r="R69" s="96"/>
      <c r="S69" s="140">
        <f>SUM(S70:S71)</f>
        <v>0</v>
      </c>
      <c r="T69" s="140">
        <f>SUM(T70:T71)</f>
        <v>0</v>
      </c>
      <c r="U69" s="166"/>
      <c r="V69" s="84"/>
    </row>
    <row r="70" spans="1:22" s="55" customFormat="1" ht="15" customHeight="1">
      <c r="A70" s="94"/>
      <c r="B70" s="95"/>
      <c r="C70" s="817" t="s">
        <v>127</v>
      </c>
      <c r="D70" s="818" t="s">
        <v>128</v>
      </c>
      <c r="E70" s="819" t="s">
        <v>128</v>
      </c>
      <c r="F70" s="47" t="s">
        <v>129</v>
      </c>
      <c r="G70" s="40"/>
      <c r="H70" s="42"/>
      <c r="I70" s="42"/>
      <c r="J70" s="42"/>
      <c r="K70" s="42"/>
      <c r="L70" s="42"/>
      <c r="M70" s="48"/>
      <c r="N70" s="98"/>
      <c r="O70" s="96"/>
      <c r="P70" s="96"/>
      <c r="Q70" s="96"/>
      <c r="R70" s="96"/>
      <c r="S70" s="109">
        <v>0</v>
      </c>
      <c r="T70" s="109">
        <v>0</v>
      </c>
      <c r="U70" s="166"/>
      <c r="V70" s="84"/>
    </row>
    <row r="71" spans="1:22" s="55" customFormat="1" ht="15" customHeight="1">
      <c r="A71" s="94"/>
      <c r="B71" s="95"/>
      <c r="C71" s="817" t="s">
        <v>130</v>
      </c>
      <c r="D71" s="818" t="s">
        <v>131</v>
      </c>
      <c r="E71" s="819" t="s">
        <v>131</v>
      </c>
      <c r="F71" s="47" t="s">
        <v>132</v>
      </c>
      <c r="G71" s="40"/>
      <c r="H71" s="42"/>
      <c r="I71" s="42"/>
      <c r="J71" s="42"/>
      <c r="K71" s="42"/>
      <c r="L71" s="42"/>
      <c r="M71" s="48"/>
      <c r="N71" s="98"/>
      <c r="O71" s="96"/>
      <c r="P71" s="96"/>
      <c r="Q71" s="96"/>
      <c r="R71" s="96"/>
      <c r="S71" s="109">
        <v>0</v>
      </c>
      <c r="T71" s="109">
        <v>0</v>
      </c>
      <c r="U71" s="166"/>
      <c r="V71" s="84"/>
    </row>
    <row r="72" spans="1:22" s="55" customFormat="1" ht="15" customHeight="1">
      <c r="A72" s="94"/>
      <c r="B72" s="95" t="s">
        <v>133</v>
      </c>
      <c r="C72" s="817"/>
      <c r="D72" s="818"/>
      <c r="E72" s="819"/>
      <c r="F72" s="45" t="s">
        <v>134</v>
      </c>
      <c r="G72" s="40"/>
      <c r="H72" s="41"/>
      <c r="I72" s="41"/>
      <c r="J72" s="41"/>
      <c r="K72" s="41"/>
      <c r="L72" s="41"/>
      <c r="M72" s="46"/>
      <c r="N72" s="98"/>
      <c r="O72" s="96"/>
      <c r="P72" s="96"/>
      <c r="Q72" s="96"/>
      <c r="R72" s="96"/>
      <c r="S72" s="140">
        <f>SUM(S73:S76)</f>
        <v>0</v>
      </c>
      <c r="T72" s="140">
        <f>SUM(T73:T76)</f>
        <v>0</v>
      </c>
      <c r="U72" s="166"/>
      <c r="V72" s="84"/>
    </row>
    <row r="73" spans="1:22" s="55" customFormat="1" ht="15" customHeight="1">
      <c r="A73" s="94"/>
      <c r="B73" s="95"/>
      <c r="C73" s="817" t="s">
        <v>135</v>
      </c>
      <c r="D73" s="818" t="s">
        <v>136</v>
      </c>
      <c r="E73" s="819" t="s">
        <v>136</v>
      </c>
      <c r="F73" s="47" t="s">
        <v>137</v>
      </c>
      <c r="G73" s="40"/>
      <c r="H73" s="42"/>
      <c r="I73" s="42"/>
      <c r="J73" s="42"/>
      <c r="K73" s="42"/>
      <c r="L73" s="42"/>
      <c r="M73" s="48"/>
      <c r="N73" s="98"/>
      <c r="O73" s="96"/>
      <c r="P73" s="96"/>
      <c r="Q73" s="96"/>
      <c r="R73" s="96"/>
      <c r="S73" s="109">
        <v>0</v>
      </c>
      <c r="T73" s="109">
        <v>0</v>
      </c>
      <c r="U73" s="166"/>
      <c r="V73" s="84"/>
    </row>
    <row r="74" spans="1:22" s="55" customFormat="1" ht="15" customHeight="1">
      <c r="A74" s="94"/>
      <c r="B74" s="95"/>
      <c r="C74" s="817" t="s">
        <v>138</v>
      </c>
      <c r="D74" s="818" t="s">
        <v>139</v>
      </c>
      <c r="E74" s="819" t="s">
        <v>139</v>
      </c>
      <c r="F74" s="47" t="s">
        <v>140</v>
      </c>
      <c r="G74" s="40"/>
      <c r="H74" s="42"/>
      <c r="I74" s="42"/>
      <c r="J74" s="42"/>
      <c r="K74" s="42"/>
      <c r="L74" s="42"/>
      <c r="M74" s="48"/>
      <c r="N74" s="98"/>
      <c r="O74" s="96"/>
      <c r="P74" s="96"/>
      <c r="Q74" s="96"/>
      <c r="R74" s="96"/>
      <c r="S74" s="109">
        <v>0</v>
      </c>
      <c r="T74" s="109">
        <v>0</v>
      </c>
      <c r="U74" s="166"/>
      <c r="V74" s="84"/>
    </row>
    <row r="75" spans="1:22" s="55" customFormat="1" ht="15" customHeight="1">
      <c r="A75" s="94"/>
      <c r="B75" s="95"/>
      <c r="C75" s="817" t="s">
        <v>141</v>
      </c>
      <c r="D75" s="818" t="s">
        <v>142</v>
      </c>
      <c r="E75" s="819" t="s">
        <v>142</v>
      </c>
      <c r="F75" s="47" t="s">
        <v>143</v>
      </c>
      <c r="G75" s="40"/>
      <c r="H75" s="42"/>
      <c r="I75" s="42"/>
      <c r="J75" s="42"/>
      <c r="K75" s="42"/>
      <c r="L75" s="42"/>
      <c r="M75" s="48"/>
      <c r="N75" s="98"/>
      <c r="O75" s="96"/>
      <c r="P75" s="96"/>
      <c r="Q75" s="96"/>
      <c r="R75" s="96"/>
      <c r="S75" s="109">
        <v>0</v>
      </c>
      <c r="T75" s="109">
        <v>0</v>
      </c>
      <c r="U75" s="166"/>
      <c r="V75" s="84"/>
    </row>
    <row r="76" spans="1:22" s="55" customFormat="1" ht="15" customHeight="1">
      <c r="A76" s="94"/>
      <c r="B76" s="95"/>
      <c r="C76" s="817" t="s">
        <v>144</v>
      </c>
      <c r="D76" s="818" t="s">
        <v>145</v>
      </c>
      <c r="E76" s="819" t="s">
        <v>145</v>
      </c>
      <c r="F76" s="47" t="s">
        <v>146</v>
      </c>
      <c r="G76" s="40"/>
      <c r="H76" s="42"/>
      <c r="I76" s="42"/>
      <c r="J76" s="42"/>
      <c r="K76" s="42"/>
      <c r="L76" s="42"/>
      <c r="M76" s="48"/>
      <c r="N76" s="98"/>
      <c r="O76" s="96"/>
      <c r="P76" s="96"/>
      <c r="Q76" s="96"/>
      <c r="R76" s="96"/>
      <c r="S76" s="109">
        <v>0</v>
      </c>
      <c r="T76" s="109">
        <v>0</v>
      </c>
      <c r="U76" s="166"/>
      <c r="V76" s="84"/>
    </row>
    <row r="77" spans="1:22" s="55" customFormat="1" ht="15" customHeight="1">
      <c r="A77" s="94"/>
      <c r="B77" s="95" t="s">
        <v>147</v>
      </c>
      <c r="C77" s="817"/>
      <c r="D77" s="818"/>
      <c r="E77" s="819"/>
      <c r="F77" s="45" t="s">
        <v>148</v>
      </c>
      <c r="G77" s="40"/>
      <c r="H77" s="41"/>
      <c r="I77" s="41"/>
      <c r="J77" s="41"/>
      <c r="K77" s="41"/>
      <c r="L77" s="41"/>
      <c r="M77" s="46"/>
      <c r="N77" s="98"/>
      <c r="O77" s="96"/>
      <c r="P77" s="96"/>
      <c r="Q77" s="96"/>
      <c r="R77" s="96"/>
      <c r="S77" s="140">
        <f>SUM(S78:S83)</f>
        <v>0</v>
      </c>
      <c r="T77" s="140">
        <f>SUM(T78:T83)</f>
        <v>0</v>
      </c>
      <c r="U77" s="166"/>
      <c r="V77" s="84"/>
    </row>
    <row r="78" spans="1:22" s="55" customFormat="1" ht="15" customHeight="1">
      <c r="A78" s="94"/>
      <c r="B78" s="95"/>
      <c r="C78" s="817" t="s">
        <v>149</v>
      </c>
      <c r="D78" s="818" t="s">
        <v>150</v>
      </c>
      <c r="E78" s="819" t="s">
        <v>150</v>
      </c>
      <c r="F78" s="47" t="s">
        <v>151</v>
      </c>
      <c r="G78" s="40"/>
      <c r="H78" s="42"/>
      <c r="I78" s="42"/>
      <c r="J78" s="42"/>
      <c r="K78" s="42"/>
      <c r="L78" s="42"/>
      <c r="M78" s="48"/>
      <c r="N78" s="98"/>
      <c r="O78" s="96"/>
      <c r="P78" s="96"/>
      <c r="Q78" s="96"/>
      <c r="R78" s="96"/>
      <c r="S78" s="109">
        <v>0</v>
      </c>
      <c r="T78" s="109">
        <v>0</v>
      </c>
      <c r="U78" s="166"/>
      <c r="V78" s="84"/>
    </row>
    <row r="79" spans="1:22" s="55" customFormat="1" ht="15" hidden="1" customHeight="1">
      <c r="A79" s="94"/>
      <c r="B79" s="95"/>
      <c r="C79" s="817" t="s">
        <v>152</v>
      </c>
      <c r="D79" s="818" t="s">
        <v>153</v>
      </c>
      <c r="E79" s="819" t="s">
        <v>153</v>
      </c>
      <c r="F79" s="47" t="s">
        <v>154</v>
      </c>
      <c r="G79" s="40"/>
      <c r="H79" s="42"/>
      <c r="I79" s="42"/>
      <c r="J79" s="42"/>
      <c r="K79" s="42"/>
      <c r="L79" s="42"/>
      <c r="M79" s="48"/>
      <c r="N79" s="98"/>
      <c r="O79" s="96"/>
      <c r="P79" s="96"/>
      <c r="Q79" s="96"/>
      <c r="R79" s="96"/>
      <c r="S79" s="109">
        <v>0</v>
      </c>
      <c r="T79" s="109">
        <v>0</v>
      </c>
      <c r="U79" s="166"/>
      <c r="V79" s="84"/>
    </row>
    <row r="80" spans="1:22" s="55" customFormat="1" ht="15" customHeight="1">
      <c r="A80" s="94"/>
      <c r="B80" s="95"/>
      <c r="C80" s="817" t="s">
        <v>155</v>
      </c>
      <c r="D80" s="818" t="s">
        <v>156</v>
      </c>
      <c r="E80" s="819" t="s">
        <v>156</v>
      </c>
      <c r="F80" s="47" t="s">
        <v>157</v>
      </c>
      <c r="G80" s="40"/>
      <c r="H80" s="42"/>
      <c r="I80" s="42"/>
      <c r="J80" s="42"/>
      <c r="K80" s="42"/>
      <c r="L80" s="42"/>
      <c r="M80" s="48"/>
      <c r="N80" s="98"/>
      <c r="O80" s="96"/>
      <c r="P80" s="96"/>
      <c r="Q80" s="96"/>
      <c r="R80" s="96"/>
      <c r="S80" s="109">
        <v>0</v>
      </c>
      <c r="T80" s="109">
        <v>0</v>
      </c>
      <c r="U80" s="166"/>
      <c r="V80" s="84"/>
    </row>
    <row r="81" spans="1:22" s="55" customFormat="1" ht="15" customHeight="1">
      <c r="A81" s="94"/>
      <c r="B81" s="95"/>
      <c r="C81" s="817" t="s">
        <v>158</v>
      </c>
      <c r="D81" s="818" t="s">
        <v>159</v>
      </c>
      <c r="E81" s="819" t="s">
        <v>159</v>
      </c>
      <c r="F81" s="47" t="s">
        <v>160</v>
      </c>
      <c r="G81" s="40"/>
      <c r="H81" s="42"/>
      <c r="I81" s="42"/>
      <c r="J81" s="42"/>
      <c r="K81" s="42"/>
      <c r="L81" s="42"/>
      <c r="M81" s="48"/>
      <c r="N81" s="98"/>
      <c r="O81" s="96"/>
      <c r="P81" s="96"/>
      <c r="Q81" s="96"/>
      <c r="R81" s="96"/>
      <c r="S81" s="109">
        <v>0</v>
      </c>
      <c r="T81" s="109">
        <v>0</v>
      </c>
      <c r="U81" s="166"/>
      <c r="V81" s="84"/>
    </row>
    <row r="82" spans="1:22" s="55" customFormat="1" ht="15" hidden="1" customHeight="1">
      <c r="A82" s="94"/>
      <c r="B82" s="95"/>
      <c r="C82" s="817" t="s">
        <v>161</v>
      </c>
      <c r="D82" s="818" t="s">
        <v>162</v>
      </c>
      <c r="E82" s="819" t="s">
        <v>162</v>
      </c>
      <c r="F82" s="47" t="s">
        <v>163</v>
      </c>
      <c r="G82" s="40"/>
      <c r="H82" s="42"/>
      <c r="I82" s="42"/>
      <c r="J82" s="42"/>
      <c r="K82" s="42"/>
      <c r="L82" s="42"/>
      <c r="M82" s="48"/>
      <c r="N82" s="98"/>
      <c r="O82" s="96"/>
      <c r="P82" s="96"/>
      <c r="Q82" s="96"/>
      <c r="R82" s="96"/>
      <c r="S82" s="109">
        <v>0</v>
      </c>
      <c r="T82" s="109">
        <v>0</v>
      </c>
      <c r="U82" s="166"/>
      <c r="V82" s="84"/>
    </row>
    <row r="83" spans="1:22" s="55" customFormat="1" ht="15" hidden="1" customHeight="1">
      <c r="A83" s="94"/>
      <c r="B83" s="95"/>
      <c r="C83" s="817" t="s">
        <v>164</v>
      </c>
      <c r="D83" s="818" t="s">
        <v>165</v>
      </c>
      <c r="E83" s="819" t="s">
        <v>165</v>
      </c>
      <c r="F83" s="47" t="s">
        <v>166</v>
      </c>
      <c r="G83" s="40"/>
      <c r="H83" s="42"/>
      <c r="I83" s="42"/>
      <c r="J83" s="42"/>
      <c r="K83" s="42"/>
      <c r="L83" s="42"/>
      <c r="M83" s="48"/>
      <c r="N83" s="98"/>
      <c r="O83" s="96"/>
      <c r="P83" s="96"/>
      <c r="Q83" s="96"/>
      <c r="R83" s="96"/>
      <c r="S83" s="109">
        <v>0</v>
      </c>
      <c r="T83" s="109">
        <v>0</v>
      </c>
      <c r="U83" s="166"/>
      <c r="V83" s="84"/>
    </row>
    <row r="84" spans="1:22" s="55" customFormat="1" ht="15" hidden="1" customHeight="1">
      <c r="A84" s="94"/>
      <c r="B84" s="95" t="s">
        <v>167</v>
      </c>
      <c r="C84" s="817"/>
      <c r="D84" s="818"/>
      <c r="E84" s="819"/>
      <c r="F84" s="45" t="s">
        <v>168</v>
      </c>
      <c r="G84" s="40"/>
      <c r="H84" s="41"/>
      <c r="I84" s="41"/>
      <c r="J84" s="41"/>
      <c r="K84" s="41"/>
      <c r="L84" s="41"/>
      <c r="M84" s="46"/>
      <c r="N84" s="98"/>
      <c r="O84" s="96"/>
      <c r="P84" s="96"/>
      <c r="Q84" s="96"/>
      <c r="R84" s="96"/>
      <c r="S84" s="140">
        <f>SUM(S85:S87)</f>
        <v>0</v>
      </c>
      <c r="T84" s="140">
        <f>SUM(T85:T87)</f>
        <v>0</v>
      </c>
      <c r="U84" s="166"/>
      <c r="V84" s="84"/>
    </row>
    <row r="85" spans="1:22" s="55" customFormat="1" ht="15" hidden="1" customHeight="1">
      <c r="A85" s="94"/>
      <c r="B85" s="95"/>
      <c r="C85" s="817" t="s">
        <v>169</v>
      </c>
      <c r="D85" s="818" t="s">
        <v>170</v>
      </c>
      <c r="E85" s="819" t="s">
        <v>170</v>
      </c>
      <c r="F85" s="47" t="s">
        <v>171</v>
      </c>
      <c r="G85" s="40"/>
      <c r="H85" s="42"/>
      <c r="I85" s="42"/>
      <c r="J85" s="42"/>
      <c r="K85" s="42"/>
      <c r="L85" s="42"/>
      <c r="M85" s="48"/>
      <c r="N85" s="98"/>
      <c r="O85" s="96"/>
      <c r="P85" s="96"/>
      <c r="Q85" s="96"/>
      <c r="R85" s="96"/>
      <c r="S85" s="109">
        <v>0</v>
      </c>
      <c r="T85" s="109">
        <v>0</v>
      </c>
      <c r="U85" s="166"/>
      <c r="V85" s="84"/>
    </row>
    <row r="86" spans="1:22" s="55" customFormat="1" ht="15" hidden="1" customHeight="1">
      <c r="A86" s="94"/>
      <c r="B86" s="95"/>
      <c r="C86" s="817" t="s">
        <v>172</v>
      </c>
      <c r="D86" s="818" t="s">
        <v>173</v>
      </c>
      <c r="E86" s="819" t="s">
        <v>173</v>
      </c>
      <c r="F86" s="47" t="s">
        <v>174</v>
      </c>
      <c r="G86" s="40"/>
      <c r="H86" s="42"/>
      <c r="I86" s="42"/>
      <c r="J86" s="42"/>
      <c r="K86" s="42"/>
      <c r="L86" s="42"/>
      <c r="M86" s="48"/>
      <c r="N86" s="98"/>
      <c r="O86" s="96"/>
      <c r="P86" s="96"/>
      <c r="Q86" s="96"/>
      <c r="R86" s="96"/>
      <c r="S86" s="109">
        <v>0</v>
      </c>
      <c r="T86" s="109">
        <v>0</v>
      </c>
      <c r="U86" s="166"/>
      <c r="V86" s="84"/>
    </row>
    <row r="87" spans="1:22" s="55" customFormat="1" ht="15" hidden="1" customHeight="1">
      <c r="A87" s="94"/>
      <c r="B87" s="95"/>
      <c r="C87" s="817" t="s">
        <v>175</v>
      </c>
      <c r="D87" s="818" t="s">
        <v>176</v>
      </c>
      <c r="E87" s="819" t="s">
        <v>176</v>
      </c>
      <c r="F87" s="47" t="s">
        <v>177</v>
      </c>
      <c r="G87" s="40"/>
      <c r="H87" s="42"/>
      <c r="I87" s="42"/>
      <c r="J87" s="42"/>
      <c r="K87" s="42"/>
      <c r="L87" s="42"/>
      <c r="M87" s="48"/>
      <c r="N87" s="98"/>
      <c r="O87" s="96"/>
      <c r="P87" s="96"/>
      <c r="Q87" s="96"/>
      <c r="R87" s="96"/>
      <c r="S87" s="109">
        <v>0</v>
      </c>
      <c r="T87" s="109">
        <v>0</v>
      </c>
      <c r="U87" s="166"/>
      <c r="V87" s="84"/>
    </row>
    <row r="88" spans="1:22" s="55" customFormat="1" ht="15" customHeight="1">
      <c r="A88" s="94"/>
      <c r="B88" s="95" t="s">
        <v>178</v>
      </c>
      <c r="C88" s="817"/>
      <c r="D88" s="818"/>
      <c r="E88" s="819"/>
      <c r="F88" s="45" t="s">
        <v>179</v>
      </c>
      <c r="G88" s="40"/>
      <c r="H88" s="41"/>
      <c r="I88" s="41"/>
      <c r="J88" s="41"/>
      <c r="K88" s="41"/>
      <c r="L88" s="41"/>
      <c r="M88" s="46"/>
      <c r="N88" s="98"/>
      <c r="O88" s="96"/>
      <c r="P88" s="96"/>
      <c r="Q88" s="96"/>
      <c r="R88" s="96"/>
      <c r="S88" s="140">
        <f>SUM(S89:S91)</f>
        <v>0</v>
      </c>
      <c r="T88" s="140">
        <f>SUM(T89:T91)</f>
        <v>0</v>
      </c>
      <c r="U88" s="166"/>
      <c r="V88" s="84"/>
    </row>
    <row r="89" spans="1:22" s="55" customFormat="1" ht="15" customHeight="1">
      <c r="A89" s="94"/>
      <c r="B89" s="95"/>
      <c r="C89" s="817" t="s">
        <v>180</v>
      </c>
      <c r="D89" s="818" t="s">
        <v>181</v>
      </c>
      <c r="E89" s="819" t="s">
        <v>181</v>
      </c>
      <c r="F89" s="47" t="s">
        <v>182</v>
      </c>
      <c r="G89" s="40"/>
      <c r="H89" s="42"/>
      <c r="I89" s="42"/>
      <c r="J89" s="42"/>
      <c r="K89" s="42"/>
      <c r="L89" s="42"/>
      <c r="M89" s="48"/>
      <c r="N89" s="98"/>
      <c r="O89" s="96"/>
      <c r="P89" s="96"/>
      <c r="Q89" s="96"/>
      <c r="R89" s="96"/>
      <c r="S89" s="109">
        <v>0</v>
      </c>
      <c r="T89" s="109">
        <v>0</v>
      </c>
      <c r="U89" s="166"/>
      <c r="V89" s="84"/>
    </row>
    <row r="90" spans="1:22" s="55" customFormat="1" ht="15" customHeight="1">
      <c r="A90" s="94"/>
      <c r="B90" s="95"/>
      <c r="C90" s="817" t="s">
        <v>183</v>
      </c>
      <c r="D90" s="818" t="s">
        <v>184</v>
      </c>
      <c r="E90" s="819" t="s">
        <v>184</v>
      </c>
      <c r="F90" s="47" t="s">
        <v>185</v>
      </c>
      <c r="G90" s="40"/>
      <c r="H90" s="42"/>
      <c r="I90" s="42"/>
      <c r="J90" s="42"/>
      <c r="K90" s="42"/>
      <c r="L90" s="42"/>
      <c r="M90" s="48"/>
      <c r="N90" s="98"/>
      <c r="O90" s="96"/>
      <c r="P90" s="96"/>
      <c r="Q90" s="96"/>
      <c r="R90" s="96"/>
      <c r="S90" s="109">
        <v>0</v>
      </c>
      <c r="T90" s="109">
        <v>0</v>
      </c>
      <c r="U90" s="166"/>
      <c r="V90" s="84"/>
    </row>
    <row r="91" spans="1:22" s="55" customFormat="1" ht="15" hidden="1" customHeight="1">
      <c r="A91" s="94"/>
      <c r="B91" s="95"/>
      <c r="C91" s="817" t="s">
        <v>186</v>
      </c>
      <c r="D91" s="818" t="s">
        <v>187</v>
      </c>
      <c r="E91" s="819" t="s">
        <v>187</v>
      </c>
      <c r="F91" s="47" t="s">
        <v>188</v>
      </c>
      <c r="G91" s="40"/>
      <c r="H91" s="42"/>
      <c r="I91" s="42"/>
      <c r="J91" s="42"/>
      <c r="K91" s="42"/>
      <c r="L91" s="42"/>
      <c r="M91" s="48"/>
      <c r="N91" s="98"/>
      <c r="O91" s="96"/>
      <c r="P91" s="96"/>
      <c r="Q91" s="96"/>
      <c r="R91" s="96"/>
      <c r="S91" s="109">
        <v>0</v>
      </c>
      <c r="T91" s="109">
        <v>0</v>
      </c>
      <c r="U91" s="166"/>
      <c r="V91" s="84"/>
    </row>
    <row r="92" spans="1:22" s="55" customFormat="1" ht="15" customHeight="1">
      <c r="A92" s="94"/>
      <c r="B92" s="95" t="s">
        <v>189</v>
      </c>
      <c r="C92" s="817"/>
      <c r="D92" s="818"/>
      <c r="E92" s="819"/>
      <c r="F92" s="45" t="s">
        <v>190</v>
      </c>
      <c r="G92" s="40"/>
      <c r="H92" s="41"/>
      <c r="I92" s="41"/>
      <c r="J92" s="41"/>
      <c r="K92" s="41"/>
      <c r="L92" s="41"/>
      <c r="M92" s="46"/>
      <c r="N92" s="98"/>
      <c r="O92" s="96"/>
      <c r="P92" s="96"/>
      <c r="Q92" s="96"/>
      <c r="R92" s="96"/>
      <c r="S92" s="140">
        <f>SUM(S93:S101)</f>
        <v>0</v>
      </c>
      <c r="T92" s="140">
        <f>SUM(T93:T101)</f>
        <v>0</v>
      </c>
      <c r="U92" s="166"/>
      <c r="V92" s="84"/>
    </row>
    <row r="93" spans="1:22" s="55" customFormat="1" ht="15" hidden="1" customHeight="1">
      <c r="A93" s="94"/>
      <c r="B93" s="95"/>
      <c r="C93" s="817" t="s">
        <v>191</v>
      </c>
      <c r="D93" s="818" t="s">
        <v>192</v>
      </c>
      <c r="E93" s="819" t="s">
        <v>192</v>
      </c>
      <c r="F93" s="47" t="s">
        <v>193</v>
      </c>
      <c r="G93" s="40"/>
      <c r="H93" s="42"/>
      <c r="I93" s="42"/>
      <c r="J93" s="42"/>
      <c r="K93" s="42"/>
      <c r="L93" s="42"/>
      <c r="M93" s="48"/>
      <c r="N93" s="98"/>
      <c r="O93" s="96"/>
      <c r="P93" s="96"/>
      <c r="Q93" s="96"/>
      <c r="R93" s="96"/>
      <c r="S93" s="109">
        <v>0</v>
      </c>
      <c r="T93" s="109">
        <v>0</v>
      </c>
      <c r="U93" s="166"/>
      <c r="V93" s="84"/>
    </row>
    <row r="94" spans="1:22" s="55" customFormat="1" ht="15" hidden="1" customHeight="1">
      <c r="A94" s="94"/>
      <c r="B94" s="95"/>
      <c r="C94" s="817" t="s">
        <v>194</v>
      </c>
      <c r="D94" s="818" t="s">
        <v>195</v>
      </c>
      <c r="E94" s="819" t="s">
        <v>195</v>
      </c>
      <c r="F94" s="47" t="s">
        <v>196</v>
      </c>
      <c r="G94" s="40"/>
      <c r="H94" s="42"/>
      <c r="I94" s="42"/>
      <c r="J94" s="42"/>
      <c r="K94" s="42"/>
      <c r="L94" s="42"/>
      <c r="M94" s="48"/>
      <c r="N94" s="98"/>
      <c r="O94" s="96"/>
      <c r="P94" s="96"/>
      <c r="Q94" s="96"/>
      <c r="R94" s="96"/>
      <c r="S94" s="109">
        <v>0</v>
      </c>
      <c r="T94" s="109">
        <v>0</v>
      </c>
      <c r="U94" s="166"/>
      <c r="V94" s="84"/>
    </row>
    <row r="95" spans="1:22" s="55" customFormat="1" ht="15" hidden="1" customHeight="1">
      <c r="A95" s="94"/>
      <c r="B95" s="95"/>
      <c r="C95" s="817" t="s">
        <v>197</v>
      </c>
      <c r="D95" s="818" t="s">
        <v>198</v>
      </c>
      <c r="E95" s="819" t="s">
        <v>198</v>
      </c>
      <c r="F95" s="47" t="s">
        <v>199</v>
      </c>
      <c r="G95" s="40"/>
      <c r="H95" s="42"/>
      <c r="I95" s="42"/>
      <c r="J95" s="42"/>
      <c r="K95" s="42"/>
      <c r="L95" s="42"/>
      <c r="M95" s="48"/>
      <c r="N95" s="98"/>
      <c r="O95" s="96"/>
      <c r="P95" s="96"/>
      <c r="Q95" s="96"/>
      <c r="R95" s="96"/>
      <c r="S95" s="109">
        <v>0</v>
      </c>
      <c r="T95" s="109">
        <v>0</v>
      </c>
      <c r="U95" s="166"/>
      <c r="V95" s="84"/>
    </row>
    <row r="96" spans="1:22" s="55" customFormat="1" ht="15" hidden="1" customHeight="1">
      <c r="A96" s="94"/>
      <c r="B96" s="95"/>
      <c r="C96" s="817" t="s">
        <v>200</v>
      </c>
      <c r="D96" s="818" t="s">
        <v>201</v>
      </c>
      <c r="E96" s="819" t="s">
        <v>201</v>
      </c>
      <c r="F96" s="47" t="s">
        <v>202</v>
      </c>
      <c r="G96" s="40"/>
      <c r="H96" s="42"/>
      <c r="I96" s="42"/>
      <c r="J96" s="42"/>
      <c r="K96" s="42"/>
      <c r="L96" s="42"/>
      <c r="M96" s="48"/>
      <c r="N96" s="98"/>
      <c r="O96" s="96"/>
      <c r="P96" s="96"/>
      <c r="Q96" s="96"/>
      <c r="R96" s="96"/>
      <c r="S96" s="109">
        <v>0</v>
      </c>
      <c r="T96" s="109">
        <v>0</v>
      </c>
      <c r="U96" s="166"/>
      <c r="V96" s="84"/>
    </row>
    <row r="97" spans="1:22" s="55" customFormat="1" ht="15" customHeight="1">
      <c r="A97" s="94"/>
      <c r="B97" s="95"/>
      <c r="C97" s="817" t="s">
        <v>203</v>
      </c>
      <c r="D97" s="818" t="s">
        <v>204</v>
      </c>
      <c r="E97" s="819" t="s">
        <v>204</v>
      </c>
      <c r="F97" s="47" t="s">
        <v>205</v>
      </c>
      <c r="G97" s="40"/>
      <c r="H97" s="42"/>
      <c r="I97" s="42"/>
      <c r="J97" s="42"/>
      <c r="K97" s="42"/>
      <c r="L97" s="42"/>
      <c r="M97" s="48"/>
      <c r="N97" s="98"/>
      <c r="O97" s="96"/>
      <c r="P97" s="96"/>
      <c r="Q97" s="96"/>
      <c r="R97" s="96"/>
      <c r="S97" s="109">
        <v>0</v>
      </c>
      <c r="T97" s="109">
        <v>0</v>
      </c>
      <c r="U97" s="166"/>
      <c r="V97" s="84"/>
    </row>
    <row r="98" spans="1:22" s="55" customFormat="1" ht="15" customHeight="1">
      <c r="A98" s="94"/>
      <c r="B98" s="95"/>
      <c r="C98" s="817" t="s">
        <v>206</v>
      </c>
      <c r="D98" s="818" t="s">
        <v>207</v>
      </c>
      <c r="E98" s="819" t="s">
        <v>207</v>
      </c>
      <c r="F98" s="47" t="s">
        <v>208</v>
      </c>
      <c r="G98" s="40"/>
      <c r="H98" s="42"/>
      <c r="I98" s="42"/>
      <c r="J98" s="42"/>
      <c r="K98" s="42"/>
      <c r="L98" s="42"/>
      <c r="M98" s="48"/>
      <c r="N98" s="98"/>
      <c r="O98" s="96"/>
      <c r="P98" s="96"/>
      <c r="Q98" s="96"/>
      <c r="R98" s="96"/>
      <c r="S98" s="109">
        <v>0</v>
      </c>
      <c r="T98" s="109">
        <v>0</v>
      </c>
      <c r="U98" s="166"/>
      <c r="V98" s="84"/>
    </row>
    <row r="99" spans="1:22" s="55" customFormat="1" ht="15" hidden="1" customHeight="1">
      <c r="A99" s="94"/>
      <c r="B99" s="95"/>
      <c r="C99" s="817" t="s">
        <v>209</v>
      </c>
      <c r="D99" s="818" t="s">
        <v>210</v>
      </c>
      <c r="E99" s="819" t="s">
        <v>210</v>
      </c>
      <c r="F99" s="47" t="s">
        <v>211</v>
      </c>
      <c r="G99" s="40"/>
      <c r="H99" s="42"/>
      <c r="I99" s="42"/>
      <c r="J99" s="42"/>
      <c r="K99" s="42"/>
      <c r="L99" s="42"/>
      <c r="M99" s="48"/>
      <c r="N99" s="98"/>
      <c r="O99" s="96"/>
      <c r="P99" s="96"/>
      <c r="Q99" s="96"/>
      <c r="R99" s="96"/>
      <c r="S99" s="109">
        <v>0</v>
      </c>
      <c r="T99" s="109">
        <v>0</v>
      </c>
      <c r="U99" s="166"/>
      <c r="V99" s="84"/>
    </row>
    <row r="100" spans="1:22" s="55" customFormat="1" ht="15" hidden="1" customHeight="1">
      <c r="A100" s="94"/>
      <c r="B100" s="95"/>
      <c r="C100" s="817" t="s">
        <v>212</v>
      </c>
      <c r="D100" s="818" t="s">
        <v>213</v>
      </c>
      <c r="E100" s="819" t="s">
        <v>213</v>
      </c>
      <c r="F100" s="47" t="s">
        <v>214</v>
      </c>
      <c r="G100" s="40"/>
      <c r="H100" s="42"/>
      <c r="I100" s="42"/>
      <c r="J100" s="42"/>
      <c r="K100" s="42"/>
      <c r="L100" s="42"/>
      <c r="M100" s="48"/>
      <c r="N100" s="98"/>
      <c r="O100" s="96"/>
      <c r="P100" s="96"/>
      <c r="Q100" s="96"/>
      <c r="R100" s="96"/>
      <c r="S100" s="109">
        <v>0</v>
      </c>
      <c r="T100" s="109">
        <v>0</v>
      </c>
      <c r="U100" s="166"/>
      <c r="V100" s="84"/>
    </row>
    <row r="101" spans="1:22" s="55" customFormat="1" ht="15" customHeight="1">
      <c r="A101" s="94"/>
      <c r="B101" s="95"/>
      <c r="C101" s="817" t="s">
        <v>215</v>
      </c>
      <c r="D101" s="818" t="s">
        <v>213</v>
      </c>
      <c r="E101" s="819" t="s">
        <v>213</v>
      </c>
      <c r="F101" s="47" t="s">
        <v>216</v>
      </c>
      <c r="G101" s="40"/>
      <c r="H101" s="42"/>
      <c r="I101" s="42"/>
      <c r="J101" s="42"/>
      <c r="K101" s="42"/>
      <c r="L101" s="42"/>
      <c r="M101" s="48"/>
      <c r="N101" s="98"/>
      <c r="O101" s="96"/>
      <c r="P101" s="96"/>
      <c r="Q101" s="96"/>
      <c r="R101" s="96"/>
      <c r="S101" s="109">
        <v>0</v>
      </c>
      <c r="T101" s="109">
        <v>0</v>
      </c>
      <c r="U101" s="166"/>
      <c r="V101" s="84"/>
    </row>
    <row r="102" spans="1:22" s="55" customFormat="1" ht="15" customHeight="1">
      <c r="A102" s="94"/>
      <c r="B102" s="95"/>
      <c r="C102" s="817"/>
      <c r="D102" s="818"/>
      <c r="E102" s="819"/>
      <c r="F102" s="56"/>
      <c r="G102" s="40"/>
      <c r="H102" s="57"/>
      <c r="I102" s="57"/>
      <c r="J102" s="57"/>
      <c r="K102" s="57"/>
      <c r="L102" s="57"/>
      <c r="M102" s="58"/>
      <c r="N102" s="98"/>
      <c r="O102" s="96"/>
      <c r="P102" s="96"/>
      <c r="Q102" s="96"/>
      <c r="R102" s="96"/>
      <c r="S102" s="109"/>
      <c r="T102" s="109"/>
      <c r="U102" s="166"/>
      <c r="V102" s="84"/>
    </row>
    <row r="103" spans="1:22" s="55" customFormat="1" ht="15" customHeight="1">
      <c r="A103" s="94" t="s">
        <v>217</v>
      </c>
      <c r="B103" s="94"/>
      <c r="C103" s="821"/>
      <c r="D103" s="822"/>
      <c r="E103" s="823"/>
      <c r="F103" s="43" t="s">
        <v>218</v>
      </c>
      <c r="G103" s="59"/>
      <c r="H103" s="39"/>
      <c r="I103" s="39"/>
      <c r="J103" s="39"/>
      <c r="K103" s="39"/>
      <c r="L103" s="39"/>
      <c r="M103" s="44"/>
      <c r="N103" s="98"/>
      <c r="O103" s="96">
        <v>40</v>
      </c>
      <c r="P103" s="96"/>
      <c r="Q103" s="96"/>
      <c r="R103" s="96"/>
      <c r="S103" s="139">
        <f>+S105+S109+S114+S121+S140+S132+S126</f>
        <v>0</v>
      </c>
      <c r="T103" s="139">
        <f>+T105+T109+T114+T121+T140+T132+T126</f>
        <v>0</v>
      </c>
      <c r="U103" s="166"/>
      <c r="V103" s="84"/>
    </row>
    <row r="104" spans="1:22" s="55" customFormat="1" ht="15" customHeight="1">
      <c r="A104" s="94"/>
      <c r="B104" s="95"/>
      <c r="C104" s="817"/>
      <c r="D104" s="818"/>
      <c r="E104" s="819"/>
      <c r="F104" s="47"/>
      <c r="G104" s="40"/>
      <c r="H104" s="42"/>
      <c r="I104" s="42"/>
      <c r="J104" s="42"/>
      <c r="K104" s="42"/>
      <c r="L104" s="42"/>
      <c r="M104" s="48"/>
      <c r="N104" s="98"/>
      <c r="O104" s="96"/>
      <c r="P104" s="96"/>
      <c r="Q104" s="96"/>
      <c r="R104" s="96"/>
      <c r="S104" s="109"/>
      <c r="T104" s="109"/>
      <c r="U104" s="166"/>
      <c r="V104" s="84"/>
    </row>
    <row r="105" spans="1:22" s="55" customFormat="1" ht="15" customHeight="1">
      <c r="A105" s="94"/>
      <c r="B105" s="95" t="s">
        <v>219</v>
      </c>
      <c r="C105" s="817"/>
      <c r="D105" s="818"/>
      <c r="E105" s="819"/>
      <c r="F105" s="45" t="s">
        <v>220</v>
      </c>
      <c r="G105" s="40"/>
      <c r="H105" s="41"/>
      <c r="I105" s="41"/>
      <c r="J105" s="41"/>
      <c r="K105" s="41"/>
      <c r="L105" s="41"/>
      <c r="M105" s="46"/>
      <c r="N105" s="98"/>
      <c r="O105" s="96"/>
      <c r="P105" s="96"/>
      <c r="Q105" s="96"/>
      <c r="R105" s="96"/>
      <c r="S105" s="140">
        <f>SUM(S106:S108)</f>
        <v>0</v>
      </c>
      <c r="T105" s="140">
        <f>SUM(T106:T108)</f>
        <v>0</v>
      </c>
      <c r="U105" s="166"/>
      <c r="V105" s="84"/>
    </row>
    <row r="106" spans="1:22" s="55" customFormat="1" ht="15" customHeight="1">
      <c r="A106" s="94"/>
      <c r="B106" s="95"/>
      <c r="C106" s="817" t="s">
        <v>221</v>
      </c>
      <c r="D106" s="818" t="s">
        <v>222</v>
      </c>
      <c r="E106" s="819" t="s">
        <v>222</v>
      </c>
      <c r="F106" s="47" t="s">
        <v>223</v>
      </c>
      <c r="G106" s="40"/>
      <c r="H106" s="42"/>
      <c r="I106" s="42"/>
      <c r="J106" s="42"/>
      <c r="K106" s="42"/>
      <c r="L106" s="42"/>
      <c r="M106" s="48"/>
      <c r="N106" s="98"/>
      <c r="O106" s="96"/>
      <c r="P106" s="96"/>
      <c r="Q106" s="96"/>
      <c r="R106" s="96"/>
      <c r="S106" s="109">
        <v>0</v>
      </c>
      <c r="T106" s="109">
        <v>0</v>
      </c>
      <c r="U106" s="166"/>
      <c r="V106" s="84"/>
    </row>
    <row r="107" spans="1:22" s="55" customFormat="1" ht="15" hidden="1" customHeight="1">
      <c r="A107" s="94"/>
      <c r="B107" s="95"/>
      <c r="C107" s="817" t="s">
        <v>224</v>
      </c>
      <c r="D107" s="818" t="s">
        <v>225</v>
      </c>
      <c r="E107" s="819" t="s">
        <v>225</v>
      </c>
      <c r="F107" s="47" t="s">
        <v>226</v>
      </c>
      <c r="G107" s="40"/>
      <c r="H107" s="42"/>
      <c r="I107" s="42"/>
      <c r="J107" s="42"/>
      <c r="K107" s="42"/>
      <c r="L107" s="42"/>
      <c r="M107" s="48"/>
      <c r="N107" s="98"/>
      <c r="O107" s="96"/>
      <c r="P107" s="96"/>
      <c r="Q107" s="96"/>
      <c r="R107" s="96"/>
      <c r="S107" s="109">
        <v>0</v>
      </c>
      <c r="T107" s="109">
        <v>0</v>
      </c>
      <c r="U107" s="166"/>
      <c r="V107" s="84"/>
    </row>
    <row r="108" spans="1:22" s="55" customFormat="1" ht="15" customHeight="1">
      <c r="A108" s="94"/>
      <c r="B108" s="95"/>
      <c r="C108" s="817" t="s">
        <v>227</v>
      </c>
      <c r="D108" s="818" t="s">
        <v>228</v>
      </c>
      <c r="E108" s="819" t="s">
        <v>228</v>
      </c>
      <c r="F108" s="47" t="s">
        <v>229</v>
      </c>
      <c r="G108" s="40"/>
      <c r="H108" s="42"/>
      <c r="I108" s="42"/>
      <c r="J108" s="42"/>
      <c r="K108" s="42"/>
      <c r="L108" s="42"/>
      <c r="M108" s="48"/>
      <c r="N108" s="98"/>
      <c r="O108" s="96"/>
      <c r="P108" s="96"/>
      <c r="Q108" s="96"/>
      <c r="R108" s="96"/>
      <c r="S108" s="109">
        <v>0</v>
      </c>
      <c r="T108" s="109">
        <v>0</v>
      </c>
      <c r="U108" s="166"/>
      <c r="V108" s="84"/>
    </row>
    <row r="109" spans="1:22" s="55" customFormat="1" ht="15" customHeight="1">
      <c r="A109" s="94"/>
      <c r="B109" s="95" t="s">
        <v>230</v>
      </c>
      <c r="C109" s="817"/>
      <c r="D109" s="818"/>
      <c r="E109" s="819"/>
      <c r="F109" s="45" t="s">
        <v>231</v>
      </c>
      <c r="G109" s="40"/>
      <c r="H109" s="41"/>
      <c r="I109" s="41"/>
      <c r="J109" s="41"/>
      <c r="K109" s="41"/>
      <c r="L109" s="41"/>
      <c r="M109" s="46"/>
      <c r="N109" s="98"/>
      <c r="O109" s="96"/>
      <c r="P109" s="96"/>
      <c r="Q109" s="96"/>
      <c r="R109" s="96"/>
      <c r="S109" s="140">
        <f>SUM(S110:S113)</f>
        <v>0</v>
      </c>
      <c r="T109" s="140">
        <f>SUM(T110:T113)</f>
        <v>0</v>
      </c>
      <c r="U109" s="166"/>
      <c r="V109" s="84"/>
    </row>
    <row r="110" spans="1:22" s="55" customFormat="1" ht="15" hidden="1" customHeight="1">
      <c r="A110" s="94"/>
      <c r="B110" s="95"/>
      <c r="C110" s="817" t="s">
        <v>232</v>
      </c>
      <c r="D110" s="818" t="s">
        <v>233</v>
      </c>
      <c r="E110" s="819" t="s">
        <v>233</v>
      </c>
      <c r="F110" s="47" t="s">
        <v>234</v>
      </c>
      <c r="G110" s="40"/>
      <c r="H110" s="42"/>
      <c r="I110" s="42"/>
      <c r="J110" s="42"/>
      <c r="K110" s="42"/>
      <c r="L110" s="42"/>
      <c r="M110" s="48"/>
      <c r="N110" s="98"/>
      <c r="O110" s="96"/>
      <c r="P110" s="96"/>
      <c r="Q110" s="96"/>
      <c r="R110" s="96"/>
      <c r="S110" s="109">
        <v>0</v>
      </c>
      <c r="T110" s="109">
        <v>0</v>
      </c>
      <c r="U110" s="166"/>
      <c r="V110" s="84"/>
    </row>
    <row r="111" spans="1:22" s="55" customFormat="1" ht="15" customHeight="1">
      <c r="A111" s="94"/>
      <c r="B111" s="95"/>
      <c r="C111" s="817" t="s">
        <v>235</v>
      </c>
      <c r="D111" s="818" t="s">
        <v>233</v>
      </c>
      <c r="E111" s="819" t="s">
        <v>233</v>
      </c>
      <c r="F111" s="47" t="s">
        <v>236</v>
      </c>
      <c r="G111" s="40"/>
      <c r="H111" s="42"/>
      <c r="I111" s="42"/>
      <c r="J111" s="42"/>
      <c r="K111" s="42"/>
      <c r="L111" s="42"/>
      <c r="M111" s="48"/>
      <c r="N111" s="98"/>
      <c r="O111" s="96"/>
      <c r="P111" s="96"/>
      <c r="Q111" s="96"/>
      <c r="R111" s="96"/>
      <c r="S111" s="109">
        <v>0</v>
      </c>
      <c r="T111" s="109">
        <v>0</v>
      </c>
      <c r="U111" s="166"/>
      <c r="V111" s="84"/>
    </row>
    <row r="112" spans="1:22" s="55" customFormat="1" ht="15" customHeight="1">
      <c r="A112" s="94"/>
      <c r="B112" s="95"/>
      <c r="C112" s="817" t="s">
        <v>237</v>
      </c>
      <c r="D112" s="818" t="s">
        <v>233</v>
      </c>
      <c r="E112" s="819" t="s">
        <v>233</v>
      </c>
      <c r="F112" s="47" t="s">
        <v>238</v>
      </c>
      <c r="G112" s="40"/>
      <c r="H112" s="42"/>
      <c r="I112" s="42"/>
      <c r="J112" s="42"/>
      <c r="K112" s="42"/>
      <c r="L112" s="42"/>
      <c r="M112" s="48"/>
      <c r="N112" s="98"/>
      <c r="O112" s="96"/>
      <c r="P112" s="96"/>
      <c r="Q112" s="96"/>
      <c r="R112" s="96"/>
      <c r="S112" s="109">
        <v>0</v>
      </c>
      <c r="T112" s="109">
        <v>0</v>
      </c>
      <c r="U112" s="166"/>
      <c r="V112" s="84"/>
    </row>
    <row r="113" spans="1:22" s="55" customFormat="1" ht="15" hidden="1" customHeight="1">
      <c r="A113" s="94"/>
      <c r="B113" s="95"/>
      <c r="C113" s="817" t="s">
        <v>239</v>
      </c>
      <c r="D113" s="818" t="s">
        <v>233</v>
      </c>
      <c r="E113" s="819" t="s">
        <v>233</v>
      </c>
      <c r="F113" s="47" t="s">
        <v>240</v>
      </c>
      <c r="G113" s="40"/>
      <c r="H113" s="42"/>
      <c r="I113" s="42"/>
      <c r="J113" s="42"/>
      <c r="K113" s="42"/>
      <c r="L113" s="42"/>
      <c r="M113" s="48"/>
      <c r="N113" s="98"/>
      <c r="O113" s="96"/>
      <c r="P113" s="96"/>
      <c r="Q113" s="96"/>
      <c r="R113" s="96"/>
      <c r="S113" s="109">
        <v>0</v>
      </c>
      <c r="T113" s="109">
        <v>0</v>
      </c>
      <c r="U113" s="166"/>
      <c r="V113" s="84"/>
    </row>
    <row r="114" spans="1:22" s="55" customFormat="1" ht="15" customHeight="1">
      <c r="A114" s="94"/>
      <c r="B114" s="95">
        <v>33</v>
      </c>
      <c r="C114" s="817"/>
      <c r="D114" s="818"/>
      <c r="E114" s="819"/>
      <c r="F114" s="45" t="s">
        <v>241</v>
      </c>
      <c r="G114" s="40"/>
      <c r="H114" s="41"/>
      <c r="I114" s="41"/>
      <c r="J114" s="41"/>
      <c r="K114" s="41"/>
      <c r="L114" s="41"/>
      <c r="M114" s="46"/>
      <c r="N114" s="98"/>
      <c r="O114" s="96"/>
      <c r="P114" s="96"/>
      <c r="Q114" s="96"/>
      <c r="R114" s="96"/>
      <c r="S114" s="140">
        <f>SUM(S115:S120)</f>
        <v>0</v>
      </c>
      <c r="T114" s="140">
        <f>SUM(T115:T120)</f>
        <v>0</v>
      </c>
      <c r="U114" s="166"/>
      <c r="V114" s="84"/>
    </row>
    <row r="115" spans="1:22" s="55" customFormat="1" ht="15" customHeight="1">
      <c r="A115" s="94"/>
      <c r="B115" s="95"/>
      <c r="C115" s="817" t="s">
        <v>242</v>
      </c>
      <c r="D115" s="818" t="s">
        <v>243</v>
      </c>
      <c r="E115" s="819" t="s">
        <v>243</v>
      </c>
      <c r="F115" s="47" t="s">
        <v>244</v>
      </c>
      <c r="G115" s="40"/>
      <c r="H115" s="42"/>
      <c r="I115" s="42"/>
      <c r="J115" s="42"/>
      <c r="K115" s="42"/>
      <c r="L115" s="42"/>
      <c r="M115" s="48"/>
      <c r="N115" s="98"/>
      <c r="O115" s="96"/>
      <c r="P115" s="96"/>
      <c r="Q115" s="96"/>
      <c r="R115" s="96"/>
      <c r="S115" s="109">
        <v>0</v>
      </c>
      <c r="T115" s="109">
        <v>0</v>
      </c>
      <c r="U115" s="166"/>
      <c r="V115" s="84"/>
    </row>
    <row r="116" spans="1:22" s="55" customFormat="1" ht="15" customHeight="1">
      <c r="A116" s="94"/>
      <c r="B116" s="95"/>
      <c r="C116" s="817" t="s">
        <v>245</v>
      </c>
      <c r="D116" s="818" t="s">
        <v>246</v>
      </c>
      <c r="E116" s="819" t="s">
        <v>246</v>
      </c>
      <c r="F116" s="47" t="s">
        <v>247</v>
      </c>
      <c r="G116" s="40"/>
      <c r="H116" s="42"/>
      <c r="I116" s="42"/>
      <c r="J116" s="42"/>
      <c r="K116" s="42"/>
      <c r="L116" s="42"/>
      <c r="M116" s="48"/>
      <c r="N116" s="98"/>
      <c r="O116" s="96"/>
      <c r="P116" s="96"/>
      <c r="Q116" s="96"/>
      <c r="R116" s="96"/>
      <c r="S116" s="109">
        <v>0</v>
      </c>
      <c r="T116" s="109">
        <v>0</v>
      </c>
      <c r="U116" s="166"/>
      <c r="V116" s="84"/>
    </row>
    <row r="117" spans="1:22" s="55" customFormat="1" ht="15" customHeight="1">
      <c r="A117" s="94"/>
      <c r="B117" s="95"/>
      <c r="C117" s="817" t="s">
        <v>248</v>
      </c>
      <c r="D117" s="818" t="s">
        <v>249</v>
      </c>
      <c r="E117" s="819" t="s">
        <v>249</v>
      </c>
      <c r="F117" s="47" t="s">
        <v>250</v>
      </c>
      <c r="G117" s="40"/>
      <c r="H117" s="42"/>
      <c r="I117" s="42"/>
      <c r="J117" s="42"/>
      <c r="K117" s="42"/>
      <c r="L117" s="42"/>
      <c r="M117" s="48"/>
      <c r="N117" s="98"/>
      <c r="O117" s="96"/>
      <c r="P117" s="96"/>
      <c r="Q117" s="96"/>
      <c r="R117" s="96"/>
      <c r="S117" s="109">
        <v>0</v>
      </c>
      <c r="T117" s="109">
        <v>0</v>
      </c>
      <c r="U117" s="166"/>
      <c r="V117" s="84"/>
    </row>
    <row r="118" spans="1:22" s="55" customFormat="1" ht="15" customHeight="1">
      <c r="A118" s="94"/>
      <c r="B118" s="95"/>
      <c r="C118" s="817" t="s">
        <v>251</v>
      </c>
      <c r="D118" s="818" t="s">
        <v>252</v>
      </c>
      <c r="E118" s="819" t="s">
        <v>252</v>
      </c>
      <c r="F118" s="47" t="s">
        <v>253</v>
      </c>
      <c r="G118" s="40"/>
      <c r="H118" s="42"/>
      <c r="I118" s="42"/>
      <c r="J118" s="42"/>
      <c r="K118" s="42"/>
      <c r="L118" s="42"/>
      <c r="M118" s="48"/>
      <c r="N118" s="98"/>
      <c r="O118" s="96"/>
      <c r="P118" s="96"/>
      <c r="Q118" s="96"/>
      <c r="R118" s="96"/>
      <c r="S118" s="109">
        <v>0</v>
      </c>
      <c r="T118" s="109">
        <v>0</v>
      </c>
      <c r="U118" s="166"/>
      <c r="V118" s="84"/>
    </row>
    <row r="119" spans="1:22" s="55" customFormat="1" ht="15" customHeight="1">
      <c r="A119" s="94"/>
      <c r="B119" s="95"/>
      <c r="C119" s="817">
        <v>335</v>
      </c>
      <c r="D119" s="818" t="s">
        <v>254</v>
      </c>
      <c r="E119" s="819" t="s">
        <v>254</v>
      </c>
      <c r="F119" s="47" t="s">
        <v>255</v>
      </c>
      <c r="G119" s="40"/>
      <c r="H119" s="42"/>
      <c r="I119" s="42"/>
      <c r="J119" s="42"/>
      <c r="K119" s="42"/>
      <c r="L119" s="42"/>
      <c r="M119" s="48"/>
      <c r="N119" s="98"/>
      <c r="O119" s="96"/>
      <c r="P119" s="96"/>
      <c r="Q119" s="96"/>
      <c r="R119" s="96"/>
      <c r="S119" s="109">
        <v>0</v>
      </c>
      <c r="T119" s="109">
        <v>0</v>
      </c>
      <c r="U119" s="166"/>
      <c r="V119" s="84"/>
    </row>
    <row r="120" spans="1:22" s="55" customFormat="1" ht="15" hidden="1" customHeight="1">
      <c r="A120" s="94"/>
      <c r="B120" s="95"/>
      <c r="C120" s="817">
        <v>336</v>
      </c>
      <c r="D120" s="818" t="s">
        <v>256</v>
      </c>
      <c r="E120" s="819" t="s">
        <v>256</v>
      </c>
      <c r="F120" s="47" t="s">
        <v>257</v>
      </c>
      <c r="G120" s="40"/>
      <c r="H120" s="42"/>
      <c r="I120" s="42"/>
      <c r="J120" s="42"/>
      <c r="K120" s="42"/>
      <c r="L120" s="42"/>
      <c r="M120" s="48"/>
      <c r="N120" s="98"/>
      <c r="O120" s="96"/>
      <c r="P120" s="96"/>
      <c r="Q120" s="96"/>
      <c r="R120" s="96"/>
      <c r="S120" s="109">
        <v>0</v>
      </c>
      <c r="T120" s="109">
        <v>0</v>
      </c>
      <c r="U120" s="166"/>
      <c r="V120" s="84"/>
    </row>
    <row r="121" spans="1:22" s="55" customFormat="1" ht="15" customHeight="1">
      <c r="A121" s="94"/>
      <c r="B121" s="95" t="s">
        <v>258</v>
      </c>
      <c r="C121" s="817"/>
      <c r="D121" s="818"/>
      <c r="E121" s="819"/>
      <c r="F121" s="45" t="s">
        <v>259</v>
      </c>
      <c r="G121" s="40"/>
      <c r="H121" s="41"/>
      <c r="I121" s="41"/>
      <c r="J121" s="41"/>
      <c r="K121" s="41"/>
      <c r="L121" s="41"/>
      <c r="M121" s="46"/>
      <c r="N121" s="98"/>
      <c r="O121" s="96"/>
      <c r="P121" s="96"/>
      <c r="Q121" s="96"/>
      <c r="R121" s="96"/>
      <c r="S121" s="140">
        <f>SUM(S122:S125)</f>
        <v>0</v>
      </c>
      <c r="T121" s="140">
        <f>SUM(T122:T125)</f>
        <v>0</v>
      </c>
      <c r="U121" s="166"/>
      <c r="V121" s="84"/>
    </row>
    <row r="122" spans="1:22" s="55" customFormat="1" ht="15" customHeight="1">
      <c r="A122" s="94"/>
      <c r="B122" s="95"/>
      <c r="C122" s="817" t="s">
        <v>260</v>
      </c>
      <c r="D122" s="818" t="s">
        <v>261</v>
      </c>
      <c r="E122" s="819" t="s">
        <v>261</v>
      </c>
      <c r="F122" s="47" t="s">
        <v>262</v>
      </c>
      <c r="G122" s="40"/>
      <c r="H122" s="42"/>
      <c r="I122" s="42"/>
      <c r="J122" s="42"/>
      <c r="K122" s="42"/>
      <c r="L122" s="42"/>
      <c r="M122" s="48"/>
      <c r="N122" s="98"/>
      <c r="O122" s="96"/>
      <c r="P122" s="96"/>
      <c r="Q122" s="96"/>
      <c r="R122" s="96"/>
      <c r="S122" s="109">
        <v>0</v>
      </c>
      <c r="T122" s="109">
        <v>0</v>
      </c>
      <c r="U122" s="166"/>
      <c r="V122" s="84"/>
    </row>
    <row r="123" spans="1:22" s="55" customFormat="1" ht="15" customHeight="1">
      <c r="A123" s="94"/>
      <c r="B123" s="95"/>
      <c r="C123" s="817" t="s">
        <v>263</v>
      </c>
      <c r="D123" s="818" t="s">
        <v>264</v>
      </c>
      <c r="E123" s="819" t="s">
        <v>264</v>
      </c>
      <c r="F123" s="47" t="s">
        <v>265</v>
      </c>
      <c r="G123" s="40"/>
      <c r="H123" s="42"/>
      <c r="I123" s="42"/>
      <c r="J123" s="42"/>
      <c r="K123" s="42"/>
      <c r="L123" s="42"/>
      <c r="M123" s="48"/>
      <c r="N123" s="98"/>
      <c r="O123" s="96"/>
      <c r="P123" s="96"/>
      <c r="Q123" s="96"/>
      <c r="R123" s="96"/>
      <c r="S123" s="109">
        <v>0</v>
      </c>
      <c r="T123" s="109">
        <v>0</v>
      </c>
      <c r="U123" s="166"/>
      <c r="V123" s="84"/>
    </row>
    <row r="124" spans="1:22" s="55" customFormat="1" ht="15" customHeight="1">
      <c r="A124" s="94"/>
      <c r="B124" s="95"/>
      <c r="C124" s="817" t="s">
        <v>266</v>
      </c>
      <c r="D124" s="818" t="s">
        <v>264</v>
      </c>
      <c r="E124" s="819" t="s">
        <v>264</v>
      </c>
      <c r="F124" s="47" t="s">
        <v>267</v>
      </c>
      <c r="G124" s="40"/>
      <c r="H124" s="42"/>
      <c r="I124" s="42"/>
      <c r="J124" s="42"/>
      <c r="K124" s="42"/>
      <c r="L124" s="42"/>
      <c r="M124" s="48"/>
      <c r="N124" s="98"/>
      <c r="O124" s="96"/>
      <c r="P124" s="96"/>
      <c r="Q124" s="96"/>
      <c r="R124" s="96"/>
      <c r="S124" s="109">
        <v>0</v>
      </c>
      <c r="T124" s="109">
        <v>0</v>
      </c>
      <c r="U124" s="166"/>
      <c r="V124" s="84"/>
    </row>
    <row r="125" spans="1:22" s="55" customFormat="1" ht="15" customHeight="1">
      <c r="A125" s="94"/>
      <c r="B125" s="95"/>
      <c r="C125" s="105"/>
      <c r="D125" s="106"/>
      <c r="E125" s="107"/>
      <c r="F125" s="47"/>
      <c r="G125" s="40"/>
      <c r="H125" s="42"/>
      <c r="I125" s="42"/>
      <c r="J125" s="42"/>
      <c r="K125" s="42"/>
      <c r="L125" s="42"/>
      <c r="M125" s="48"/>
      <c r="N125" s="98"/>
      <c r="O125" s="96"/>
      <c r="P125" s="96"/>
      <c r="Q125" s="96"/>
      <c r="R125" s="96"/>
      <c r="S125" s="109"/>
      <c r="T125" s="109"/>
      <c r="U125" s="166"/>
      <c r="V125" s="84"/>
    </row>
    <row r="126" spans="1:22" s="55" customFormat="1" ht="15" customHeight="1">
      <c r="A126" s="94"/>
      <c r="B126" s="95" t="s">
        <v>268</v>
      </c>
      <c r="C126" s="817"/>
      <c r="D126" s="818"/>
      <c r="E126" s="819"/>
      <c r="F126" s="45" t="s">
        <v>477</v>
      </c>
      <c r="G126" s="40"/>
      <c r="H126" s="41"/>
      <c r="I126" s="41"/>
      <c r="J126" s="41"/>
      <c r="K126" s="41"/>
      <c r="L126" s="41"/>
      <c r="M126" s="46"/>
      <c r="N126" s="98"/>
      <c r="O126" s="96"/>
      <c r="P126" s="96"/>
      <c r="Q126" s="96"/>
      <c r="R126" s="96"/>
      <c r="S126" s="139">
        <f>SUM(S127:S131)</f>
        <v>0</v>
      </c>
      <c r="T126" s="139">
        <f>SUM(T127:T131)</f>
        <v>0</v>
      </c>
      <c r="U126" s="166"/>
      <c r="V126" s="84"/>
    </row>
    <row r="127" spans="1:22" s="55" customFormat="1" ht="15" hidden="1" customHeight="1">
      <c r="A127" s="94"/>
      <c r="B127" s="95"/>
      <c r="C127" s="817" t="s">
        <v>270</v>
      </c>
      <c r="D127" s="818" t="s">
        <v>271</v>
      </c>
      <c r="E127" s="819" t="s">
        <v>271</v>
      </c>
      <c r="F127" s="47" t="s">
        <v>272</v>
      </c>
      <c r="G127" s="40"/>
      <c r="H127" s="42"/>
      <c r="I127" s="42"/>
      <c r="J127" s="42"/>
      <c r="K127" s="42"/>
      <c r="L127" s="42"/>
      <c r="M127" s="48"/>
      <c r="N127" s="98"/>
      <c r="O127" s="96"/>
      <c r="P127" s="96"/>
      <c r="Q127" s="96"/>
      <c r="R127" s="96"/>
      <c r="S127" s="109">
        <v>0</v>
      </c>
      <c r="T127" s="109">
        <v>0</v>
      </c>
      <c r="U127" s="166"/>
      <c r="V127" s="84"/>
    </row>
    <row r="128" spans="1:22" s="55" customFormat="1" ht="15" hidden="1" customHeight="1">
      <c r="A128" s="94"/>
      <c r="B128" s="95"/>
      <c r="C128" s="817" t="s">
        <v>273</v>
      </c>
      <c r="D128" s="818" t="s">
        <v>271</v>
      </c>
      <c r="E128" s="819" t="s">
        <v>271</v>
      </c>
      <c r="F128" s="47" t="s">
        <v>274</v>
      </c>
      <c r="G128" s="40"/>
      <c r="H128" s="42"/>
      <c r="I128" s="42"/>
      <c r="J128" s="42"/>
      <c r="K128" s="42"/>
      <c r="L128" s="42"/>
      <c r="M128" s="48"/>
      <c r="N128" s="98"/>
      <c r="O128" s="96"/>
      <c r="P128" s="96"/>
      <c r="Q128" s="96"/>
      <c r="R128" s="96"/>
      <c r="S128" s="109">
        <v>0</v>
      </c>
      <c r="T128" s="109">
        <v>0</v>
      </c>
      <c r="U128" s="166"/>
      <c r="V128" s="84"/>
    </row>
    <row r="129" spans="1:23" s="55" customFormat="1" ht="15" customHeight="1">
      <c r="A129" s="94"/>
      <c r="B129" s="95"/>
      <c r="C129" s="817" t="s">
        <v>275</v>
      </c>
      <c r="D129" s="818" t="s">
        <v>276</v>
      </c>
      <c r="E129" s="819" t="s">
        <v>276</v>
      </c>
      <c r="F129" s="47" t="s">
        <v>277</v>
      </c>
      <c r="G129" s="40"/>
      <c r="H129" s="42"/>
      <c r="I129" s="42"/>
      <c r="J129" s="42"/>
      <c r="K129" s="42"/>
      <c r="L129" s="42"/>
      <c r="M129" s="48"/>
      <c r="N129" s="98"/>
      <c r="O129" s="96"/>
      <c r="P129" s="96"/>
      <c r="Q129" s="96"/>
      <c r="R129" s="96"/>
      <c r="S129" s="109">
        <v>0</v>
      </c>
      <c r="T129" s="109">
        <v>0</v>
      </c>
      <c r="U129" s="166"/>
      <c r="V129" s="84"/>
    </row>
    <row r="130" spans="1:23" s="55" customFormat="1" ht="15" customHeight="1">
      <c r="A130" s="94"/>
      <c r="B130" s="95"/>
      <c r="C130" s="817" t="s">
        <v>278</v>
      </c>
      <c r="D130" s="818" t="s">
        <v>279</v>
      </c>
      <c r="E130" s="819" t="s">
        <v>279</v>
      </c>
      <c r="F130" s="47" t="s">
        <v>280</v>
      </c>
      <c r="G130" s="40"/>
      <c r="H130" s="42"/>
      <c r="I130" s="42"/>
      <c r="J130" s="42"/>
      <c r="K130" s="42"/>
      <c r="L130" s="42"/>
      <c r="M130" s="48"/>
      <c r="N130" s="98"/>
      <c r="O130" s="96"/>
      <c r="P130" s="96"/>
      <c r="Q130" s="96"/>
      <c r="R130" s="96"/>
      <c r="S130" s="109">
        <v>0</v>
      </c>
      <c r="T130" s="109">
        <v>0</v>
      </c>
      <c r="U130" s="166"/>
      <c r="V130" s="84"/>
    </row>
    <row r="131" spans="1:23" s="55" customFormat="1" ht="15" customHeight="1">
      <c r="A131" s="94"/>
      <c r="B131" s="95"/>
      <c r="C131" s="817" t="s">
        <v>281</v>
      </c>
      <c r="D131" s="818" t="s">
        <v>282</v>
      </c>
      <c r="E131" s="819" t="s">
        <v>282</v>
      </c>
      <c r="F131" s="47" t="s">
        <v>283</v>
      </c>
      <c r="G131" s="40"/>
      <c r="H131" s="42"/>
      <c r="I131" s="42"/>
      <c r="J131" s="42"/>
      <c r="K131" s="42"/>
      <c r="L131" s="42"/>
      <c r="M131" s="48"/>
      <c r="N131" s="98"/>
      <c r="O131" s="96"/>
      <c r="P131" s="96"/>
      <c r="Q131" s="96"/>
      <c r="R131" s="96"/>
      <c r="S131" s="109">
        <v>0</v>
      </c>
      <c r="T131" s="109">
        <v>0</v>
      </c>
      <c r="U131" s="166"/>
      <c r="V131" s="84"/>
    </row>
    <row r="132" spans="1:23" s="55" customFormat="1" ht="15" customHeight="1">
      <c r="A132" s="94"/>
      <c r="B132" s="95" t="s">
        <v>284</v>
      </c>
      <c r="C132" s="105"/>
      <c r="D132" s="106"/>
      <c r="E132" s="107"/>
      <c r="F132" s="45" t="s">
        <v>478</v>
      </c>
      <c r="G132" s="40"/>
      <c r="H132" s="42"/>
      <c r="I132" s="42"/>
      <c r="J132" s="42"/>
      <c r="K132" s="42"/>
      <c r="L132" s="42"/>
      <c r="M132" s="48"/>
      <c r="N132" s="98"/>
      <c r="O132" s="96"/>
      <c r="P132" s="96"/>
      <c r="Q132" s="96"/>
      <c r="R132" s="96"/>
      <c r="S132" s="139">
        <v>0</v>
      </c>
      <c r="T132" s="139">
        <v>0</v>
      </c>
      <c r="U132" s="166"/>
      <c r="V132" s="84"/>
    </row>
    <row r="133" spans="1:23" s="55" customFormat="1" ht="15" hidden="1" customHeight="1">
      <c r="A133" s="94"/>
      <c r="B133" s="95"/>
      <c r="C133" s="817" t="s">
        <v>286</v>
      </c>
      <c r="D133" s="818" t="s">
        <v>271</v>
      </c>
      <c r="E133" s="819" t="s">
        <v>271</v>
      </c>
      <c r="F133" s="47" t="s">
        <v>287</v>
      </c>
      <c r="G133" s="40"/>
      <c r="H133" s="42"/>
      <c r="I133" s="42"/>
      <c r="J133" s="42"/>
      <c r="K133" s="42"/>
      <c r="L133" s="42"/>
      <c r="M133" s="48"/>
      <c r="N133" s="98"/>
      <c r="O133" s="96"/>
      <c r="P133" s="96"/>
      <c r="Q133" s="96"/>
      <c r="R133" s="96"/>
      <c r="S133" s="109">
        <v>0</v>
      </c>
      <c r="T133" s="109">
        <v>0</v>
      </c>
      <c r="U133" s="166"/>
      <c r="V133" s="84"/>
    </row>
    <row r="134" spans="1:23" s="55" customFormat="1" ht="15" hidden="1" customHeight="1">
      <c r="A134" s="94"/>
      <c r="B134" s="95"/>
      <c r="C134" s="817" t="s">
        <v>288</v>
      </c>
      <c r="D134" s="818" t="s">
        <v>271</v>
      </c>
      <c r="E134" s="819" t="s">
        <v>271</v>
      </c>
      <c r="F134" s="47" t="s">
        <v>289</v>
      </c>
      <c r="G134" s="40"/>
      <c r="H134" s="42"/>
      <c r="I134" s="42"/>
      <c r="J134" s="42"/>
      <c r="K134" s="42"/>
      <c r="L134" s="42"/>
      <c r="M134" s="48"/>
      <c r="N134" s="98"/>
      <c r="O134" s="96"/>
      <c r="P134" s="96"/>
      <c r="Q134" s="96"/>
      <c r="R134" s="96"/>
      <c r="S134" s="109">
        <v>0</v>
      </c>
      <c r="T134" s="109">
        <v>0</v>
      </c>
      <c r="U134" s="166"/>
      <c r="V134" s="84"/>
    </row>
    <row r="135" spans="1:23" s="55" customFormat="1" ht="15" hidden="1" customHeight="1">
      <c r="A135" s="94"/>
      <c r="B135" s="95"/>
      <c r="C135" s="817" t="s">
        <v>290</v>
      </c>
      <c r="D135" s="818" t="s">
        <v>276</v>
      </c>
      <c r="E135" s="819" t="s">
        <v>276</v>
      </c>
      <c r="F135" s="47" t="s">
        <v>291</v>
      </c>
      <c r="G135" s="40"/>
      <c r="H135" s="42"/>
      <c r="I135" s="42"/>
      <c r="J135" s="42"/>
      <c r="K135" s="42"/>
      <c r="L135" s="42"/>
      <c r="M135" s="48"/>
      <c r="N135" s="98"/>
      <c r="O135" s="96"/>
      <c r="P135" s="96"/>
      <c r="Q135" s="96"/>
      <c r="R135" s="96"/>
      <c r="S135" s="109">
        <v>0</v>
      </c>
      <c r="T135" s="109">
        <v>0</v>
      </c>
      <c r="U135" s="166"/>
      <c r="V135" s="84"/>
    </row>
    <row r="136" spans="1:23" s="55" customFormat="1" ht="15" hidden="1" customHeight="1">
      <c r="A136" s="94"/>
      <c r="B136" s="95"/>
      <c r="C136" s="817" t="s">
        <v>292</v>
      </c>
      <c r="D136" s="818" t="s">
        <v>279</v>
      </c>
      <c r="E136" s="819" t="s">
        <v>279</v>
      </c>
      <c r="F136" s="47" t="s">
        <v>293</v>
      </c>
      <c r="G136" s="40"/>
      <c r="H136" s="42"/>
      <c r="I136" s="42"/>
      <c r="J136" s="42"/>
      <c r="K136" s="42"/>
      <c r="L136" s="42"/>
      <c r="M136" s="48"/>
      <c r="N136" s="98"/>
      <c r="O136" s="96"/>
      <c r="P136" s="96"/>
      <c r="Q136" s="96"/>
      <c r="R136" s="96"/>
      <c r="S136" s="109">
        <v>0</v>
      </c>
      <c r="T136" s="109">
        <v>0</v>
      </c>
      <c r="U136" s="166"/>
      <c r="V136" s="84"/>
    </row>
    <row r="137" spans="1:23" s="55" customFormat="1" ht="15" customHeight="1">
      <c r="A137" s="94"/>
      <c r="B137" s="95"/>
      <c r="C137" s="817" t="s">
        <v>294</v>
      </c>
      <c r="D137" s="818" t="s">
        <v>282</v>
      </c>
      <c r="E137" s="819" t="s">
        <v>282</v>
      </c>
      <c r="F137" s="47" t="s">
        <v>295</v>
      </c>
      <c r="G137" s="40"/>
      <c r="H137" s="42"/>
      <c r="I137" s="42"/>
      <c r="J137" s="42"/>
      <c r="K137" s="42"/>
      <c r="L137" s="42"/>
      <c r="M137" s="48"/>
      <c r="N137" s="98"/>
      <c r="O137" s="96"/>
      <c r="P137" s="96"/>
      <c r="Q137" s="96"/>
      <c r="R137" s="96"/>
      <c r="S137" s="109">
        <v>0</v>
      </c>
      <c r="T137" s="109">
        <v>0</v>
      </c>
      <c r="U137" s="166"/>
      <c r="V137" s="84"/>
    </row>
    <row r="138" spans="1:23" s="55" customFormat="1" ht="15" hidden="1" customHeight="1">
      <c r="A138" s="94"/>
      <c r="B138" s="95"/>
      <c r="C138" s="817" t="s">
        <v>296</v>
      </c>
      <c r="D138" s="818" t="s">
        <v>282</v>
      </c>
      <c r="E138" s="819" t="s">
        <v>282</v>
      </c>
      <c r="F138" s="47" t="s">
        <v>297</v>
      </c>
      <c r="G138" s="40"/>
      <c r="H138" s="42"/>
      <c r="I138" s="42"/>
      <c r="J138" s="42"/>
      <c r="K138" s="42"/>
      <c r="L138" s="42"/>
      <c r="M138" s="48"/>
      <c r="N138" s="98"/>
      <c r="O138" s="96"/>
      <c r="P138" s="96"/>
      <c r="Q138" s="96"/>
      <c r="R138" s="96"/>
      <c r="S138" s="109">
        <v>0</v>
      </c>
      <c r="T138" s="109">
        <v>0</v>
      </c>
      <c r="U138" s="166"/>
      <c r="V138" s="84"/>
    </row>
    <row r="139" spans="1:23" s="55" customFormat="1" ht="15" customHeight="1">
      <c r="A139" s="94"/>
      <c r="B139" s="95"/>
      <c r="C139" s="105"/>
      <c r="D139" s="106"/>
      <c r="E139" s="107"/>
      <c r="F139" s="47"/>
      <c r="G139" s="40"/>
      <c r="H139" s="42"/>
      <c r="I139" s="42"/>
      <c r="J139" s="42"/>
      <c r="K139" s="42"/>
      <c r="L139" s="42"/>
      <c r="M139" s="48"/>
      <c r="N139" s="98"/>
      <c r="O139" s="96"/>
      <c r="P139" s="96"/>
      <c r="Q139" s="96"/>
      <c r="R139" s="96"/>
      <c r="S139" s="109"/>
      <c r="T139" s="109"/>
      <c r="U139" s="166"/>
      <c r="V139" s="84"/>
    </row>
    <row r="140" spans="1:23" s="55" customFormat="1" ht="15" customHeight="1">
      <c r="A140" s="94"/>
      <c r="B140" s="95" t="s">
        <v>298</v>
      </c>
      <c r="C140" s="817"/>
      <c r="D140" s="818"/>
      <c r="E140" s="819"/>
      <c r="F140" s="45" t="s">
        <v>299</v>
      </c>
      <c r="G140" s="40"/>
      <c r="H140" s="41"/>
      <c r="I140" s="41"/>
      <c r="J140" s="41"/>
      <c r="K140" s="41"/>
      <c r="L140" s="41"/>
      <c r="M140" s="46"/>
      <c r="N140" s="98"/>
      <c r="O140" s="96"/>
      <c r="P140" s="96"/>
      <c r="Q140" s="96"/>
      <c r="R140" s="96"/>
      <c r="S140" s="140">
        <f>SUM(S141:S149)</f>
        <v>0</v>
      </c>
      <c r="T140" s="140">
        <f>SUM(T141:T149)</f>
        <v>0</v>
      </c>
      <c r="U140" s="166"/>
      <c r="V140" s="84"/>
      <c r="W140" s="166">
        <f>+S141*1.7</f>
        <v>0</v>
      </c>
    </row>
    <row r="141" spans="1:23" s="55" customFormat="1" ht="15" customHeight="1">
      <c r="A141" s="94"/>
      <c r="B141" s="95"/>
      <c r="C141" s="817" t="s">
        <v>300</v>
      </c>
      <c r="D141" s="818" t="s">
        <v>301</v>
      </c>
      <c r="E141" s="819" t="s">
        <v>301</v>
      </c>
      <c r="F141" s="47" t="s">
        <v>302</v>
      </c>
      <c r="G141" s="40"/>
      <c r="H141" s="42"/>
      <c r="I141" s="42"/>
      <c r="J141" s="42"/>
      <c r="K141" s="42"/>
      <c r="L141" s="42"/>
      <c r="M141" s="48"/>
      <c r="N141" s="98"/>
      <c r="O141" s="96"/>
      <c r="P141" s="96"/>
      <c r="Q141" s="96"/>
      <c r="R141" s="96"/>
      <c r="S141" s="109">
        <v>0</v>
      </c>
      <c r="T141" s="109">
        <v>0</v>
      </c>
      <c r="U141" s="166"/>
      <c r="V141" s="84"/>
    </row>
    <row r="142" spans="1:23" s="55" customFormat="1" ht="15" customHeight="1">
      <c r="A142" s="94"/>
      <c r="B142" s="95"/>
      <c r="C142" s="817" t="s">
        <v>303</v>
      </c>
      <c r="D142" s="818" t="s">
        <v>304</v>
      </c>
      <c r="E142" s="819" t="s">
        <v>304</v>
      </c>
      <c r="F142" s="47" t="s">
        <v>305</v>
      </c>
      <c r="G142" s="40"/>
      <c r="H142" s="42"/>
      <c r="I142" s="42"/>
      <c r="J142" s="42"/>
      <c r="K142" s="42"/>
      <c r="L142" s="42"/>
      <c r="M142" s="48"/>
      <c r="N142" s="98"/>
      <c r="O142" s="96"/>
      <c r="P142" s="96"/>
      <c r="Q142" s="96"/>
      <c r="R142" s="96"/>
      <c r="S142" s="109">
        <v>0</v>
      </c>
      <c r="T142" s="109">
        <v>0</v>
      </c>
      <c r="U142" s="166"/>
      <c r="V142" s="84"/>
    </row>
    <row r="143" spans="1:23" s="55" customFormat="1" ht="15" hidden="1" customHeight="1">
      <c r="A143" s="94"/>
      <c r="B143" s="95"/>
      <c r="C143" s="817" t="s">
        <v>306</v>
      </c>
      <c r="D143" s="818" t="s">
        <v>304</v>
      </c>
      <c r="E143" s="819" t="s">
        <v>304</v>
      </c>
      <c r="F143" s="47" t="s">
        <v>307</v>
      </c>
      <c r="G143" s="40"/>
      <c r="H143" s="42"/>
      <c r="I143" s="42"/>
      <c r="J143" s="42"/>
      <c r="K143" s="42"/>
      <c r="L143" s="42"/>
      <c r="M143" s="48"/>
      <c r="N143" s="98"/>
      <c r="O143" s="96"/>
      <c r="P143" s="96"/>
      <c r="Q143" s="96"/>
      <c r="R143" s="96"/>
      <c r="S143" s="109">
        <v>0</v>
      </c>
      <c r="T143" s="109">
        <v>0</v>
      </c>
      <c r="U143" s="166"/>
      <c r="V143" s="84"/>
    </row>
    <row r="144" spans="1:23" s="55" customFormat="1" ht="15" customHeight="1">
      <c r="A144" s="94"/>
      <c r="B144" s="95"/>
      <c r="C144" s="817" t="s">
        <v>308</v>
      </c>
      <c r="D144" s="818" t="s">
        <v>304</v>
      </c>
      <c r="E144" s="819" t="s">
        <v>304</v>
      </c>
      <c r="F144" s="47" t="s">
        <v>309</v>
      </c>
      <c r="G144" s="40"/>
      <c r="H144" s="42"/>
      <c r="I144" s="42"/>
      <c r="J144" s="42"/>
      <c r="K144" s="42"/>
      <c r="L144" s="42"/>
      <c r="M144" s="48"/>
      <c r="N144" s="98"/>
      <c r="O144" s="96"/>
      <c r="P144" s="96"/>
      <c r="Q144" s="96"/>
      <c r="R144" s="96"/>
      <c r="S144" s="109">
        <v>0</v>
      </c>
      <c r="T144" s="109">
        <v>0</v>
      </c>
      <c r="U144" s="166"/>
      <c r="V144" s="84"/>
    </row>
    <row r="145" spans="1:22" s="55" customFormat="1" ht="15" customHeight="1">
      <c r="A145" s="94"/>
      <c r="B145" s="95"/>
      <c r="C145" s="817" t="s">
        <v>310</v>
      </c>
      <c r="D145" s="818" t="s">
        <v>304</v>
      </c>
      <c r="E145" s="819" t="s">
        <v>304</v>
      </c>
      <c r="F145" s="47" t="s">
        <v>311</v>
      </c>
      <c r="G145" s="40"/>
      <c r="H145" s="42"/>
      <c r="I145" s="42"/>
      <c r="J145" s="42"/>
      <c r="K145" s="42"/>
      <c r="L145" s="42"/>
      <c r="M145" s="48"/>
      <c r="N145" s="98"/>
      <c r="O145" s="96"/>
      <c r="P145" s="96"/>
      <c r="Q145" s="96"/>
      <c r="R145" s="96"/>
      <c r="S145" s="109">
        <v>0</v>
      </c>
      <c r="T145" s="109">
        <v>0</v>
      </c>
      <c r="U145" s="166"/>
      <c r="V145" s="84"/>
    </row>
    <row r="146" spans="1:22" s="55" customFormat="1" ht="15" customHeight="1">
      <c r="A146" s="94"/>
      <c r="B146" s="95"/>
      <c r="C146" s="817" t="s">
        <v>312</v>
      </c>
      <c r="D146" s="818" t="s">
        <v>313</v>
      </c>
      <c r="E146" s="819" t="s">
        <v>313</v>
      </c>
      <c r="F146" s="47" t="s">
        <v>314</v>
      </c>
      <c r="G146" s="40"/>
      <c r="H146" s="42"/>
      <c r="I146" s="42"/>
      <c r="J146" s="42"/>
      <c r="K146" s="42"/>
      <c r="L146" s="42"/>
      <c r="M146" s="48"/>
      <c r="N146" s="98"/>
      <c r="O146" s="96"/>
      <c r="P146" s="96"/>
      <c r="Q146" s="96"/>
      <c r="R146" s="96"/>
      <c r="S146" s="109">
        <v>0</v>
      </c>
      <c r="T146" s="109">
        <v>0</v>
      </c>
      <c r="U146" s="166"/>
      <c r="V146" s="84"/>
    </row>
    <row r="147" spans="1:22" s="55" customFormat="1" ht="15" customHeight="1">
      <c r="A147" s="94"/>
      <c r="B147" s="95"/>
      <c r="C147" s="817" t="s">
        <v>315</v>
      </c>
      <c r="D147" s="818" t="s">
        <v>316</v>
      </c>
      <c r="E147" s="819" t="s">
        <v>316</v>
      </c>
      <c r="F147" s="47" t="s">
        <v>317</v>
      </c>
      <c r="G147" s="40"/>
      <c r="H147" s="42"/>
      <c r="I147" s="42"/>
      <c r="J147" s="42"/>
      <c r="K147" s="42"/>
      <c r="L147" s="42"/>
      <c r="M147" s="48"/>
      <c r="N147" s="98"/>
      <c r="O147" s="96"/>
      <c r="P147" s="96"/>
      <c r="Q147" s="96"/>
      <c r="R147" s="96"/>
      <c r="S147" s="109">
        <v>0</v>
      </c>
      <c r="T147" s="109">
        <v>0</v>
      </c>
      <c r="U147" s="166"/>
      <c r="V147" s="84"/>
    </row>
    <row r="148" spans="1:22" s="55" customFormat="1" ht="15" hidden="1" customHeight="1">
      <c r="A148" s="94"/>
      <c r="B148" s="95"/>
      <c r="C148" s="105"/>
      <c r="D148" s="106" t="s">
        <v>542</v>
      </c>
      <c r="E148" s="107"/>
      <c r="F148" s="47" t="s">
        <v>543</v>
      </c>
      <c r="G148" s="40"/>
      <c r="H148" s="42"/>
      <c r="I148" s="42"/>
      <c r="J148" s="42"/>
      <c r="K148" s="42"/>
      <c r="L148" s="42"/>
      <c r="M148" s="48"/>
      <c r="N148" s="98"/>
      <c r="O148" s="96"/>
      <c r="P148" s="96"/>
      <c r="Q148" s="96"/>
      <c r="R148" s="96"/>
      <c r="S148" s="109">
        <v>0</v>
      </c>
      <c r="T148" s="109">
        <v>0</v>
      </c>
      <c r="U148" s="84"/>
      <c r="V148" s="84"/>
    </row>
    <row r="149" spans="1:22" s="55" customFormat="1" ht="15" customHeight="1">
      <c r="A149" s="94"/>
      <c r="B149" s="95"/>
      <c r="C149" s="817" t="s">
        <v>318</v>
      </c>
      <c r="D149" s="818" t="s">
        <v>319</v>
      </c>
      <c r="E149" s="819" t="s">
        <v>319</v>
      </c>
      <c r="F149" s="47" t="s">
        <v>320</v>
      </c>
      <c r="G149" s="40"/>
      <c r="H149" s="42"/>
      <c r="I149" s="42"/>
      <c r="J149" s="42"/>
      <c r="K149" s="42"/>
      <c r="L149" s="42"/>
      <c r="M149" s="48"/>
      <c r="N149" s="98"/>
      <c r="O149" s="96"/>
      <c r="P149" s="96"/>
      <c r="Q149" s="96"/>
      <c r="R149" s="96"/>
      <c r="S149" s="109">
        <v>0</v>
      </c>
      <c r="T149" s="109">
        <v>0</v>
      </c>
      <c r="U149" s="166"/>
      <c r="V149" s="84"/>
    </row>
    <row r="150" spans="1:22" s="55" customFormat="1" ht="15" hidden="1" customHeight="1">
      <c r="A150" s="94"/>
      <c r="B150" s="95"/>
      <c r="C150" s="105"/>
      <c r="D150" s="106"/>
      <c r="E150" s="107"/>
      <c r="F150" s="47"/>
      <c r="G150" s="40"/>
      <c r="H150" s="42"/>
      <c r="I150" s="42"/>
      <c r="J150" s="42"/>
      <c r="K150" s="42"/>
      <c r="L150" s="42"/>
      <c r="M150" s="48"/>
      <c r="N150" s="98"/>
      <c r="O150" s="96"/>
      <c r="P150" s="96"/>
      <c r="Q150" s="96"/>
      <c r="R150" s="96"/>
      <c r="S150" s="109"/>
      <c r="T150" s="109"/>
      <c r="U150" s="166"/>
      <c r="V150" s="84"/>
    </row>
    <row r="151" spans="1:22" s="72" customFormat="1" ht="15" hidden="1" customHeight="1">
      <c r="A151" s="94" t="s">
        <v>321</v>
      </c>
      <c r="B151" s="94"/>
      <c r="C151" s="821"/>
      <c r="D151" s="822"/>
      <c r="E151" s="823"/>
      <c r="F151" s="43" t="s">
        <v>322</v>
      </c>
      <c r="G151" s="59"/>
      <c r="H151" s="39"/>
      <c r="I151" s="39"/>
      <c r="J151" s="39"/>
      <c r="K151" s="39"/>
      <c r="L151" s="39"/>
      <c r="M151" s="44"/>
      <c r="N151" s="99"/>
      <c r="O151" s="97">
        <v>40</v>
      </c>
      <c r="P151" s="97"/>
      <c r="Q151" s="97"/>
      <c r="R151" s="97"/>
      <c r="S151" s="139">
        <f>+S153+S156</f>
        <v>0</v>
      </c>
      <c r="T151" s="139">
        <f>+T153+T156</f>
        <v>0</v>
      </c>
      <c r="U151" s="169"/>
      <c r="V151" s="84"/>
    </row>
    <row r="152" spans="1:22" s="55" customFormat="1" ht="15" hidden="1" customHeight="1">
      <c r="A152" s="94"/>
      <c r="B152" s="95"/>
      <c r="C152" s="817"/>
      <c r="D152" s="818"/>
      <c r="E152" s="819"/>
      <c r="F152" s="47"/>
      <c r="G152" s="40"/>
      <c r="H152" s="42"/>
      <c r="I152" s="42"/>
      <c r="J152" s="42"/>
      <c r="K152" s="42"/>
      <c r="L152" s="42"/>
      <c r="M152" s="48"/>
      <c r="N152" s="98"/>
      <c r="O152" s="96"/>
      <c r="P152" s="96"/>
      <c r="Q152" s="96"/>
      <c r="R152" s="96"/>
      <c r="S152" s="109"/>
      <c r="T152" s="109"/>
      <c r="U152" s="166"/>
      <c r="V152" s="84"/>
    </row>
    <row r="153" spans="1:22" s="55" customFormat="1" ht="15" hidden="1" customHeight="1">
      <c r="A153" s="94"/>
      <c r="B153" s="95" t="s">
        <v>323</v>
      </c>
      <c r="C153" s="817"/>
      <c r="D153" s="818"/>
      <c r="E153" s="819"/>
      <c r="F153" s="45" t="s">
        <v>324</v>
      </c>
      <c r="G153" s="40"/>
      <c r="H153" s="41"/>
      <c r="I153" s="41"/>
      <c r="J153" s="41"/>
      <c r="K153" s="41"/>
      <c r="L153" s="41"/>
      <c r="M153" s="46"/>
      <c r="N153" s="98"/>
      <c r="O153" s="96"/>
      <c r="P153" s="96"/>
      <c r="Q153" s="96"/>
      <c r="R153" s="96"/>
      <c r="S153" s="140">
        <f>SUM(S154:S155)</f>
        <v>0</v>
      </c>
      <c r="T153" s="140">
        <f>SUM(T154:T155)</f>
        <v>0</v>
      </c>
      <c r="U153" s="166"/>
      <c r="V153" s="84"/>
    </row>
    <row r="154" spans="1:22" s="55" customFormat="1" ht="15" hidden="1" customHeight="1">
      <c r="A154" s="94"/>
      <c r="B154" s="95"/>
      <c r="C154" s="817" t="s">
        <v>325</v>
      </c>
      <c r="D154" s="818" t="s">
        <v>326</v>
      </c>
      <c r="E154" s="819" t="s">
        <v>326</v>
      </c>
      <c r="F154" s="47" t="s">
        <v>327</v>
      </c>
      <c r="G154" s="40"/>
      <c r="H154" s="42"/>
      <c r="I154" s="42"/>
      <c r="J154" s="42"/>
      <c r="K154" s="42"/>
      <c r="L154" s="42"/>
      <c r="M154" s="48"/>
      <c r="N154" s="98"/>
      <c r="O154" s="96"/>
      <c r="P154" s="96"/>
      <c r="Q154" s="96"/>
      <c r="R154" s="96"/>
      <c r="S154" s="109">
        <v>0</v>
      </c>
      <c r="T154" s="109">
        <v>0</v>
      </c>
      <c r="U154" s="166"/>
      <c r="V154" s="84"/>
    </row>
    <row r="155" spans="1:22" s="55" customFormat="1" ht="15" hidden="1" customHeight="1">
      <c r="A155" s="94"/>
      <c r="B155" s="95"/>
      <c r="C155" s="817" t="s">
        <v>328</v>
      </c>
      <c r="D155" s="818" t="s">
        <v>329</v>
      </c>
      <c r="E155" s="819" t="s">
        <v>329</v>
      </c>
      <c r="F155" s="47" t="s">
        <v>330</v>
      </c>
      <c r="G155" s="40"/>
      <c r="H155" s="42"/>
      <c r="I155" s="42"/>
      <c r="J155" s="42"/>
      <c r="K155" s="42"/>
      <c r="L155" s="42"/>
      <c r="M155" s="48"/>
      <c r="N155" s="98"/>
      <c r="O155" s="96"/>
      <c r="P155" s="96"/>
      <c r="Q155" s="96"/>
      <c r="R155" s="96"/>
      <c r="S155" s="109">
        <v>0</v>
      </c>
      <c r="T155" s="109">
        <v>0</v>
      </c>
      <c r="U155" s="166"/>
      <c r="V155" s="84"/>
    </row>
    <row r="156" spans="1:22" s="55" customFormat="1" ht="15" hidden="1" customHeight="1">
      <c r="A156" s="94"/>
      <c r="B156" s="95" t="s">
        <v>331</v>
      </c>
      <c r="C156" s="817"/>
      <c r="D156" s="818"/>
      <c r="E156" s="819"/>
      <c r="F156" s="45" t="s">
        <v>332</v>
      </c>
      <c r="G156" s="40"/>
      <c r="H156" s="41"/>
      <c r="I156" s="41"/>
      <c r="J156" s="41"/>
      <c r="K156" s="41"/>
      <c r="L156" s="41"/>
      <c r="M156" s="46"/>
      <c r="N156" s="98"/>
      <c r="O156" s="96"/>
      <c r="P156" s="96"/>
      <c r="Q156" s="96"/>
      <c r="R156" s="96"/>
      <c r="S156" s="140">
        <f>SUM(S157:S158)</f>
        <v>0</v>
      </c>
      <c r="T156" s="140">
        <f>SUM(T157:T158)</f>
        <v>0</v>
      </c>
      <c r="U156" s="166"/>
      <c r="V156" s="84"/>
    </row>
    <row r="157" spans="1:22" s="55" customFormat="1" ht="15" hidden="1" customHeight="1">
      <c r="A157" s="94"/>
      <c r="B157" s="95"/>
      <c r="C157" s="817" t="s">
        <v>333</v>
      </c>
      <c r="D157" s="818" t="s">
        <v>334</v>
      </c>
      <c r="E157" s="819" t="s">
        <v>334</v>
      </c>
      <c r="F157" s="47" t="s">
        <v>335</v>
      </c>
      <c r="G157" s="40"/>
      <c r="H157" s="42"/>
      <c r="I157" s="42"/>
      <c r="J157" s="42"/>
      <c r="K157" s="42"/>
      <c r="L157" s="42"/>
      <c r="M157" s="48"/>
      <c r="N157" s="98"/>
      <c r="O157" s="96"/>
      <c r="P157" s="96"/>
      <c r="Q157" s="96"/>
      <c r="R157" s="96"/>
      <c r="S157" s="109">
        <v>0</v>
      </c>
      <c r="T157" s="109">
        <v>0</v>
      </c>
      <c r="U157" s="166"/>
      <c r="V157" s="84"/>
    </row>
    <row r="158" spans="1:22" s="55" customFormat="1" ht="15" hidden="1" customHeight="1">
      <c r="A158" s="94"/>
      <c r="B158" s="95"/>
      <c r="C158" s="817" t="s">
        <v>336</v>
      </c>
      <c r="D158" s="818" t="s">
        <v>337</v>
      </c>
      <c r="E158" s="819" t="s">
        <v>337</v>
      </c>
      <c r="F158" s="47" t="s">
        <v>338</v>
      </c>
      <c r="G158" s="40"/>
      <c r="H158" s="42"/>
      <c r="I158" s="42"/>
      <c r="J158" s="42"/>
      <c r="K158" s="42"/>
      <c r="L158" s="42"/>
      <c r="M158" s="48"/>
      <c r="N158" s="98"/>
      <c r="O158" s="96"/>
      <c r="P158" s="96"/>
      <c r="Q158" s="96"/>
      <c r="R158" s="96"/>
      <c r="S158" s="109">
        <v>0</v>
      </c>
      <c r="T158" s="109">
        <v>0</v>
      </c>
      <c r="U158" s="166"/>
      <c r="V158" s="84"/>
    </row>
    <row r="159" spans="1:22" s="55" customFormat="1" ht="15" hidden="1" customHeight="1">
      <c r="A159" s="94"/>
      <c r="B159" s="95"/>
      <c r="C159" s="105"/>
      <c r="D159" s="106" t="s">
        <v>544</v>
      </c>
      <c r="E159" s="107"/>
      <c r="F159" s="47" t="s">
        <v>546</v>
      </c>
      <c r="G159" s="40"/>
      <c r="H159" s="42"/>
      <c r="I159" s="42"/>
      <c r="J159" s="42"/>
      <c r="K159" s="42"/>
      <c r="L159" s="42"/>
      <c r="M159" s="48"/>
      <c r="N159" s="98"/>
      <c r="O159" s="96"/>
      <c r="P159" s="96"/>
      <c r="Q159" s="96"/>
      <c r="R159" s="96"/>
      <c r="S159" s="108">
        <v>0</v>
      </c>
      <c r="T159" s="108">
        <v>0</v>
      </c>
      <c r="U159" s="84"/>
      <c r="V159" s="84"/>
    </row>
    <row r="160" spans="1:22" s="55" customFormat="1" ht="15" hidden="1" customHeight="1">
      <c r="A160" s="94"/>
      <c r="B160" s="95"/>
      <c r="C160" s="105"/>
      <c r="D160" s="106" t="s">
        <v>545</v>
      </c>
      <c r="E160" s="107"/>
      <c r="F160" s="47" t="s">
        <v>547</v>
      </c>
      <c r="G160" s="40"/>
      <c r="H160" s="42"/>
      <c r="I160" s="42"/>
      <c r="J160" s="42"/>
      <c r="K160" s="42"/>
      <c r="L160" s="42"/>
      <c r="M160" s="48"/>
      <c r="N160" s="98"/>
      <c r="O160" s="96"/>
      <c r="P160" s="96"/>
      <c r="Q160" s="96"/>
      <c r="R160" s="96"/>
      <c r="S160" s="108">
        <v>0</v>
      </c>
      <c r="T160" s="108">
        <v>0</v>
      </c>
      <c r="U160" s="84"/>
      <c r="V160" s="84"/>
    </row>
    <row r="161" spans="1:22" s="55" customFormat="1" ht="15" hidden="1" customHeight="1">
      <c r="A161" s="94"/>
      <c r="B161" s="95"/>
      <c r="C161" s="817"/>
      <c r="D161" s="818"/>
      <c r="E161" s="819"/>
      <c r="F161" s="47"/>
      <c r="G161" s="40"/>
      <c r="H161" s="42"/>
      <c r="I161" s="42"/>
      <c r="J161" s="42"/>
      <c r="K161" s="42"/>
      <c r="L161" s="42"/>
      <c r="M161" s="48"/>
      <c r="N161" s="98"/>
      <c r="O161" s="96"/>
      <c r="P161" s="96"/>
      <c r="Q161" s="96"/>
      <c r="R161" s="96"/>
      <c r="S161" s="109"/>
      <c r="T161" s="109"/>
      <c r="U161" s="166"/>
      <c r="V161" s="84"/>
    </row>
    <row r="162" spans="1:22" s="55" customFormat="1" ht="15" customHeight="1">
      <c r="A162" s="94" t="s">
        <v>339</v>
      </c>
      <c r="B162" s="95"/>
      <c r="C162" s="817"/>
      <c r="D162" s="818"/>
      <c r="E162" s="819"/>
      <c r="F162" s="43" t="s">
        <v>340</v>
      </c>
      <c r="G162" s="40"/>
      <c r="H162" s="39"/>
      <c r="I162" s="39"/>
      <c r="J162" s="39"/>
      <c r="K162" s="39"/>
      <c r="L162" s="39"/>
      <c r="M162" s="44"/>
      <c r="N162" s="98"/>
      <c r="O162" s="96">
        <v>30</v>
      </c>
      <c r="P162" s="96"/>
      <c r="Q162" s="96"/>
      <c r="R162" s="96"/>
      <c r="S162" s="139">
        <f>+S164+S176+S185+S174</f>
        <v>0</v>
      </c>
      <c r="T162" s="139">
        <f>+T164+T176+T185+T174</f>
        <v>0</v>
      </c>
      <c r="U162" s="166"/>
      <c r="V162" s="84"/>
    </row>
    <row r="163" spans="1:22" s="55" customFormat="1" ht="15" customHeight="1">
      <c r="A163" s="94"/>
      <c r="B163" s="95"/>
      <c r="C163" s="817"/>
      <c r="D163" s="818"/>
      <c r="E163" s="819"/>
      <c r="F163" s="47"/>
      <c r="G163" s="40"/>
      <c r="H163" s="42"/>
      <c r="I163" s="42"/>
      <c r="J163" s="42"/>
      <c r="K163" s="42"/>
      <c r="L163" s="42"/>
      <c r="M163" s="48"/>
      <c r="N163" s="98"/>
      <c r="O163" s="96"/>
      <c r="P163" s="96"/>
      <c r="Q163" s="96"/>
      <c r="R163" s="96"/>
      <c r="S163" s="109"/>
      <c r="T163" s="109"/>
      <c r="U163" s="166"/>
      <c r="V163" s="84"/>
    </row>
    <row r="164" spans="1:22" s="55" customFormat="1" ht="15" customHeight="1">
      <c r="A164" s="94"/>
      <c r="B164" s="95" t="s">
        <v>341</v>
      </c>
      <c r="C164" s="817"/>
      <c r="D164" s="818"/>
      <c r="E164" s="819"/>
      <c r="F164" s="45" t="s">
        <v>342</v>
      </c>
      <c r="G164" s="40"/>
      <c r="H164" s="41"/>
      <c r="I164" s="41"/>
      <c r="J164" s="41"/>
      <c r="K164" s="41"/>
      <c r="L164" s="41"/>
      <c r="M164" s="46"/>
      <c r="N164" s="98"/>
      <c r="O164" s="96"/>
      <c r="P164" s="96"/>
      <c r="Q164" s="96"/>
      <c r="R164" s="96"/>
      <c r="S164" s="140">
        <f>SUM(S165:S173)</f>
        <v>0</v>
      </c>
      <c r="T164" s="140">
        <f>SUM(T165:T173)</f>
        <v>0</v>
      </c>
      <c r="U164" s="166"/>
      <c r="V164" s="84"/>
    </row>
    <row r="165" spans="1:22" s="55" customFormat="1" ht="15" customHeight="1">
      <c r="A165" s="94"/>
      <c r="B165" s="95"/>
      <c r="C165" s="817" t="s">
        <v>343</v>
      </c>
      <c r="D165" s="818" t="s">
        <v>344</v>
      </c>
      <c r="E165" s="819" t="s">
        <v>344</v>
      </c>
      <c r="F165" s="47" t="s">
        <v>345</v>
      </c>
      <c r="G165" s="40"/>
      <c r="H165" s="42"/>
      <c r="I165" s="42"/>
      <c r="J165" s="42"/>
      <c r="K165" s="42"/>
      <c r="L165" s="42"/>
      <c r="M165" s="48"/>
      <c r="N165" s="98"/>
      <c r="O165" s="96"/>
      <c r="P165" s="96"/>
      <c r="Q165" s="96"/>
      <c r="R165" s="96"/>
      <c r="S165" s="109">
        <v>0</v>
      </c>
      <c r="T165" s="109">
        <v>0</v>
      </c>
      <c r="U165" s="166"/>
      <c r="V165" s="84"/>
    </row>
    <row r="166" spans="1:22" s="55" customFormat="1" ht="15" hidden="1" customHeight="1">
      <c r="A166" s="94"/>
      <c r="B166" s="95"/>
      <c r="C166" s="817" t="s">
        <v>346</v>
      </c>
      <c r="D166" s="818" t="s">
        <v>344</v>
      </c>
      <c r="E166" s="819" t="s">
        <v>344</v>
      </c>
      <c r="F166" s="47" t="s">
        <v>347</v>
      </c>
      <c r="G166" s="40"/>
      <c r="H166" s="42"/>
      <c r="I166" s="42"/>
      <c r="J166" s="42"/>
      <c r="K166" s="42"/>
      <c r="L166" s="42"/>
      <c r="M166" s="48"/>
      <c r="N166" s="98"/>
      <c r="O166" s="96"/>
      <c r="P166" s="96"/>
      <c r="Q166" s="96"/>
      <c r="R166" s="96"/>
      <c r="S166" s="109">
        <v>0</v>
      </c>
      <c r="T166" s="109">
        <v>0</v>
      </c>
      <c r="U166" s="166"/>
      <c r="V166" s="84"/>
    </row>
    <row r="167" spans="1:22" s="55" customFormat="1" ht="15" hidden="1" customHeight="1">
      <c r="A167" s="94"/>
      <c r="B167" s="95"/>
      <c r="C167" s="817" t="s">
        <v>348</v>
      </c>
      <c r="D167" s="818" t="s">
        <v>349</v>
      </c>
      <c r="E167" s="819" t="s">
        <v>349</v>
      </c>
      <c r="F167" s="47" t="s">
        <v>350</v>
      </c>
      <c r="G167" s="40"/>
      <c r="H167" s="42"/>
      <c r="I167" s="42"/>
      <c r="J167" s="42"/>
      <c r="K167" s="42"/>
      <c r="L167" s="42"/>
      <c r="M167" s="48"/>
      <c r="N167" s="98"/>
      <c r="O167" s="96"/>
      <c r="P167" s="96"/>
      <c r="Q167" s="96"/>
      <c r="R167" s="96"/>
      <c r="S167" s="109">
        <v>0</v>
      </c>
      <c r="T167" s="109">
        <v>0</v>
      </c>
      <c r="U167" s="166"/>
      <c r="V167" s="84"/>
    </row>
    <row r="168" spans="1:22" s="55" customFormat="1" ht="15" customHeight="1">
      <c r="A168" s="94"/>
      <c r="B168" s="95"/>
      <c r="C168" s="817" t="s">
        <v>351</v>
      </c>
      <c r="D168" s="818" t="s">
        <v>352</v>
      </c>
      <c r="E168" s="819" t="s">
        <v>352</v>
      </c>
      <c r="F168" s="47" t="s">
        <v>353</v>
      </c>
      <c r="G168" s="40"/>
      <c r="H168" s="42"/>
      <c r="I168" s="42"/>
      <c r="J168" s="42"/>
      <c r="K168" s="42"/>
      <c r="L168" s="42"/>
      <c r="M168" s="48"/>
      <c r="N168" s="98"/>
      <c r="O168" s="96"/>
      <c r="P168" s="96"/>
      <c r="Q168" s="96"/>
      <c r="R168" s="96"/>
      <c r="S168" s="109">
        <v>0</v>
      </c>
      <c r="T168" s="109">
        <v>0</v>
      </c>
      <c r="U168" s="166"/>
      <c r="V168" s="84"/>
    </row>
    <row r="169" spans="1:22" s="55" customFormat="1" ht="15" hidden="1" customHeight="1">
      <c r="A169" s="94"/>
      <c r="B169" s="95"/>
      <c r="C169" s="817" t="s">
        <v>354</v>
      </c>
      <c r="D169" s="818" t="s">
        <v>352</v>
      </c>
      <c r="E169" s="819" t="s">
        <v>352</v>
      </c>
      <c r="F169" s="47" t="s">
        <v>355</v>
      </c>
      <c r="G169" s="40"/>
      <c r="H169" s="42"/>
      <c r="I169" s="42"/>
      <c r="J169" s="42"/>
      <c r="K169" s="42"/>
      <c r="L169" s="42"/>
      <c r="M169" s="48"/>
      <c r="N169" s="98"/>
      <c r="O169" s="96"/>
      <c r="P169" s="96"/>
      <c r="Q169" s="96"/>
      <c r="R169" s="96"/>
      <c r="S169" s="109">
        <v>0</v>
      </c>
      <c r="T169" s="109">
        <v>0</v>
      </c>
      <c r="U169" s="166"/>
      <c r="V169" s="84"/>
    </row>
    <row r="170" spans="1:22" s="55" customFormat="1" ht="15" hidden="1" customHeight="1">
      <c r="A170" s="94"/>
      <c r="B170" s="95"/>
      <c r="C170" s="817" t="s">
        <v>356</v>
      </c>
      <c r="D170" s="818" t="s">
        <v>352</v>
      </c>
      <c r="E170" s="819" t="s">
        <v>352</v>
      </c>
      <c r="F170" s="47" t="s">
        <v>357</v>
      </c>
      <c r="G170" s="40"/>
      <c r="H170" s="42"/>
      <c r="I170" s="42"/>
      <c r="J170" s="42"/>
      <c r="K170" s="42"/>
      <c r="L170" s="42"/>
      <c r="M170" s="48"/>
      <c r="N170" s="98"/>
      <c r="O170" s="96"/>
      <c r="P170" s="96"/>
      <c r="Q170" s="96"/>
      <c r="R170" s="96"/>
      <c r="S170" s="109">
        <v>0</v>
      </c>
      <c r="T170" s="109">
        <v>0</v>
      </c>
      <c r="U170" s="166"/>
      <c r="V170" s="84"/>
    </row>
    <row r="171" spans="1:22" s="55" customFormat="1" ht="15" customHeight="1">
      <c r="A171" s="94"/>
      <c r="B171" s="95"/>
      <c r="C171" s="817" t="s">
        <v>358</v>
      </c>
      <c r="D171" s="818"/>
      <c r="E171" s="819"/>
      <c r="F171" s="47" t="s">
        <v>359</v>
      </c>
      <c r="G171" s="40"/>
      <c r="H171" s="42"/>
      <c r="I171" s="42"/>
      <c r="J171" s="42"/>
      <c r="K171" s="42"/>
      <c r="L171" s="42"/>
      <c r="M171" s="48"/>
      <c r="N171" s="98"/>
      <c r="O171" s="96"/>
      <c r="P171" s="96"/>
      <c r="Q171" s="96"/>
      <c r="R171" s="96"/>
      <c r="S171" s="109">
        <v>0</v>
      </c>
      <c r="T171" s="109">
        <v>0</v>
      </c>
      <c r="U171" s="166"/>
      <c r="V171" s="84"/>
    </row>
    <row r="172" spans="1:22" s="55" customFormat="1" ht="15" customHeight="1">
      <c r="A172" s="94"/>
      <c r="B172" s="95"/>
      <c r="C172" s="817" t="s">
        <v>360</v>
      </c>
      <c r="D172" s="818"/>
      <c r="E172" s="819"/>
      <c r="F172" s="47" t="s">
        <v>361</v>
      </c>
      <c r="G172" s="40"/>
      <c r="H172" s="42"/>
      <c r="I172" s="42"/>
      <c r="J172" s="42"/>
      <c r="K172" s="42"/>
      <c r="L172" s="42"/>
      <c r="M172" s="48"/>
      <c r="N172" s="98"/>
      <c r="O172" s="96"/>
      <c r="P172" s="96"/>
      <c r="Q172" s="96"/>
      <c r="R172" s="96"/>
      <c r="S172" s="109">
        <v>0</v>
      </c>
      <c r="T172" s="109">
        <v>0</v>
      </c>
      <c r="U172" s="166"/>
      <c r="V172" s="84"/>
    </row>
    <row r="173" spans="1:22" s="55" customFormat="1" ht="15" customHeight="1">
      <c r="A173" s="94"/>
      <c r="B173" s="95"/>
      <c r="C173" s="817" t="s">
        <v>362</v>
      </c>
      <c r="D173" s="818"/>
      <c r="E173" s="819"/>
      <c r="F173" s="47" t="s">
        <v>363</v>
      </c>
      <c r="G173" s="40"/>
      <c r="H173" s="42"/>
      <c r="I173" s="42"/>
      <c r="J173" s="42"/>
      <c r="K173" s="42"/>
      <c r="L173" s="42"/>
      <c r="M173" s="48"/>
      <c r="N173" s="98"/>
      <c r="O173" s="96"/>
      <c r="P173" s="96"/>
      <c r="Q173" s="96"/>
      <c r="R173" s="96"/>
      <c r="S173" s="109">
        <v>0</v>
      </c>
      <c r="T173" s="109">
        <v>0</v>
      </c>
      <c r="U173" s="166"/>
      <c r="V173" s="84"/>
    </row>
    <row r="174" spans="1:22" s="55" customFormat="1" ht="15" hidden="1" customHeight="1">
      <c r="A174" s="94"/>
      <c r="B174" s="94" t="s">
        <v>364</v>
      </c>
      <c r="C174" s="817"/>
      <c r="D174" s="818"/>
      <c r="E174" s="819"/>
      <c r="F174" s="45" t="s">
        <v>365</v>
      </c>
      <c r="G174" s="59"/>
      <c r="H174" s="41"/>
      <c r="I174" s="41"/>
      <c r="J174" s="41"/>
      <c r="K174" s="41"/>
      <c r="L174" s="41"/>
      <c r="M174" s="46"/>
      <c r="N174" s="98"/>
      <c r="O174" s="96"/>
      <c r="P174" s="96"/>
      <c r="Q174" s="96"/>
      <c r="R174" s="96"/>
      <c r="S174" s="140">
        <v>0</v>
      </c>
      <c r="T174" s="140">
        <v>0</v>
      </c>
      <c r="U174" s="166"/>
      <c r="V174" s="84"/>
    </row>
    <row r="175" spans="1:22" s="55" customFormat="1" ht="15" hidden="1" customHeight="1">
      <c r="A175" s="94"/>
      <c r="B175" s="95"/>
      <c r="C175" s="817" t="s">
        <v>366</v>
      </c>
      <c r="D175" s="818" t="s">
        <v>344</v>
      </c>
      <c r="E175" s="819" t="s">
        <v>344</v>
      </c>
      <c r="F175" s="47" t="s">
        <v>479</v>
      </c>
      <c r="G175" s="40"/>
      <c r="H175" s="42"/>
      <c r="I175" s="42"/>
      <c r="J175" s="42"/>
      <c r="K175" s="42"/>
      <c r="L175" s="42"/>
      <c r="M175" s="48"/>
      <c r="N175" s="98"/>
      <c r="O175" s="96"/>
      <c r="P175" s="96"/>
      <c r="Q175" s="96"/>
      <c r="R175" s="96"/>
      <c r="S175" s="109">
        <v>0</v>
      </c>
      <c r="T175" s="109">
        <v>0</v>
      </c>
      <c r="U175" s="166"/>
      <c r="V175" s="84"/>
    </row>
    <row r="176" spans="1:22" s="55" customFormat="1" ht="15" customHeight="1">
      <c r="A176" s="94"/>
      <c r="B176" s="95" t="s">
        <v>368</v>
      </c>
      <c r="C176" s="817"/>
      <c r="D176" s="818"/>
      <c r="E176" s="819"/>
      <c r="F176" s="45" t="s">
        <v>369</v>
      </c>
      <c r="G176" s="40"/>
      <c r="H176" s="42"/>
      <c r="I176" s="42"/>
      <c r="J176" s="42"/>
      <c r="K176" s="42"/>
      <c r="L176" s="42"/>
      <c r="M176" s="48"/>
      <c r="N176" s="98"/>
      <c r="O176" s="96"/>
      <c r="P176" s="96"/>
      <c r="Q176" s="96"/>
      <c r="R176" s="96"/>
      <c r="S176" s="140">
        <f>SUM(S177:S184)</f>
        <v>0</v>
      </c>
      <c r="T176" s="140">
        <f>SUM(T177:T184)</f>
        <v>0</v>
      </c>
      <c r="U176" s="166"/>
      <c r="V176" s="84"/>
    </row>
    <row r="177" spans="1:22" s="55" customFormat="1" ht="15" hidden="1" customHeight="1">
      <c r="A177" s="94"/>
      <c r="B177" s="95"/>
      <c r="C177" s="817" t="s">
        <v>486</v>
      </c>
      <c r="D177" s="818" t="s">
        <v>344</v>
      </c>
      <c r="E177" s="819" t="s">
        <v>344</v>
      </c>
      <c r="F177" s="47" t="s">
        <v>485</v>
      </c>
      <c r="G177" s="40"/>
      <c r="H177" s="42"/>
      <c r="I177" s="42"/>
      <c r="J177" s="42"/>
      <c r="K177" s="42"/>
      <c r="L177" s="42"/>
      <c r="M177" s="48"/>
      <c r="N177" s="98"/>
      <c r="O177" s="96"/>
      <c r="P177" s="96"/>
      <c r="Q177" s="96"/>
      <c r="R177" s="96"/>
      <c r="S177" s="140">
        <v>0</v>
      </c>
      <c r="T177" s="140">
        <v>0</v>
      </c>
      <c r="U177" s="166"/>
      <c r="V177" s="84"/>
    </row>
    <row r="178" spans="1:22" s="55" customFormat="1" ht="15" hidden="1" customHeight="1">
      <c r="A178" s="94"/>
      <c r="B178" s="95"/>
      <c r="C178" s="817" t="s">
        <v>487</v>
      </c>
      <c r="D178" s="818" t="s">
        <v>344</v>
      </c>
      <c r="E178" s="819" t="s">
        <v>344</v>
      </c>
      <c r="F178" s="47" t="s">
        <v>490</v>
      </c>
      <c r="G178" s="40"/>
      <c r="H178" s="42"/>
      <c r="I178" s="42"/>
      <c r="J178" s="42"/>
      <c r="K178" s="42"/>
      <c r="L178" s="42"/>
      <c r="M178" s="48"/>
      <c r="N178" s="98"/>
      <c r="O178" s="96"/>
      <c r="P178" s="96"/>
      <c r="Q178" s="96"/>
      <c r="R178" s="96"/>
      <c r="S178" s="140">
        <v>0</v>
      </c>
      <c r="T178" s="140">
        <v>0</v>
      </c>
      <c r="U178" s="166"/>
      <c r="V178" s="84"/>
    </row>
    <row r="179" spans="1:22" s="55" customFormat="1" ht="15" hidden="1" customHeight="1">
      <c r="A179" s="94"/>
      <c r="B179" s="95"/>
      <c r="C179" s="105"/>
      <c r="D179" s="106" t="s">
        <v>488</v>
      </c>
      <c r="E179" s="107"/>
      <c r="F179" s="47" t="s">
        <v>491</v>
      </c>
      <c r="G179" s="40"/>
      <c r="H179" s="42"/>
      <c r="I179" s="42"/>
      <c r="J179" s="42"/>
      <c r="K179" s="42"/>
      <c r="L179" s="42"/>
      <c r="M179" s="48"/>
      <c r="N179" s="98"/>
      <c r="O179" s="96"/>
      <c r="P179" s="96"/>
      <c r="Q179" s="96"/>
      <c r="R179" s="96"/>
      <c r="S179" s="140">
        <v>0</v>
      </c>
      <c r="T179" s="140">
        <v>0</v>
      </c>
      <c r="U179" s="166"/>
      <c r="V179" s="84"/>
    </row>
    <row r="180" spans="1:22" s="55" customFormat="1" ht="15" hidden="1" customHeight="1">
      <c r="A180" s="94"/>
      <c r="B180" s="95"/>
      <c r="C180" s="105"/>
      <c r="D180" s="106" t="s">
        <v>489</v>
      </c>
      <c r="E180" s="107"/>
      <c r="F180" s="47" t="s">
        <v>492</v>
      </c>
      <c r="G180" s="40"/>
      <c r="H180" s="42"/>
      <c r="I180" s="42"/>
      <c r="J180" s="42"/>
      <c r="K180" s="42"/>
      <c r="L180" s="42"/>
      <c r="M180" s="48"/>
      <c r="N180" s="98"/>
      <c r="O180" s="96"/>
      <c r="P180" s="96"/>
      <c r="Q180" s="96"/>
      <c r="R180" s="96"/>
      <c r="S180" s="140">
        <v>0</v>
      </c>
      <c r="T180" s="140">
        <v>0</v>
      </c>
      <c r="U180" s="166"/>
      <c r="V180" s="84"/>
    </row>
    <row r="181" spans="1:22" s="55" customFormat="1" ht="15" customHeight="1">
      <c r="A181" s="94"/>
      <c r="B181" s="95"/>
      <c r="C181" s="817" t="s">
        <v>370</v>
      </c>
      <c r="D181" s="818" t="s">
        <v>344</v>
      </c>
      <c r="E181" s="819" t="s">
        <v>344</v>
      </c>
      <c r="F181" s="47" t="s">
        <v>371</v>
      </c>
      <c r="G181" s="40"/>
      <c r="H181" s="42"/>
      <c r="I181" s="42"/>
      <c r="J181" s="42"/>
      <c r="K181" s="42"/>
      <c r="L181" s="42"/>
      <c r="M181" s="48"/>
      <c r="N181" s="98"/>
      <c r="O181" s="96"/>
      <c r="P181" s="96"/>
      <c r="Q181" s="96"/>
      <c r="R181" s="96"/>
      <c r="S181" s="108">
        <v>0</v>
      </c>
      <c r="T181" s="108">
        <v>0</v>
      </c>
      <c r="U181" s="166"/>
      <c r="V181" s="84"/>
    </row>
    <row r="182" spans="1:22" s="55" customFormat="1" ht="15" hidden="1" customHeight="1">
      <c r="A182" s="94"/>
      <c r="B182" s="95"/>
      <c r="C182" s="817" t="s">
        <v>372</v>
      </c>
      <c r="D182" s="818" t="s">
        <v>344</v>
      </c>
      <c r="E182" s="819" t="s">
        <v>344</v>
      </c>
      <c r="F182" s="47" t="s">
        <v>373</v>
      </c>
      <c r="G182" s="40"/>
      <c r="H182" s="42"/>
      <c r="I182" s="42"/>
      <c r="J182" s="42"/>
      <c r="K182" s="42"/>
      <c r="L182" s="42"/>
      <c r="M182" s="48"/>
      <c r="N182" s="98"/>
      <c r="O182" s="96"/>
      <c r="P182" s="96"/>
      <c r="Q182" s="96"/>
      <c r="R182" s="96"/>
      <c r="S182" s="109"/>
      <c r="T182" s="176"/>
      <c r="U182" s="166"/>
      <c r="V182" s="84"/>
    </row>
    <row r="183" spans="1:22" s="55" customFormat="1" ht="15" hidden="1" customHeight="1">
      <c r="A183" s="94"/>
      <c r="B183" s="95"/>
      <c r="C183" s="105"/>
      <c r="D183" s="106" t="s">
        <v>483</v>
      </c>
      <c r="E183" s="107"/>
      <c r="F183" s="47" t="s">
        <v>484</v>
      </c>
      <c r="G183" s="40"/>
      <c r="H183" s="42"/>
      <c r="I183" s="42"/>
      <c r="J183" s="42"/>
      <c r="K183" s="42"/>
      <c r="L183" s="42"/>
      <c r="M183" s="48"/>
      <c r="N183" s="98"/>
      <c r="O183" s="96"/>
      <c r="P183" s="96"/>
      <c r="Q183" s="96"/>
      <c r="R183" s="96"/>
      <c r="S183" s="109"/>
      <c r="T183" s="176"/>
      <c r="U183" s="166"/>
      <c r="V183" s="84"/>
    </row>
    <row r="184" spans="1:22" s="55" customFormat="1" ht="15" hidden="1" customHeight="1">
      <c r="A184" s="94"/>
      <c r="B184" s="95"/>
      <c r="C184" s="817" t="s">
        <v>374</v>
      </c>
      <c r="D184" s="818" t="s">
        <v>349</v>
      </c>
      <c r="E184" s="819" t="s">
        <v>349</v>
      </c>
      <c r="F184" s="47" t="s">
        <v>375</v>
      </c>
      <c r="G184" s="40"/>
      <c r="H184" s="42"/>
      <c r="I184" s="42"/>
      <c r="J184" s="42"/>
      <c r="K184" s="42"/>
      <c r="L184" s="42"/>
      <c r="M184" s="48"/>
      <c r="N184" s="98"/>
      <c r="O184" s="96"/>
      <c r="P184" s="96"/>
      <c r="Q184" s="96"/>
      <c r="R184" s="96"/>
      <c r="S184" s="109"/>
      <c r="T184" s="176"/>
      <c r="U184" s="166"/>
      <c r="V184" s="84"/>
    </row>
    <row r="185" spans="1:22" s="55" customFormat="1" ht="15" hidden="1" customHeight="1">
      <c r="A185" s="94"/>
      <c r="B185" s="95" t="s">
        <v>376</v>
      </c>
      <c r="C185" s="817"/>
      <c r="D185" s="818"/>
      <c r="E185" s="819"/>
      <c r="F185" s="45" t="s">
        <v>377</v>
      </c>
      <c r="G185" s="40"/>
      <c r="H185" s="42"/>
      <c r="I185" s="42"/>
      <c r="J185" s="42"/>
      <c r="K185" s="42"/>
      <c r="L185" s="42"/>
      <c r="M185" s="48"/>
      <c r="N185" s="98"/>
      <c r="O185" s="96"/>
      <c r="P185" s="96"/>
      <c r="Q185" s="96"/>
      <c r="R185" s="96"/>
      <c r="S185" s="140">
        <f>SUM(S186:S190)</f>
        <v>0</v>
      </c>
      <c r="T185" s="165">
        <f>SUM(T186:T190)</f>
        <v>0</v>
      </c>
      <c r="U185" s="166"/>
      <c r="V185" s="84"/>
    </row>
    <row r="186" spans="1:22" s="55" customFormat="1" ht="15" hidden="1" customHeight="1">
      <c r="A186" s="94"/>
      <c r="B186" s="95"/>
      <c r="C186" s="105"/>
      <c r="D186" s="106" t="s">
        <v>550</v>
      </c>
      <c r="E186" s="107"/>
      <c r="F186" s="47" t="s">
        <v>551</v>
      </c>
      <c r="G186" s="40"/>
      <c r="H186" s="42"/>
      <c r="I186" s="42"/>
      <c r="J186" s="42"/>
      <c r="K186" s="42"/>
      <c r="L186" s="42"/>
      <c r="M186" s="48"/>
      <c r="N186" s="98"/>
      <c r="O186" s="96"/>
      <c r="P186" s="96"/>
      <c r="Q186" s="96"/>
      <c r="R186" s="96"/>
      <c r="S186" s="140">
        <v>0</v>
      </c>
      <c r="T186" s="165">
        <v>0</v>
      </c>
      <c r="U186" s="84"/>
      <c r="V186" s="84"/>
    </row>
    <row r="187" spans="1:22" s="55" customFormat="1" ht="15" hidden="1" customHeight="1">
      <c r="A187" s="94"/>
      <c r="B187" s="95"/>
      <c r="C187" s="105"/>
      <c r="D187" s="106" t="s">
        <v>549</v>
      </c>
      <c r="E187" s="107"/>
      <c r="F187" s="47" t="s">
        <v>552</v>
      </c>
      <c r="G187" s="40"/>
      <c r="H187" s="42"/>
      <c r="I187" s="42"/>
      <c r="J187" s="42"/>
      <c r="K187" s="42"/>
      <c r="L187" s="42"/>
      <c r="M187" s="48"/>
      <c r="N187" s="98"/>
      <c r="O187" s="96"/>
      <c r="P187" s="96"/>
      <c r="Q187" s="96"/>
      <c r="R187" s="96"/>
      <c r="S187" s="140">
        <v>0</v>
      </c>
      <c r="T187" s="165">
        <v>0</v>
      </c>
      <c r="U187" s="84"/>
      <c r="V187" s="84"/>
    </row>
    <row r="188" spans="1:22" s="55" customFormat="1" ht="15" hidden="1" customHeight="1">
      <c r="A188" s="94"/>
      <c r="B188" s="95"/>
      <c r="C188" s="105"/>
      <c r="D188" s="106" t="s">
        <v>548</v>
      </c>
      <c r="E188" s="107"/>
      <c r="F188" s="47" t="s">
        <v>553</v>
      </c>
      <c r="G188" s="40"/>
      <c r="H188" s="42"/>
      <c r="I188" s="42"/>
      <c r="J188" s="42"/>
      <c r="K188" s="42"/>
      <c r="L188" s="42"/>
      <c r="M188" s="48"/>
      <c r="N188" s="98"/>
      <c r="O188" s="96"/>
      <c r="P188" s="96"/>
      <c r="Q188" s="96"/>
      <c r="R188" s="96"/>
      <c r="S188" s="140">
        <v>0</v>
      </c>
      <c r="T188" s="165">
        <v>0</v>
      </c>
      <c r="U188" s="84"/>
      <c r="V188" s="84"/>
    </row>
    <row r="189" spans="1:22" s="55" customFormat="1" ht="15" hidden="1" customHeight="1">
      <c r="A189" s="94"/>
      <c r="B189" s="95"/>
      <c r="C189" s="817" t="s">
        <v>378</v>
      </c>
      <c r="D189" s="818" t="s">
        <v>344</v>
      </c>
      <c r="E189" s="819" t="s">
        <v>344</v>
      </c>
      <c r="F189" s="47" t="s">
        <v>379</v>
      </c>
      <c r="G189" s="40"/>
      <c r="H189" s="42"/>
      <c r="I189" s="42"/>
      <c r="J189" s="42"/>
      <c r="K189" s="42"/>
      <c r="L189" s="42"/>
      <c r="M189" s="48"/>
      <c r="N189" s="98"/>
      <c r="O189" s="96"/>
      <c r="P189" s="96"/>
      <c r="Q189" s="96"/>
      <c r="R189" s="96"/>
      <c r="S189" s="109">
        <v>0</v>
      </c>
      <c r="T189" s="176">
        <v>0</v>
      </c>
      <c r="U189" s="166"/>
      <c r="V189" s="84"/>
    </row>
    <row r="190" spans="1:22" s="55" customFormat="1" ht="15" hidden="1" customHeight="1">
      <c r="A190" s="94"/>
      <c r="B190" s="95"/>
      <c r="C190" s="817" t="s">
        <v>380</v>
      </c>
      <c r="D190" s="818"/>
      <c r="E190" s="819"/>
      <c r="F190" s="47" t="s">
        <v>381</v>
      </c>
      <c r="G190" s="40"/>
      <c r="H190" s="42"/>
      <c r="I190" s="42"/>
      <c r="J190" s="42"/>
      <c r="K190" s="42"/>
      <c r="L190" s="42"/>
      <c r="M190" s="48"/>
      <c r="N190" s="98"/>
      <c r="O190" s="96"/>
      <c r="P190" s="96"/>
      <c r="Q190" s="96"/>
      <c r="R190" s="96"/>
      <c r="S190" s="109">
        <v>0</v>
      </c>
      <c r="T190" s="176">
        <v>0</v>
      </c>
      <c r="U190" s="166"/>
      <c r="V190" s="84"/>
    </row>
    <row r="191" spans="1:22" s="55" customFormat="1" ht="15" hidden="1" customHeight="1">
      <c r="A191" s="94"/>
      <c r="B191" s="95"/>
      <c r="C191" s="817"/>
      <c r="D191" s="818"/>
      <c r="E191" s="819"/>
      <c r="F191" s="47"/>
      <c r="G191" s="40"/>
      <c r="H191" s="42"/>
      <c r="I191" s="42"/>
      <c r="J191" s="42"/>
      <c r="K191" s="42"/>
      <c r="L191" s="42"/>
      <c r="M191" s="48"/>
      <c r="N191" s="98"/>
      <c r="O191" s="96"/>
      <c r="P191" s="96"/>
      <c r="Q191" s="96"/>
      <c r="R191" s="96"/>
      <c r="S191" s="109"/>
      <c r="T191" s="176"/>
      <c r="U191" s="166"/>
      <c r="V191" s="84"/>
    </row>
    <row r="192" spans="1:22" s="55" customFormat="1" ht="15" hidden="1" customHeight="1">
      <c r="A192" s="94" t="s">
        <v>382</v>
      </c>
      <c r="B192" s="95"/>
      <c r="C192" s="817"/>
      <c r="D192" s="818"/>
      <c r="E192" s="819"/>
      <c r="F192" s="43" t="s">
        <v>383</v>
      </c>
      <c r="G192" s="40"/>
      <c r="H192" s="39"/>
      <c r="I192" s="39"/>
      <c r="J192" s="39"/>
      <c r="K192" s="39"/>
      <c r="L192" s="39"/>
      <c r="M192" s="44"/>
      <c r="N192" s="98"/>
      <c r="O192" s="96">
        <v>30</v>
      </c>
      <c r="P192" s="96"/>
      <c r="Q192" s="96"/>
      <c r="R192" s="96"/>
      <c r="S192" s="109">
        <f>+S194+S196</f>
        <v>0</v>
      </c>
      <c r="T192" s="176">
        <f>+T194+T196</f>
        <v>0</v>
      </c>
      <c r="U192" s="166"/>
      <c r="V192" s="84"/>
    </row>
    <row r="193" spans="1:22" s="55" customFormat="1" ht="15" hidden="1" customHeight="1">
      <c r="A193" s="94"/>
      <c r="B193" s="95"/>
      <c r="C193" s="817"/>
      <c r="D193" s="818"/>
      <c r="E193" s="819"/>
      <c r="F193" s="47"/>
      <c r="G193" s="40"/>
      <c r="H193" s="42"/>
      <c r="I193" s="42"/>
      <c r="J193" s="42"/>
      <c r="K193" s="42"/>
      <c r="L193" s="42"/>
      <c r="M193" s="48"/>
      <c r="N193" s="98"/>
      <c r="O193" s="96"/>
      <c r="P193" s="96"/>
      <c r="Q193" s="96"/>
      <c r="R193" s="96"/>
      <c r="S193" s="109"/>
      <c r="T193" s="176"/>
      <c r="U193" s="166"/>
      <c r="V193" s="84"/>
    </row>
    <row r="194" spans="1:22" s="55" customFormat="1" ht="15" hidden="1" customHeight="1">
      <c r="A194" s="94"/>
      <c r="B194" s="95" t="s">
        <v>384</v>
      </c>
      <c r="C194" s="817"/>
      <c r="D194" s="818"/>
      <c r="E194" s="819"/>
      <c r="F194" s="45" t="s">
        <v>385</v>
      </c>
      <c r="G194" s="40"/>
      <c r="H194" s="41"/>
      <c r="I194" s="41"/>
      <c r="J194" s="41"/>
      <c r="K194" s="41"/>
      <c r="L194" s="41"/>
      <c r="M194" s="46"/>
      <c r="N194" s="98"/>
      <c r="O194" s="96"/>
      <c r="P194" s="96"/>
      <c r="Q194" s="96"/>
      <c r="R194" s="96"/>
      <c r="S194" s="140">
        <f>SUM(S195:S195)</f>
        <v>0</v>
      </c>
      <c r="T194" s="165">
        <f>SUM(T195:T195)</f>
        <v>0</v>
      </c>
      <c r="U194" s="166"/>
      <c r="V194" s="84"/>
    </row>
    <row r="195" spans="1:22" s="55" customFormat="1" ht="15" hidden="1" customHeight="1">
      <c r="A195" s="94"/>
      <c r="B195" s="95"/>
      <c r="C195" s="817" t="s">
        <v>386</v>
      </c>
      <c r="D195" s="818"/>
      <c r="E195" s="819"/>
      <c r="F195" s="47" t="s">
        <v>387</v>
      </c>
      <c r="G195" s="40"/>
      <c r="H195" s="42"/>
      <c r="I195" s="42"/>
      <c r="J195" s="42"/>
      <c r="K195" s="42"/>
      <c r="L195" s="42"/>
      <c r="M195" s="48"/>
      <c r="N195" s="98"/>
      <c r="O195" s="96"/>
      <c r="P195" s="96"/>
      <c r="Q195" s="96"/>
      <c r="R195" s="96"/>
      <c r="S195" s="109">
        <v>0</v>
      </c>
      <c r="T195" s="176"/>
      <c r="U195" s="166"/>
      <c r="V195" s="84"/>
    </row>
    <row r="196" spans="1:22" s="55" customFormat="1" ht="15" hidden="1" customHeight="1">
      <c r="A196" s="94"/>
      <c r="B196" s="95" t="s">
        <v>388</v>
      </c>
      <c r="C196" s="817"/>
      <c r="D196" s="818"/>
      <c r="E196" s="819"/>
      <c r="F196" s="45" t="s">
        <v>389</v>
      </c>
      <c r="G196" s="40"/>
      <c r="H196" s="41"/>
      <c r="I196" s="41"/>
      <c r="J196" s="41"/>
      <c r="K196" s="41"/>
      <c r="L196" s="41"/>
      <c r="M196" s="46"/>
      <c r="N196" s="98"/>
      <c r="O196" s="96"/>
      <c r="P196" s="96"/>
      <c r="Q196" s="96"/>
      <c r="R196" s="96"/>
      <c r="S196" s="140">
        <f>SUM(S197:S197)</f>
        <v>0</v>
      </c>
      <c r="T196" s="165">
        <f>SUM(T197:T197)</f>
        <v>0</v>
      </c>
      <c r="U196" s="166"/>
      <c r="V196" s="84"/>
    </row>
    <row r="197" spans="1:22" s="55" customFormat="1" ht="15" hidden="1" customHeight="1">
      <c r="A197" s="94"/>
      <c r="B197" s="95"/>
      <c r="C197" s="817" t="s">
        <v>390</v>
      </c>
      <c r="D197" s="818" t="s">
        <v>391</v>
      </c>
      <c r="E197" s="819" t="s">
        <v>391</v>
      </c>
      <c r="F197" s="47" t="s">
        <v>392</v>
      </c>
      <c r="G197" s="40"/>
      <c r="H197" s="42"/>
      <c r="I197" s="42"/>
      <c r="J197" s="42"/>
      <c r="K197" s="42"/>
      <c r="L197" s="42"/>
      <c r="M197" s="48"/>
      <c r="N197" s="98"/>
      <c r="O197" s="96"/>
      <c r="P197" s="96"/>
      <c r="Q197" s="96"/>
      <c r="R197" s="96"/>
      <c r="S197" s="109">
        <v>0</v>
      </c>
      <c r="T197" s="176"/>
      <c r="U197" s="166"/>
      <c r="V197" s="84"/>
    </row>
    <row r="198" spans="1:22" s="55" customFormat="1" ht="15" hidden="1" customHeight="1">
      <c r="A198" s="94"/>
      <c r="B198" s="95"/>
      <c r="C198" s="817" t="s">
        <v>438</v>
      </c>
      <c r="D198" s="818" t="s">
        <v>391</v>
      </c>
      <c r="E198" s="819" t="s">
        <v>391</v>
      </c>
      <c r="F198" s="47" t="s">
        <v>552</v>
      </c>
      <c r="G198" s="40"/>
      <c r="H198" s="42"/>
      <c r="I198" s="42"/>
      <c r="J198" s="42"/>
      <c r="K198" s="42"/>
      <c r="L198" s="42"/>
      <c r="M198" s="48"/>
      <c r="N198" s="98"/>
      <c r="O198" s="96"/>
      <c r="P198" s="96"/>
      <c r="Q198" s="96"/>
      <c r="R198" s="96"/>
      <c r="S198" s="109">
        <v>0</v>
      </c>
      <c r="T198" s="176"/>
      <c r="U198" s="166"/>
      <c r="V198" s="84"/>
    </row>
    <row r="199" spans="1:22" s="55" customFormat="1" ht="15" hidden="1" customHeight="1">
      <c r="A199" s="94"/>
      <c r="B199" s="95"/>
      <c r="C199" s="105"/>
      <c r="D199" s="106"/>
      <c r="E199" s="107"/>
      <c r="F199" s="47"/>
      <c r="G199" s="40"/>
      <c r="H199" s="42"/>
      <c r="I199" s="42"/>
      <c r="J199" s="42"/>
      <c r="K199" s="42"/>
      <c r="L199" s="42"/>
      <c r="M199" s="48"/>
      <c r="N199" s="98"/>
      <c r="O199" s="96"/>
      <c r="P199" s="96"/>
      <c r="Q199" s="96"/>
      <c r="R199" s="96"/>
      <c r="S199" s="109"/>
      <c r="T199" s="176"/>
      <c r="U199" s="166"/>
      <c r="V199" s="84"/>
    </row>
    <row r="200" spans="1:22" s="55" customFormat="1" ht="15" hidden="1" customHeight="1">
      <c r="A200" s="94" t="s">
        <v>393</v>
      </c>
      <c r="B200" s="95"/>
      <c r="C200" s="817"/>
      <c r="D200" s="818"/>
      <c r="E200" s="819"/>
      <c r="F200" s="43" t="s">
        <v>394</v>
      </c>
      <c r="G200" s="40"/>
      <c r="H200" s="39"/>
      <c r="I200" s="39"/>
      <c r="J200" s="39"/>
      <c r="K200" s="39"/>
      <c r="L200" s="39"/>
      <c r="M200" s="44"/>
      <c r="N200" s="98"/>
      <c r="O200" s="96"/>
      <c r="P200" s="96"/>
      <c r="Q200" s="96"/>
      <c r="R200" s="96"/>
      <c r="S200" s="109">
        <f>+S202</f>
        <v>0</v>
      </c>
      <c r="T200" s="176">
        <f>+T202</f>
        <v>0</v>
      </c>
      <c r="U200" s="166"/>
      <c r="V200" s="84"/>
    </row>
    <row r="201" spans="1:22" s="55" customFormat="1" ht="15" hidden="1" customHeight="1">
      <c r="A201" s="94"/>
      <c r="B201" s="95"/>
      <c r="C201" s="105"/>
      <c r="D201" s="106"/>
      <c r="E201" s="107"/>
      <c r="F201" s="43"/>
      <c r="G201" s="40"/>
      <c r="H201" s="39"/>
      <c r="I201" s="39"/>
      <c r="J201" s="39"/>
      <c r="K201" s="39"/>
      <c r="L201" s="39"/>
      <c r="M201" s="44"/>
      <c r="N201" s="98"/>
      <c r="O201" s="96"/>
      <c r="P201" s="96"/>
      <c r="Q201" s="96"/>
      <c r="R201" s="96"/>
      <c r="S201" s="109"/>
      <c r="T201" s="176"/>
      <c r="U201" s="166"/>
      <c r="V201" s="84"/>
    </row>
    <row r="202" spans="1:22" s="55" customFormat="1" ht="15" hidden="1" customHeight="1">
      <c r="A202" s="94"/>
      <c r="B202" s="95" t="s">
        <v>395</v>
      </c>
      <c r="C202" s="817"/>
      <c r="D202" s="818"/>
      <c r="E202" s="819"/>
      <c r="F202" s="45" t="s">
        <v>396</v>
      </c>
      <c r="G202" s="40"/>
      <c r="H202" s="41"/>
      <c r="I202" s="41"/>
      <c r="J202" s="41"/>
      <c r="K202" s="41"/>
      <c r="L202" s="41"/>
      <c r="M202" s="46"/>
      <c r="N202" s="98"/>
      <c r="O202" s="96"/>
      <c r="P202" s="96"/>
      <c r="Q202" s="96"/>
      <c r="R202" s="96"/>
      <c r="S202" s="140">
        <f>SUM(S203:S203)</f>
        <v>0</v>
      </c>
      <c r="T202" s="165">
        <f>SUM(T203:T203)</f>
        <v>0</v>
      </c>
      <c r="U202" s="166"/>
      <c r="V202" s="84"/>
    </row>
    <row r="203" spans="1:22" s="55" customFormat="1" ht="15" hidden="1" customHeight="1">
      <c r="A203" s="94"/>
      <c r="B203" s="95"/>
      <c r="C203" s="817" t="s">
        <v>397</v>
      </c>
      <c r="D203" s="818" t="s">
        <v>398</v>
      </c>
      <c r="E203" s="819" t="s">
        <v>398</v>
      </c>
      <c r="F203" s="47" t="s">
        <v>399</v>
      </c>
      <c r="G203" s="40"/>
      <c r="H203" s="42"/>
      <c r="I203" s="42"/>
      <c r="J203" s="42"/>
      <c r="K203" s="42"/>
      <c r="L203" s="42"/>
      <c r="M203" s="48"/>
      <c r="N203" s="98"/>
      <c r="O203" s="96"/>
      <c r="P203" s="96"/>
      <c r="Q203" s="96"/>
      <c r="R203" s="96"/>
      <c r="S203" s="109">
        <v>0</v>
      </c>
      <c r="T203" s="176">
        <v>0</v>
      </c>
      <c r="U203" s="166"/>
      <c r="V203" s="84"/>
    </row>
    <row r="204" spans="1:22" s="55" customFormat="1" ht="15" hidden="1" customHeight="1">
      <c r="A204" s="94"/>
      <c r="B204" s="95"/>
      <c r="C204" s="817"/>
      <c r="D204" s="818"/>
      <c r="E204" s="819"/>
      <c r="F204" s="47"/>
      <c r="G204" s="40"/>
      <c r="H204" s="42"/>
      <c r="I204" s="42"/>
      <c r="J204" s="42"/>
      <c r="K204" s="42"/>
      <c r="L204" s="42"/>
      <c r="M204" s="48"/>
      <c r="N204" s="98"/>
      <c r="O204" s="96"/>
      <c r="P204" s="96"/>
      <c r="Q204" s="96"/>
      <c r="R204" s="96"/>
      <c r="S204" s="109"/>
      <c r="T204" s="176"/>
      <c r="U204" s="166"/>
      <c r="V204" s="84"/>
    </row>
    <row r="205" spans="1:22" s="55" customFormat="1" ht="15" hidden="1" customHeight="1">
      <c r="A205" s="94"/>
      <c r="B205" s="95"/>
      <c r="C205" s="835"/>
      <c r="D205" s="836"/>
      <c r="E205" s="837"/>
      <c r="F205" s="47"/>
      <c r="G205" s="40"/>
      <c r="H205" s="42"/>
      <c r="I205" s="42"/>
      <c r="J205" s="42"/>
      <c r="K205" s="42"/>
      <c r="L205" s="42"/>
      <c r="M205" s="48"/>
      <c r="N205" s="98"/>
      <c r="O205" s="96"/>
      <c r="P205" s="96"/>
      <c r="Q205" s="96"/>
      <c r="R205" s="96"/>
      <c r="S205" s="109"/>
      <c r="T205" s="176"/>
      <c r="U205" s="166"/>
      <c r="V205" s="84"/>
    </row>
    <row r="206" spans="1:22" s="55" customFormat="1" ht="15.75">
      <c r="A206" s="67"/>
      <c r="B206" s="69"/>
      <c r="C206" s="834"/>
      <c r="D206" s="834"/>
      <c r="E206" s="834"/>
      <c r="F206" s="68"/>
      <c r="G206" s="100"/>
      <c r="H206" s="101" t="s">
        <v>400</v>
      </c>
      <c r="I206" s="101"/>
      <c r="J206" s="101"/>
      <c r="K206" s="101"/>
      <c r="L206" s="101"/>
      <c r="M206" s="102"/>
      <c r="N206" s="103"/>
      <c r="O206" s="104"/>
      <c r="P206" s="104"/>
      <c r="Q206" s="21">
        <f>+Q200+Q192+Q162+Q151+Q103+Q53+Q18</f>
        <v>0</v>
      </c>
      <c r="R206" s="21"/>
      <c r="S206" s="141">
        <f>+S200+S192+S162+S151+S103+S53+S18</f>
        <v>0</v>
      </c>
      <c r="T206" s="178">
        <f>+T200+T192+T162+T151+T103+T53+T18</f>
        <v>0</v>
      </c>
      <c r="U206" s="166"/>
      <c r="V206" s="84"/>
    </row>
    <row r="207" spans="1:22" ht="15.75">
      <c r="A207" s="22"/>
      <c r="S207" s="143"/>
      <c r="T207" s="116"/>
    </row>
    <row r="208" spans="1:22" ht="15.75">
      <c r="A208" s="22"/>
      <c r="B208" s="828" t="s">
        <v>509</v>
      </c>
      <c r="C208" s="828"/>
      <c r="D208" s="828"/>
      <c r="E208" s="828"/>
      <c r="F208" s="828"/>
      <c r="G208" s="828"/>
      <c r="H208" s="828"/>
      <c r="Q208" s="828" t="s">
        <v>511</v>
      </c>
      <c r="R208" s="828"/>
      <c r="S208" s="828"/>
      <c r="T208" s="116"/>
    </row>
    <row r="209" spans="1:21" s="125" customFormat="1" ht="11.25" customHeight="1">
      <c r="A209" s="4"/>
      <c r="B209" s="820" t="s">
        <v>510</v>
      </c>
      <c r="C209" s="820"/>
      <c r="D209" s="820"/>
      <c r="E209" s="820"/>
      <c r="F209" s="820"/>
      <c r="G209" s="820"/>
      <c r="H209" s="820"/>
      <c r="N209" s="126"/>
      <c r="Q209" s="827" t="s">
        <v>512</v>
      </c>
      <c r="R209" s="827"/>
      <c r="S209" s="827"/>
      <c r="T209" s="133"/>
      <c r="U209" s="170"/>
    </row>
    <row r="210" spans="1:21" ht="15.75">
      <c r="A210" s="22"/>
      <c r="B210" s="826" t="s">
        <v>508</v>
      </c>
      <c r="C210" s="826"/>
      <c r="D210" s="826"/>
      <c r="E210" s="826"/>
      <c r="F210" s="826"/>
      <c r="G210" s="826"/>
      <c r="H210" s="826"/>
      <c r="Q210" s="826" t="s">
        <v>508</v>
      </c>
      <c r="R210" s="826"/>
      <c r="S210" s="826"/>
      <c r="T210" s="116"/>
    </row>
    <row r="211" spans="1:21" ht="15.75">
      <c r="A211" s="22"/>
      <c r="S211" s="143"/>
      <c r="T211" s="116"/>
    </row>
    <row r="212" spans="1:21" ht="15.75">
      <c r="A212" s="22"/>
      <c r="S212" s="143"/>
      <c r="T212" s="116"/>
    </row>
    <row r="213" spans="1:21" ht="15.75">
      <c r="A213" s="22"/>
      <c r="S213" s="143"/>
      <c r="T213" s="116"/>
    </row>
    <row r="214" spans="1:21" ht="15.75">
      <c r="A214" s="22"/>
      <c r="S214" s="143"/>
      <c r="T214" s="116"/>
    </row>
    <row r="215" spans="1:21" ht="15.75">
      <c r="A215" s="22"/>
      <c r="S215" s="143"/>
      <c r="T215" s="116"/>
    </row>
    <row r="216" spans="1:21" ht="15.75">
      <c r="A216" s="22"/>
      <c r="S216" s="143"/>
      <c r="T216" s="116"/>
    </row>
    <row r="217" spans="1:21" ht="15.75">
      <c r="A217" s="22"/>
      <c r="S217" s="143"/>
      <c r="T217" s="116"/>
    </row>
    <row r="218" spans="1:21" ht="15.75">
      <c r="A218" s="22"/>
      <c r="S218" s="143"/>
      <c r="T218" s="116"/>
    </row>
    <row r="219" spans="1:21" ht="15.75">
      <c r="A219" s="22"/>
      <c r="S219" s="143"/>
      <c r="T219" s="116"/>
    </row>
    <row r="220" spans="1:21" ht="15.75">
      <c r="A220" s="22"/>
      <c r="S220" s="143"/>
      <c r="T220" s="116"/>
    </row>
    <row r="221" spans="1:21" ht="15.75">
      <c r="A221" s="22"/>
      <c r="S221" s="143"/>
      <c r="T221" s="116"/>
    </row>
    <row r="222" spans="1:21" ht="15.75">
      <c r="A222" s="22"/>
      <c r="S222" s="143"/>
      <c r="T222" s="116"/>
    </row>
    <row r="223" spans="1:21" ht="15.75">
      <c r="A223" s="22"/>
      <c r="S223" s="143"/>
      <c r="T223" s="116"/>
    </row>
    <row r="224" spans="1:21" ht="15.75">
      <c r="A224" s="22"/>
      <c r="S224" s="143"/>
      <c r="T224" s="116"/>
    </row>
    <row r="225" spans="1:20" ht="15.75">
      <c r="A225" s="22"/>
      <c r="S225" s="143"/>
      <c r="T225" s="116"/>
    </row>
    <row r="226" spans="1:20" ht="15.75">
      <c r="A226" s="22"/>
      <c r="S226" s="143"/>
      <c r="T226" s="116"/>
    </row>
    <row r="227" spans="1:20" ht="15.75">
      <c r="A227" s="22"/>
      <c r="S227" s="143"/>
      <c r="T227" s="116"/>
    </row>
    <row r="228" spans="1:20" ht="15.75">
      <c r="A228" s="22"/>
      <c r="S228" s="143"/>
      <c r="T228" s="116"/>
    </row>
    <row r="229" spans="1:20" ht="15.75">
      <c r="A229" s="22"/>
      <c r="S229" s="143"/>
      <c r="T229" s="116"/>
    </row>
    <row r="230" spans="1:20" ht="15.75">
      <c r="A230" s="22"/>
      <c r="S230" s="143"/>
      <c r="T230" s="116"/>
    </row>
    <row r="231" spans="1:20" ht="15.75">
      <c r="A231" s="22"/>
      <c r="S231" s="143"/>
      <c r="T231" s="116"/>
    </row>
    <row r="232" spans="1:20" ht="15.75">
      <c r="A232" s="22"/>
      <c r="S232" s="143"/>
      <c r="T232" s="116"/>
    </row>
    <row r="233" spans="1:20" ht="15.75">
      <c r="A233" s="22"/>
      <c r="S233" s="143"/>
      <c r="T233" s="116"/>
    </row>
    <row r="234" spans="1:20" ht="15.75">
      <c r="A234" s="22"/>
      <c r="S234" s="143"/>
      <c r="T234" s="116"/>
    </row>
    <row r="235" spans="1:20" ht="15.75">
      <c r="A235" s="22"/>
      <c r="S235" s="143"/>
      <c r="T235" s="116"/>
    </row>
    <row r="236" spans="1:20" ht="15.75">
      <c r="A236" s="22"/>
    </row>
    <row r="237" spans="1:20" ht="15.75">
      <c r="A237" s="22"/>
    </row>
    <row r="238" spans="1:20" ht="15.75">
      <c r="A238" s="22"/>
    </row>
    <row r="239" spans="1:20" ht="15.75">
      <c r="A239" s="22"/>
    </row>
    <row r="240" spans="1:20" ht="15.75">
      <c r="A240" s="22"/>
    </row>
    <row r="241" spans="1:1" ht="15.75">
      <c r="A241" s="22"/>
    </row>
    <row r="242" spans="1:1" ht="15.75">
      <c r="A242" s="22"/>
    </row>
    <row r="243" spans="1:1" ht="15.75">
      <c r="A243" s="22"/>
    </row>
    <row r="244" spans="1:1" ht="15.75">
      <c r="A244" s="22"/>
    </row>
    <row r="245" spans="1:1" ht="15.75">
      <c r="A245" s="22"/>
    </row>
    <row r="246" spans="1:1" ht="15.75">
      <c r="A246" s="22"/>
    </row>
    <row r="247" spans="1:1" ht="15.75">
      <c r="A247" s="22"/>
    </row>
    <row r="248" spans="1:1" ht="15.75">
      <c r="A248" s="22"/>
    </row>
    <row r="249" spans="1:1" ht="15.75">
      <c r="A249" s="22"/>
    </row>
    <row r="250" spans="1:1" ht="15.75">
      <c r="A250" s="22"/>
    </row>
    <row r="251" spans="1:1" ht="15.75">
      <c r="A251" s="22"/>
    </row>
    <row r="252" spans="1:1" ht="15.75">
      <c r="A252" s="22"/>
    </row>
    <row r="253" spans="1:1" ht="15.75">
      <c r="A253" s="22"/>
    </row>
    <row r="254" spans="1:1" ht="15.75">
      <c r="A254" s="22"/>
    </row>
    <row r="255" spans="1:1" ht="15.75">
      <c r="A255" s="22"/>
    </row>
    <row r="256" spans="1:1" ht="15.75">
      <c r="A256" s="22"/>
    </row>
    <row r="257" spans="1:1" ht="15.75">
      <c r="A257" s="22"/>
    </row>
    <row r="258" spans="1:1" ht="15.75">
      <c r="A258" s="22"/>
    </row>
    <row r="259" spans="1:1" ht="15.75">
      <c r="A259" s="22"/>
    </row>
    <row r="260" spans="1:1" ht="15.75">
      <c r="A260" s="22"/>
    </row>
    <row r="261" spans="1:1" ht="15.75">
      <c r="A261" s="22"/>
    </row>
    <row r="262" spans="1:1" ht="15.75">
      <c r="A262" s="22"/>
    </row>
    <row r="263" spans="1:1" ht="15.75">
      <c r="A263" s="22"/>
    </row>
    <row r="264" spans="1:1" ht="15.75">
      <c r="A264" s="22"/>
    </row>
    <row r="265" spans="1:1" ht="15.75">
      <c r="A265" s="22"/>
    </row>
    <row r="266" spans="1:1" ht="15.75">
      <c r="A266" s="22"/>
    </row>
    <row r="267" spans="1:1" ht="15.75">
      <c r="A267" s="22"/>
    </row>
    <row r="268" spans="1:1" ht="15.75">
      <c r="A268" s="22"/>
    </row>
    <row r="269" spans="1:1" ht="15.75">
      <c r="A269" s="22"/>
    </row>
    <row r="270" spans="1:1" ht="15.75">
      <c r="A270" s="22"/>
    </row>
    <row r="271" spans="1:1" ht="15.75">
      <c r="A271" s="22"/>
    </row>
    <row r="272" spans="1:1" ht="15.75">
      <c r="A272" s="22"/>
    </row>
    <row r="273" spans="1:1" ht="15.75">
      <c r="A273" s="22"/>
    </row>
    <row r="274" spans="1:1" ht="15.75">
      <c r="A274" s="22"/>
    </row>
    <row r="275" spans="1:1" ht="15.75">
      <c r="A275" s="22"/>
    </row>
    <row r="276" spans="1:1" ht="15.75">
      <c r="A276" s="22"/>
    </row>
    <row r="277" spans="1:1" ht="15.75">
      <c r="A277" s="22"/>
    </row>
    <row r="278" spans="1:1" ht="15.75">
      <c r="A278" s="22"/>
    </row>
    <row r="279" spans="1:1" ht="15.75">
      <c r="A279" s="22"/>
    </row>
    <row r="280" spans="1:1" ht="15.75">
      <c r="A280" s="22"/>
    </row>
    <row r="281" spans="1:1" ht="15.75">
      <c r="A281" s="22"/>
    </row>
    <row r="282" spans="1:1" ht="15.75">
      <c r="A282" s="22"/>
    </row>
  </sheetData>
  <mergeCells count="191">
    <mergeCell ref="Q209:S209"/>
    <mergeCell ref="C202:E202"/>
    <mergeCell ref="C203:E203"/>
    <mergeCell ref="B210:H210"/>
    <mergeCell ref="Q210:S210"/>
    <mergeCell ref="C204:E204"/>
    <mergeCell ref="C205:E205"/>
    <mergeCell ref="C206:E206"/>
    <mergeCell ref="B208:H208"/>
    <mergeCell ref="Q208:S208"/>
    <mergeCell ref="B209:H209"/>
    <mergeCell ref="C196:E196"/>
    <mergeCell ref="C197:E197"/>
    <mergeCell ref="C198:E198"/>
    <mergeCell ref="C200:E200"/>
    <mergeCell ref="C192:E192"/>
    <mergeCell ref="C193:E193"/>
    <mergeCell ref="C194:E194"/>
    <mergeCell ref="C195:E195"/>
    <mergeCell ref="C185:E185"/>
    <mergeCell ref="C189:E189"/>
    <mergeCell ref="C190:E190"/>
    <mergeCell ref="C191:E191"/>
    <mergeCell ref="C178:E178"/>
    <mergeCell ref="C181:E181"/>
    <mergeCell ref="C182:E182"/>
    <mergeCell ref="C184:E184"/>
    <mergeCell ref="C174:E174"/>
    <mergeCell ref="C175:E175"/>
    <mergeCell ref="C176:E176"/>
    <mergeCell ref="C177:E177"/>
    <mergeCell ref="C170:E170"/>
    <mergeCell ref="C171:E171"/>
    <mergeCell ref="C172:E172"/>
    <mergeCell ref="C173:E173"/>
    <mergeCell ref="C166:E166"/>
    <mergeCell ref="C167:E167"/>
    <mergeCell ref="C168:E168"/>
    <mergeCell ref="C169:E169"/>
    <mergeCell ref="C162:E162"/>
    <mergeCell ref="C163:E163"/>
    <mergeCell ref="C164:E164"/>
    <mergeCell ref="C165:E165"/>
    <mergeCell ref="C156:E156"/>
    <mergeCell ref="C157:E157"/>
    <mergeCell ref="C158:E158"/>
    <mergeCell ref="C161:E161"/>
    <mergeCell ref="C152:E152"/>
    <mergeCell ref="C153:E153"/>
    <mergeCell ref="C154:E154"/>
    <mergeCell ref="C155:E155"/>
    <mergeCell ref="C146:E146"/>
    <mergeCell ref="C147:E147"/>
    <mergeCell ref="C149:E149"/>
    <mergeCell ref="C151:E151"/>
    <mergeCell ref="C142:E142"/>
    <mergeCell ref="C143:E143"/>
    <mergeCell ref="C144:E144"/>
    <mergeCell ref="C145:E145"/>
    <mergeCell ref="C137:E137"/>
    <mergeCell ref="C138:E138"/>
    <mergeCell ref="C140:E140"/>
    <mergeCell ref="C141:E141"/>
    <mergeCell ref="C133:E133"/>
    <mergeCell ref="C134:E134"/>
    <mergeCell ref="C135:E135"/>
    <mergeCell ref="C136:E136"/>
    <mergeCell ref="C128:E128"/>
    <mergeCell ref="C129:E129"/>
    <mergeCell ref="C130:E130"/>
    <mergeCell ref="C131:E131"/>
    <mergeCell ref="C123:E123"/>
    <mergeCell ref="C124:E124"/>
    <mergeCell ref="C126:E126"/>
    <mergeCell ref="C127:E127"/>
    <mergeCell ref="C119:E119"/>
    <mergeCell ref="C120:E120"/>
    <mergeCell ref="C121:E121"/>
    <mergeCell ref="C122:E122"/>
    <mergeCell ref="C115:E115"/>
    <mergeCell ref="C116:E116"/>
    <mergeCell ref="C117:E117"/>
    <mergeCell ref="C118:E118"/>
    <mergeCell ref="C111:E111"/>
    <mergeCell ref="C112:E112"/>
    <mergeCell ref="C113:E113"/>
    <mergeCell ref="C114:E114"/>
    <mergeCell ref="C107:E107"/>
    <mergeCell ref="C108:E108"/>
    <mergeCell ref="C109:E109"/>
    <mergeCell ref="C110:E110"/>
    <mergeCell ref="C103:E103"/>
    <mergeCell ref="C104:E104"/>
    <mergeCell ref="C105:E105"/>
    <mergeCell ref="C106:E106"/>
    <mergeCell ref="C99:E99"/>
    <mergeCell ref="C100:E100"/>
    <mergeCell ref="C101:E101"/>
    <mergeCell ref="C102:E102"/>
    <mergeCell ref="C95:E95"/>
    <mergeCell ref="C96:E96"/>
    <mergeCell ref="C97:E97"/>
    <mergeCell ref="C98:E98"/>
    <mergeCell ref="C91:E91"/>
    <mergeCell ref="C92:E92"/>
    <mergeCell ref="C93:E93"/>
    <mergeCell ref="C94:E94"/>
    <mergeCell ref="C87:E87"/>
    <mergeCell ref="C88:E88"/>
    <mergeCell ref="C89:E89"/>
    <mergeCell ref="C90:E90"/>
    <mergeCell ref="C83:E83"/>
    <mergeCell ref="C84:E84"/>
    <mergeCell ref="C85:E85"/>
    <mergeCell ref="C86:E86"/>
    <mergeCell ref="C79:E79"/>
    <mergeCell ref="C80:E80"/>
    <mergeCell ref="C81:E81"/>
    <mergeCell ref="C82:E82"/>
    <mergeCell ref="C75:E75"/>
    <mergeCell ref="C76:E76"/>
    <mergeCell ref="C77:E77"/>
    <mergeCell ref="C78:E78"/>
    <mergeCell ref="C71:E71"/>
    <mergeCell ref="C72:E72"/>
    <mergeCell ref="C73:E73"/>
    <mergeCell ref="C74:E74"/>
    <mergeCell ref="C67:E67"/>
    <mergeCell ref="C68:E68"/>
    <mergeCell ref="C69:E69"/>
    <mergeCell ref="C70:E70"/>
    <mergeCell ref="C63:E63"/>
    <mergeCell ref="C64:E64"/>
    <mergeCell ref="C65:E65"/>
    <mergeCell ref="C66:E66"/>
    <mergeCell ref="C59:E59"/>
    <mergeCell ref="C60:E60"/>
    <mergeCell ref="C61:E61"/>
    <mergeCell ref="C62:E62"/>
    <mergeCell ref="C55:E55"/>
    <mergeCell ref="C56:E56"/>
    <mergeCell ref="C57:E57"/>
    <mergeCell ref="C58:E58"/>
    <mergeCell ref="C51:E51"/>
    <mergeCell ref="C52:E52"/>
    <mergeCell ref="C53:E53"/>
    <mergeCell ref="C54:E54"/>
    <mergeCell ref="C47:E47"/>
    <mergeCell ref="C48:E48"/>
    <mergeCell ref="C49:E49"/>
    <mergeCell ref="C50:E50"/>
    <mergeCell ref="C43:E43"/>
    <mergeCell ref="C44:E44"/>
    <mergeCell ref="C45:E45"/>
    <mergeCell ref="C46:E46"/>
    <mergeCell ref="C38:E38"/>
    <mergeCell ref="C39:E39"/>
    <mergeCell ref="C41:E41"/>
    <mergeCell ref="C42:E42"/>
    <mergeCell ref="C33:E33"/>
    <mergeCell ref="C35:E35"/>
    <mergeCell ref="C36:E36"/>
    <mergeCell ref="C37:E37"/>
    <mergeCell ref="C29:E29"/>
    <mergeCell ref="C30:E30"/>
    <mergeCell ref="C31:E31"/>
    <mergeCell ref="C32:E32"/>
    <mergeCell ref="A17:E17"/>
    <mergeCell ref="F17:M17"/>
    <mergeCell ref="C18:E18"/>
    <mergeCell ref="C19:E19"/>
    <mergeCell ref="F1:R1"/>
    <mergeCell ref="J12:K12"/>
    <mergeCell ref="A15:E15"/>
    <mergeCell ref="F15:M16"/>
    <mergeCell ref="N15:N16"/>
    <mergeCell ref="O15:O16"/>
    <mergeCell ref="P15:P16"/>
    <mergeCell ref="Q15:Q16"/>
    <mergeCell ref="R15:R16"/>
    <mergeCell ref="C16:E16"/>
    <mergeCell ref="N19:N36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</mergeCells>
  <phoneticPr fontId="38" type="noConversion"/>
  <printOptions horizontalCentered="1"/>
  <pageMargins left="0.31496062992126" right="0.23622047244094499" top="0.39370078740157499" bottom="1" header="0" footer="0.59"/>
  <pageSetup scale="65" firstPageNumber="21" fitToHeight="3" orientation="portrait" useFirstPageNumber="1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42"/>
  </sheetPr>
  <dimension ref="A1:V282"/>
  <sheetViews>
    <sheetView showGridLines="0" topLeftCell="A73" workbookViewId="0">
      <selection activeCell="L217" sqref="L217"/>
    </sheetView>
  </sheetViews>
  <sheetFormatPr baseColWidth="10" defaultColWidth="11.42578125" defaultRowHeight="12.75"/>
  <cols>
    <col min="1" max="1" width="6.140625" style="1" customWidth="1"/>
    <col min="2" max="2" width="6.7109375" style="1" customWidth="1"/>
    <col min="3" max="3" width="1.5703125" style="1" customWidth="1"/>
    <col min="4" max="4" width="3.5703125" customWidth="1"/>
    <col min="5" max="5" width="1.5703125" customWidth="1"/>
    <col min="6" max="6" width="6.85546875" customWidth="1"/>
    <col min="7" max="10" width="4.42578125" customWidth="1"/>
    <col min="11" max="11" width="3.85546875" customWidth="1"/>
    <col min="12" max="12" width="16" customWidth="1"/>
    <col min="13" max="13" width="4.5703125" customWidth="1"/>
    <col min="14" max="14" width="8.5703125" style="88" customWidth="1"/>
    <col min="15" max="15" width="7.7109375" customWidth="1"/>
    <col min="16" max="16" width="12" customWidth="1"/>
    <col min="17" max="17" width="12.85546875" customWidth="1"/>
    <col min="18" max="18" width="14.5703125" customWidth="1"/>
    <col min="19" max="19" width="16.85546875" style="197" customWidth="1"/>
    <col min="20" max="20" width="18" style="199" customWidth="1"/>
    <col min="21" max="21" width="7.28515625" style="115" customWidth="1"/>
    <col min="22" max="22" width="16.85546875" bestFit="1" customWidth="1"/>
  </cols>
  <sheetData>
    <row r="1" spans="1:21" ht="20.25">
      <c r="F1" s="825" t="s">
        <v>528</v>
      </c>
      <c r="G1" s="825"/>
      <c r="H1" s="825"/>
      <c r="I1" s="825"/>
      <c r="J1" s="825"/>
      <c r="K1" s="825"/>
      <c r="L1" s="825"/>
      <c r="M1" s="825"/>
      <c r="N1" s="825"/>
      <c r="O1" s="825"/>
      <c r="P1" s="825"/>
      <c r="Q1" s="825"/>
      <c r="R1" s="825"/>
      <c r="T1" s="198" t="s">
        <v>526</v>
      </c>
    </row>
    <row r="2" spans="1:21" s="82" customFormat="1" ht="20.25">
      <c r="A2" s="2"/>
      <c r="B2" s="80"/>
      <c r="C2" s="80"/>
      <c r="D2" s="80"/>
      <c r="E2" s="80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95" t="s">
        <v>556</v>
      </c>
      <c r="T2" s="145"/>
      <c r="U2" s="167"/>
    </row>
    <row r="3" spans="1:21" ht="15.75">
      <c r="A3" s="148" t="s">
        <v>498</v>
      </c>
      <c r="F3" s="152" t="s">
        <v>521</v>
      </c>
      <c r="G3" s="25">
        <v>6</v>
      </c>
      <c r="H3" s="25">
        <v>1</v>
      </c>
      <c r="I3" s="25">
        <v>1</v>
      </c>
      <c r="J3" s="25">
        <v>1</v>
      </c>
      <c r="K3" s="26"/>
      <c r="L3" s="22" t="s">
        <v>522</v>
      </c>
      <c r="N3" s="22" t="s">
        <v>434</v>
      </c>
      <c r="S3" s="135" t="s">
        <v>557</v>
      </c>
    </row>
    <row r="4" spans="1:21" s="23" customFormat="1" ht="15.75">
      <c r="A4" s="149"/>
      <c r="C4" s="1"/>
      <c r="N4" s="24"/>
      <c r="S4" s="135"/>
      <c r="T4" s="130"/>
      <c r="U4" s="112"/>
    </row>
    <row r="5" spans="1:21" ht="15.75">
      <c r="A5" s="148" t="s">
        <v>499</v>
      </c>
      <c r="F5" s="152" t="s">
        <v>521</v>
      </c>
      <c r="G5" s="25">
        <v>0</v>
      </c>
      <c r="H5" s="25">
        <v>0</v>
      </c>
      <c r="I5" s="153"/>
      <c r="J5" s="128"/>
      <c r="L5" s="22" t="s">
        <v>522</v>
      </c>
    </row>
    <row r="6" spans="1:21" s="23" customFormat="1" ht="15.75">
      <c r="A6" s="149"/>
      <c r="C6" s="1"/>
      <c r="N6" s="24"/>
      <c r="T6" s="130"/>
      <c r="U6" s="112"/>
    </row>
    <row r="7" spans="1:21" ht="15.75">
      <c r="A7" s="150" t="s">
        <v>517</v>
      </c>
      <c r="F7" s="152" t="s">
        <v>521</v>
      </c>
      <c r="G7" s="25">
        <v>1</v>
      </c>
      <c r="H7" s="25">
        <v>1</v>
      </c>
      <c r="I7" s="153"/>
      <c r="L7" s="160" t="s">
        <v>522</v>
      </c>
      <c r="N7" s="194" t="s">
        <v>535</v>
      </c>
      <c r="O7" s="194"/>
      <c r="P7" s="194"/>
      <c r="Q7" s="194"/>
      <c r="R7" s="194"/>
      <c r="S7" s="158" t="s">
        <v>525</v>
      </c>
    </row>
    <row r="8" spans="1:21" s="23" customFormat="1" ht="18">
      <c r="A8" s="149"/>
      <c r="C8" s="1"/>
      <c r="L8" s="110"/>
      <c r="N8" s="194" t="s">
        <v>536</v>
      </c>
      <c r="O8" s="194"/>
      <c r="P8" s="4"/>
      <c r="Q8" s="4"/>
      <c r="R8" s="4"/>
      <c r="S8" s="158"/>
      <c r="T8" s="130"/>
      <c r="U8" s="112"/>
    </row>
    <row r="9" spans="1:21" ht="15.75">
      <c r="A9" s="148" t="s">
        <v>518</v>
      </c>
      <c r="F9" s="152" t="s">
        <v>521</v>
      </c>
      <c r="G9" s="25">
        <v>0</v>
      </c>
      <c r="H9" s="25">
        <v>0</v>
      </c>
      <c r="I9" s="153"/>
      <c r="J9" s="128"/>
      <c r="L9" s="22" t="s">
        <v>522</v>
      </c>
      <c r="S9" s="158"/>
    </row>
    <row r="10" spans="1:21" s="23" customFormat="1" ht="10.5" customHeight="1">
      <c r="A10" s="149"/>
      <c r="C10" s="1"/>
      <c r="L10" s="110"/>
      <c r="N10" s="24"/>
      <c r="S10" s="158"/>
      <c r="T10" s="130"/>
      <c r="U10" s="112"/>
    </row>
    <row r="11" spans="1:21" ht="15.75">
      <c r="A11" s="148" t="s">
        <v>519</v>
      </c>
      <c r="F11" s="152" t="s">
        <v>521</v>
      </c>
      <c r="G11" s="25">
        <v>1</v>
      </c>
      <c r="H11" s="25">
        <v>1</v>
      </c>
      <c r="I11" s="153"/>
      <c r="J11" s="128"/>
      <c r="K11" s="114"/>
      <c r="L11" s="22" t="s">
        <v>522</v>
      </c>
      <c r="N11" s="202" t="s">
        <v>560</v>
      </c>
      <c r="S11" s="158" t="s">
        <v>525</v>
      </c>
      <c r="T11" s="200"/>
    </row>
    <row r="12" spans="1:21" s="23" customFormat="1" ht="15.75">
      <c r="A12" s="149"/>
      <c r="C12" s="1"/>
      <c r="G12" s="38"/>
      <c r="H12" s="38"/>
      <c r="I12" s="38"/>
      <c r="J12" s="801"/>
      <c r="K12" s="801"/>
      <c r="N12" s="24"/>
      <c r="S12" s="159"/>
      <c r="T12" s="200"/>
      <c r="U12" s="112"/>
    </row>
    <row r="13" spans="1:21" ht="15.75">
      <c r="A13" s="148" t="s">
        <v>520</v>
      </c>
      <c r="C13" s="5"/>
      <c r="D13" s="5"/>
      <c r="E13" s="5"/>
      <c r="F13" s="5"/>
      <c r="G13" s="111" t="s">
        <v>440</v>
      </c>
      <c r="H13" s="201" t="s">
        <v>440</v>
      </c>
      <c r="I13" s="201" t="s">
        <v>424</v>
      </c>
      <c r="J13" s="201" t="s">
        <v>412</v>
      </c>
      <c r="K13" s="128"/>
      <c r="L13" s="22" t="s">
        <v>522</v>
      </c>
      <c r="M13" s="5"/>
      <c r="N13" s="4" t="s">
        <v>564</v>
      </c>
      <c r="S13" s="158" t="s">
        <v>525</v>
      </c>
      <c r="T13" s="173"/>
    </row>
    <row r="14" spans="1:21" ht="15.75">
      <c r="A14" s="148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202" t="s">
        <v>565</v>
      </c>
      <c r="T14" s="182">
        <f>+'Plazas Agropecuarias'!T14</f>
        <v>0</v>
      </c>
    </row>
    <row r="15" spans="1:21" ht="12.75" customHeight="1">
      <c r="A15" s="802" t="s">
        <v>523</v>
      </c>
      <c r="B15" s="803"/>
      <c r="C15" s="803"/>
      <c r="D15" s="803"/>
      <c r="E15" s="803"/>
      <c r="F15" s="804" t="s">
        <v>513</v>
      </c>
      <c r="G15" s="805"/>
      <c r="H15" s="805"/>
      <c r="I15" s="805"/>
      <c r="J15" s="805"/>
      <c r="K15" s="805"/>
      <c r="L15" s="805"/>
      <c r="M15" s="806"/>
      <c r="N15" s="799" t="s">
        <v>475</v>
      </c>
      <c r="O15" s="829" t="s">
        <v>495</v>
      </c>
      <c r="P15" s="794" t="s">
        <v>416</v>
      </c>
      <c r="Q15" s="794" t="s">
        <v>515</v>
      </c>
      <c r="R15" s="794" t="s">
        <v>417</v>
      </c>
      <c r="S15" s="136" t="s">
        <v>516</v>
      </c>
      <c r="T15" s="146" t="s">
        <v>524</v>
      </c>
    </row>
    <row r="16" spans="1:21">
      <c r="A16" s="73" t="s">
        <v>411</v>
      </c>
      <c r="B16" s="73" t="s">
        <v>445</v>
      </c>
      <c r="C16" s="796" t="s">
        <v>514</v>
      </c>
      <c r="D16" s="797" t="s">
        <v>3</v>
      </c>
      <c r="E16" s="798" t="s">
        <v>3</v>
      </c>
      <c r="F16" s="807"/>
      <c r="G16" s="808"/>
      <c r="H16" s="808"/>
      <c r="I16" s="808"/>
      <c r="J16" s="808"/>
      <c r="K16" s="808"/>
      <c r="L16" s="808"/>
      <c r="M16" s="809"/>
      <c r="N16" s="800"/>
      <c r="O16" s="830"/>
      <c r="P16" s="795"/>
      <c r="Q16" s="795"/>
      <c r="R16" s="795"/>
      <c r="S16" s="137" t="s">
        <v>537</v>
      </c>
      <c r="T16" s="203" t="s">
        <v>538</v>
      </c>
    </row>
    <row r="17" spans="1:21" s="79" customFormat="1" ht="12.75" customHeight="1">
      <c r="A17" s="831" t="s">
        <v>409</v>
      </c>
      <c r="B17" s="832"/>
      <c r="C17" s="832"/>
      <c r="D17" s="832"/>
      <c r="E17" s="833"/>
      <c r="F17" s="811" t="s">
        <v>412</v>
      </c>
      <c r="G17" s="812"/>
      <c r="H17" s="812"/>
      <c r="I17" s="812"/>
      <c r="J17" s="812"/>
      <c r="K17" s="812"/>
      <c r="L17" s="812"/>
      <c r="M17" s="813"/>
      <c r="N17" s="78">
        <v>3</v>
      </c>
      <c r="O17" s="78" t="s">
        <v>321</v>
      </c>
      <c r="P17" s="78" t="s">
        <v>424</v>
      </c>
      <c r="Q17" s="78" t="s">
        <v>339</v>
      </c>
      <c r="R17" s="78" t="s">
        <v>425</v>
      </c>
      <c r="S17" s="138" t="s">
        <v>382</v>
      </c>
      <c r="T17" s="174" t="s">
        <v>393</v>
      </c>
      <c r="U17" s="168"/>
    </row>
    <row r="18" spans="1:21" s="55" customFormat="1" ht="15" customHeight="1">
      <c r="A18" s="90">
        <v>1</v>
      </c>
      <c r="B18" s="91"/>
      <c r="C18" s="814"/>
      <c r="D18" s="815"/>
      <c r="E18" s="816"/>
      <c r="F18" s="50" t="s">
        <v>4</v>
      </c>
      <c r="G18" s="51"/>
      <c r="H18" s="52"/>
      <c r="I18" s="52"/>
      <c r="J18" s="52"/>
      <c r="K18" s="52"/>
      <c r="L18" s="52"/>
      <c r="M18" s="53"/>
      <c r="N18" s="92">
        <v>331</v>
      </c>
      <c r="O18" s="93">
        <v>40</v>
      </c>
      <c r="P18" s="93"/>
      <c r="Q18" s="93"/>
      <c r="R18" s="93"/>
      <c r="S18" s="142">
        <f>+S20+S28+S35+S38+S41+S44+S49+S23</f>
        <v>0</v>
      </c>
      <c r="T18" s="175">
        <f>+T20+T28+T35+T38+T41+T44+T49+T23</f>
        <v>0</v>
      </c>
      <c r="U18" s="166"/>
    </row>
    <row r="19" spans="1:21" s="55" customFormat="1" ht="15" customHeight="1">
      <c r="A19" s="94"/>
      <c r="B19" s="95"/>
      <c r="C19" s="817"/>
      <c r="D19" s="818"/>
      <c r="E19" s="819"/>
      <c r="F19" s="47"/>
      <c r="G19" s="40"/>
      <c r="H19" s="42"/>
      <c r="I19" s="42"/>
      <c r="J19" s="42"/>
      <c r="K19" s="42"/>
      <c r="L19" s="42"/>
      <c r="M19" s="48"/>
      <c r="N19" s="824" t="s">
        <v>476</v>
      </c>
      <c r="O19" s="96"/>
      <c r="P19" s="96"/>
      <c r="Q19" s="96"/>
      <c r="R19" s="96"/>
      <c r="S19" s="108"/>
      <c r="T19" s="144"/>
      <c r="U19" s="166"/>
    </row>
    <row r="20" spans="1:21" s="55" customFormat="1" ht="15" customHeight="1">
      <c r="A20" s="94"/>
      <c r="B20" s="95" t="s">
        <v>5</v>
      </c>
      <c r="C20" s="817"/>
      <c r="D20" s="818"/>
      <c r="E20" s="819"/>
      <c r="F20" s="45" t="s">
        <v>6</v>
      </c>
      <c r="G20" s="40"/>
      <c r="H20" s="41"/>
      <c r="I20" s="41"/>
      <c r="J20" s="41"/>
      <c r="K20" s="41"/>
      <c r="L20" s="41"/>
      <c r="M20" s="46"/>
      <c r="N20" s="824"/>
      <c r="O20" s="96"/>
      <c r="P20" s="96"/>
      <c r="Q20" s="96"/>
      <c r="R20" s="96"/>
      <c r="S20" s="140">
        <f>SUM(S21:S22)</f>
        <v>0</v>
      </c>
      <c r="T20" s="165">
        <f>SUM(T21:T22)</f>
        <v>0</v>
      </c>
      <c r="U20" s="166"/>
    </row>
    <row r="21" spans="1:21" s="55" customFormat="1" ht="15" customHeight="1">
      <c r="A21" s="94"/>
      <c r="B21" s="95"/>
      <c r="C21" s="817" t="s">
        <v>7</v>
      </c>
      <c r="D21" s="818" t="s">
        <v>8</v>
      </c>
      <c r="E21" s="819" t="s">
        <v>8</v>
      </c>
      <c r="F21" s="47" t="s">
        <v>9</v>
      </c>
      <c r="G21" s="40"/>
      <c r="H21" s="42"/>
      <c r="I21" s="42"/>
      <c r="J21" s="42"/>
      <c r="K21" s="42"/>
      <c r="L21" s="42"/>
      <c r="M21" s="48"/>
      <c r="N21" s="824"/>
      <c r="O21" s="96"/>
      <c r="P21" s="96"/>
      <c r="Q21" s="96"/>
      <c r="R21" s="96"/>
      <c r="S21" s="108"/>
      <c r="T21" s="183"/>
      <c r="U21" s="166"/>
    </row>
    <row r="22" spans="1:21" s="55" customFormat="1" ht="15" customHeight="1">
      <c r="A22" s="94"/>
      <c r="B22" s="95"/>
      <c r="C22" s="817" t="s">
        <v>10</v>
      </c>
      <c r="D22" s="818" t="s">
        <v>8</v>
      </c>
      <c r="E22" s="819" t="s">
        <v>8</v>
      </c>
      <c r="F22" s="47" t="s">
        <v>11</v>
      </c>
      <c r="G22" s="40"/>
      <c r="H22" s="42"/>
      <c r="I22" s="42"/>
      <c r="J22" s="42"/>
      <c r="K22" s="42"/>
      <c r="L22" s="42"/>
      <c r="M22" s="48"/>
      <c r="N22" s="824"/>
      <c r="O22" s="96"/>
      <c r="P22" s="96"/>
      <c r="Q22" s="96"/>
      <c r="R22" s="96"/>
      <c r="S22" s="108"/>
      <c r="T22" s="183"/>
      <c r="U22" s="166"/>
    </row>
    <row r="23" spans="1:21" s="55" customFormat="1" ht="15" customHeight="1">
      <c r="A23" s="94"/>
      <c r="B23" s="95" t="s">
        <v>12</v>
      </c>
      <c r="C23" s="817"/>
      <c r="D23" s="818"/>
      <c r="E23" s="819"/>
      <c r="F23" s="45" t="s">
        <v>13</v>
      </c>
      <c r="G23" s="40"/>
      <c r="H23" s="41"/>
      <c r="I23" s="41"/>
      <c r="J23" s="41"/>
      <c r="K23" s="41"/>
      <c r="L23" s="41"/>
      <c r="M23" s="46"/>
      <c r="N23" s="824"/>
      <c r="O23" s="96"/>
      <c r="P23" s="96"/>
      <c r="Q23" s="96"/>
      <c r="R23" s="96"/>
      <c r="S23" s="140">
        <f>SUM(S24:S27)</f>
        <v>0</v>
      </c>
      <c r="T23" s="165">
        <f>SUM(T24:T27)</f>
        <v>0</v>
      </c>
      <c r="U23" s="166"/>
    </row>
    <row r="24" spans="1:21" s="55" customFormat="1" ht="15" customHeight="1">
      <c r="A24" s="94"/>
      <c r="B24" s="95"/>
      <c r="C24" s="817" t="s">
        <v>14</v>
      </c>
      <c r="D24" s="818" t="s">
        <v>15</v>
      </c>
      <c r="E24" s="819" t="s">
        <v>15</v>
      </c>
      <c r="F24" s="47" t="s">
        <v>16</v>
      </c>
      <c r="G24" s="40"/>
      <c r="H24" s="42"/>
      <c r="I24" s="42"/>
      <c r="J24" s="42"/>
      <c r="K24" s="42"/>
      <c r="L24" s="42"/>
      <c r="M24" s="48"/>
      <c r="N24" s="824"/>
      <c r="O24" s="96"/>
      <c r="P24" s="96"/>
      <c r="Q24" s="96"/>
      <c r="R24" s="96"/>
      <c r="S24" s="108"/>
      <c r="T24" s="183"/>
      <c r="U24" s="166"/>
    </row>
    <row r="25" spans="1:21" s="55" customFormat="1" ht="15" customHeight="1">
      <c r="A25" s="94"/>
      <c r="B25" s="95"/>
      <c r="C25" s="817" t="s">
        <v>17</v>
      </c>
      <c r="D25" s="818" t="s">
        <v>18</v>
      </c>
      <c r="E25" s="819" t="s">
        <v>18</v>
      </c>
      <c r="F25" s="47" t="s">
        <v>19</v>
      </c>
      <c r="G25" s="40"/>
      <c r="H25" s="42"/>
      <c r="I25" s="42"/>
      <c r="J25" s="42"/>
      <c r="K25" s="42"/>
      <c r="L25" s="42"/>
      <c r="M25" s="48"/>
      <c r="N25" s="824"/>
      <c r="O25" s="96"/>
      <c r="P25" s="96"/>
      <c r="Q25" s="96"/>
      <c r="R25" s="96"/>
      <c r="S25" s="108"/>
      <c r="T25" s="184"/>
      <c r="U25" s="166"/>
    </row>
    <row r="26" spans="1:21" s="55" customFormat="1" ht="15" customHeight="1">
      <c r="A26" s="94"/>
      <c r="B26" s="95"/>
      <c r="C26" s="817" t="s">
        <v>20</v>
      </c>
      <c r="D26" s="818" t="s">
        <v>21</v>
      </c>
      <c r="E26" s="819" t="s">
        <v>21</v>
      </c>
      <c r="F26" s="47" t="s">
        <v>22</v>
      </c>
      <c r="G26" s="40"/>
      <c r="H26" s="42"/>
      <c r="I26" s="42"/>
      <c r="J26" s="42"/>
      <c r="K26" s="42"/>
      <c r="L26" s="42"/>
      <c r="M26" s="48"/>
      <c r="N26" s="824"/>
      <c r="O26" s="96"/>
      <c r="P26" s="96"/>
      <c r="Q26" s="96"/>
      <c r="R26" s="96"/>
      <c r="S26" s="108"/>
      <c r="T26" s="184"/>
      <c r="U26" s="166"/>
    </row>
    <row r="27" spans="1:21" s="55" customFormat="1" ht="15" customHeight="1">
      <c r="A27" s="94"/>
      <c r="B27" s="95"/>
      <c r="C27" s="817" t="s">
        <v>23</v>
      </c>
      <c r="D27" s="818" t="s">
        <v>21</v>
      </c>
      <c r="E27" s="819" t="s">
        <v>21</v>
      </c>
      <c r="F27" s="47" t="s">
        <v>24</v>
      </c>
      <c r="G27" s="40"/>
      <c r="H27" s="42"/>
      <c r="I27" s="42"/>
      <c r="J27" s="42"/>
      <c r="K27" s="42"/>
      <c r="L27" s="42"/>
      <c r="M27" s="48"/>
      <c r="N27" s="824"/>
      <c r="O27" s="96"/>
      <c r="P27" s="96"/>
      <c r="Q27" s="96"/>
      <c r="R27" s="96"/>
      <c r="S27" s="108"/>
      <c r="T27" s="183"/>
      <c r="U27" s="166"/>
    </row>
    <row r="28" spans="1:21" s="55" customFormat="1" ht="15" customHeight="1">
      <c r="A28" s="94"/>
      <c r="B28" s="95" t="s">
        <v>25</v>
      </c>
      <c r="C28" s="817"/>
      <c r="D28" s="818"/>
      <c r="E28" s="819"/>
      <c r="F28" s="45" t="s">
        <v>26</v>
      </c>
      <c r="G28" s="40"/>
      <c r="H28" s="41"/>
      <c r="I28" s="41"/>
      <c r="J28" s="41"/>
      <c r="K28" s="41"/>
      <c r="L28" s="41"/>
      <c r="M28" s="46"/>
      <c r="N28" s="824"/>
      <c r="O28" s="96"/>
      <c r="P28" s="96"/>
      <c r="Q28" s="96"/>
      <c r="R28" s="96"/>
      <c r="S28" s="140">
        <f>SUM(S29:S33)</f>
        <v>0</v>
      </c>
      <c r="T28" s="165">
        <f>SUM(T29:T33)</f>
        <v>0</v>
      </c>
      <c r="U28" s="166"/>
    </row>
    <row r="29" spans="1:21" s="55" customFormat="1" ht="15" customHeight="1">
      <c r="A29" s="94"/>
      <c r="B29" s="95"/>
      <c r="C29" s="817" t="s">
        <v>27</v>
      </c>
      <c r="D29" s="818" t="s">
        <v>28</v>
      </c>
      <c r="E29" s="819" t="s">
        <v>28</v>
      </c>
      <c r="F29" s="47" t="s">
        <v>29</v>
      </c>
      <c r="G29" s="40"/>
      <c r="H29" s="42"/>
      <c r="I29" s="42"/>
      <c r="J29" s="42"/>
      <c r="K29" s="42"/>
      <c r="L29" s="42"/>
      <c r="M29" s="48"/>
      <c r="N29" s="824"/>
      <c r="O29" s="96"/>
      <c r="P29" s="96"/>
      <c r="Q29" s="96"/>
      <c r="R29" s="96"/>
      <c r="S29" s="108"/>
      <c r="T29" s="183"/>
      <c r="U29" s="166"/>
    </row>
    <row r="30" spans="1:21" s="55" customFormat="1" ht="15" customHeight="1">
      <c r="A30" s="94"/>
      <c r="B30" s="95"/>
      <c r="C30" s="817" t="s">
        <v>30</v>
      </c>
      <c r="D30" s="818" t="s">
        <v>31</v>
      </c>
      <c r="E30" s="819" t="s">
        <v>31</v>
      </c>
      <c r="F30" s="47" t="s">
        <v>32</v>
      </c>
      <c r="G30" s="40"/>
      <c r="H30" s="42"/>
      <c r="I30" s="42"/>
      <c r="J30" s="42"/>
      <c r="K30" s="42"/>
      <c r="L30" s="42"/>
      <c r="M30" s="48"/>
      <c r="N30" s="824"/>
      <c r="O30" s="96"/>
      <c r="P30" s="96"/>
      <c r="Q30" s="96"/>
      <c r="R30" s="96"/>
      <c r="S30" s="108"/>
      <c r="T30" s="183"/>
      <c r="U30" s="166"/>
    </row>
    <row r="31" spans="1:21" s="55" customFormat="1" ht="15" customHeight="1">
      <c r="A31" s="94"/>
      <c r="B31" s="95"/>
      <c r="C31" s="817" t="s">
        <v>33</v>
      </c>
      <c r="D31" s="818" t="s">
        <v>34</v>
      </c>
      <c r="E31" s="819" t="s">
        <v>34</v>
      </c>
      <c r="F31" s="47" t="s">
        <v>35</v>
      </c>
      <c r="G31" s="40"/>
      <c r="H31" s="42"/>
      <c r="I31" s="42"/>
      <c r="J31" s="42"/>
      <c r="K31" s="42"/>
      <c r="L31" s="42"/>
      <c r="M31" s="48"/>
      <c r="N31" s="824"/>
      <c r="O31" s="96"/>
      <c r="P31" s="96"/>
      <c r="Q31" s="96"/>
      <c r="R31" s="96"/>
      <c r="S31" s="108"/>
      <c r="T31" s="183"/>
      <c r="U31" s="166"/>
    </row>
    <row r="32" spans="1:21" s="55" customFormat="1" ht="15" customHeight="1">
      <c r="A32" s="94"/>
      <c r="B32" s="95"/>
      <c r="C32" s="817" t="s">
        <v>36</v>
      </c>
      <c r="D32" s="818" t="s">
        <v>37</v>
      </c>
      <c r="E32" s="819" t="s">
        <v>37</v>
      </c>
      <c r="F32" s="47" t="s">
        <v>38</v>
      </c>
      <c r="G32" s="40"/>
      <c r="H32" s="42"/>
      <c r="I32" s="42"/>
      <c r="J32" s="42"/>
      <c r="K32" s="42"/>
      <c r="L32" s="42"/>
      <c r="M32" s="48"/>
      <c r="N32" s="824"/>
      <c r="O32" s="96"/>
      <c r="P32" s="96"/>
      <c r="Q32" s="96"/>
      <c r="R32" s="96"/>
      <c r="S32" s="108"/>
      <c r="T32" s="183"/>
      <c r="U32" s="166"/>
    </row>
    <row r="33" spans="1:21" s="55" customFormat="1" ht="15" customHeight="1">
      <c r="A33" s="94"/>
      <c r="B33" s="95"/>
      <c r="C33" s="817" t="s">
        <v>39</v>
      </c>
      <c r="D33" s="818" t="s">
        <v>40</v>
      </c>
      <c r="E33" s="819" t="s">
        <v>40</v>
      </c>
      <c r="F33" s="47" t="s">
        <v>41</v>
      </c>
      <c r="G33" s="40"/>
      <c r="H33" s="42"/>
      <c r="I33" s="42"/>
      <c r="J33" s="42"/>
      <c r="K33" s="42"/>
      <c r="L33" s="42"/>
      <c r="M33" s="48"/>
      <c r="N33" s="824"/>
      <c r="O33" s="96"/>
      <c r="P33" s="96"/>
      <c r="Q33" s="96"/>
      <c r="R33" s="96"/>
      <c r="S33" s="108"/>
      <c r="T33" s="183"/>
      <c r="U33" s="166"/>
    </row>
    <row r="34" spans="1:21" s="55" customFormat="1" ht="15" customHeight="1">
      <c r="A34" s="94"/>
      <c r="B34" s="95"/>
      <c r="C34" s="105"/>
      <c r="D34" s="106" t="s">
        <v>554</v>
      </c>
      <c r="E34" s="107"/>
      <c r="F34" s="47" t="s">
        <v>555</v>
      </c>
      <c r="G34" s="40"/>
      <c r="H34" s="42"/>
      <c r="I34" s="42"/>
      <c r="J34" s="42"/>
      <c r="K34" s="42"/>
      <c r="L34" s="42"/>
      <c r="M34" s="48"/>
      <c r="N34" s="824"/>
      <c r="O34" s="96"/>
      <c r="P34" s="96"/>
      <c r="Q34" s="96"/>
      <c r="R34" s="96"/>
      <c r="S34" s="108"/>
      <c r="T34" s="183"/>
      <c r="U34" s="166"/>
    </row>
    <row r="35" spans="1:21" s="55" customFormat="1" ht="15" customHeight="1">
      <c r="A35" s="94"/>
      <c r="B35" s="95" t="s">
        <v>42</v>
      </c>
      <c r="C35" s="817"/>
      <c r="D35" s="818"/>
      <c r="E35" s="819"/>
      <c r="F35" s="45" t="s">
        <v>43</v>
      </c>
      <c r="G35" s="40"/>
      <c r="H35" s="41"/>
      <c r="I35" s="41"/>
      <c r="J35" s="41"/>
      <c r="K35" s="41"/>
      <c r="L35" s="41"/>
      <c r="M35" s="46"/>
      <c r="N35" s="824"/>
      <c r="O35" s="96"/>
      <c r="P35" s="96"/>
      <c r="Q35" s="96"/>
      <c r="R35" s="96"/>
      <c r="S35" s="140">
        <f>SUM(S36:S37)</f>
        <v>0</v>
      </c>
      <c r="T35" s="165">
        <f>SUM(T36:T37)</f>
        <v>0</v>
      </c>
      <c r="U35" s="166"/>
    </row>
    <row r="36" spans="1:21" s="55" customFormat="1" ht="15" customHeight="1">
      <c r="A36" s="94"/>
      <c r="B36" s="95"/>
      <c r="C36" s="817" t="s">
        <v>44</v>
      </c>
      <c r="D36" s="818" t="s">
        <v>45</v>
      </c>
      <c r="E36" s="819" t="s">
        <v>45</v>
      </c>
      <c r="F36" s="47" t="s">
        <v>46</v>
      </c>
      <c r="G36" s="40"/>
      <c r="H36" s="42"/>
      <c r="I36" s="42"/>
      <c r="J36" s="42"/>
      <c r="K36" s="42"/>
      <c r="L36" s="42"/>
      <c r="M36" s="48"/>
      <c r="N36" s="824"/>
      <c r="O36" s="96"/>
      <c r="P36" s="96"/>
      <c r="Q36" s="96"/>
      <c r="R36" s="96"/>
      <c r="S36" s="108"/>
      <c r="T36" s="183"/>
      <c r="U36" s="166"/>
    </row>
    <row r="37" spans="1:21" s="55" customFormat="1" ht="15" customHeight="1">
      <c r="A37" s="94"/>
      <c r="B37" s="95"/>
      <c r="C37" s="817" t="s">
        <v>47</v>
      </c>
      <c r="D37" s="818" t="s">
        <v>48</v>
      </c>
      <c r="E37" s="819" t="s">
        <v>48</v>
      </c>
      <c r="F37" s="47" t="s">
        <v>49</v>
      </c>
      <c r="G37" s="40"/>
      <c r="H37" s="42"/>
      <c r="I37" s="42"/>
      <c r="J37" s="42"/>
      <c r="K37" s="42"/>
      <c r="L37" s="42"/>
      <c r="M37" s="48"/>
      <c r="N37" s="98"/>
      <c r="O37" s="96"/>
      <c r="P37" s="96"/>
      <c r="Q37" s="96"/>
      <c r="R37" s="96"/>
      <c r="S37" s="108"/>
      <c r="T37" s="183"/>
      <c r="U37" s="166"/>
    </row>
    <row r="38" spans="1:21" s="55" customFormat="1" ht="15" customHeight="1">
      <c r="A38" s="94"/>
      <c r="B38" s="95" t="s">
        <v>50</v>
      </c>
      <c r="C38" s="817"/>
      <c r="D38" s="818"/>
      <c r="E38" s="819"/>
      <c r="F38" s="45" t="s">
        <v>51</v>
      </c>
      <c r="G38" s="40"/>
      <c r="H38" s="41"/>
      <c r="I38" s="41"/>
      <c r="J38" s="41"/>
      <c r="K38" s="41"/>
      <c r="L38" s="41"/>
      <c r="M38" s="46"/>
      <c r="N38" s="98"/>
      <c r="O38" s="96"/>
      <c r="P38" s="96"/>
      <c r="Q38" s="96"/>
      <c r="R38" s="96"/>
      <c r="S38" s="140">
        <f>SUM(S39:S40)</f>
        <v>0</v>
      </c>
      <c r="T38" s="165">
        <f>SUM(T39:T40)</f>
        <v>0</v>
      </c>
      <c r="U38" s="166"/>
    </row>
    <row r="39" spans="1:21" s="55" customFormat="1" ht="16.5" customHeight="1">
      <c r="A39" s="94"/>
      <c r="B39" s="95"/>
      <c r="C39" s="817" t="s">
        <v>52</v>
      </c>
      <c r="D39" s="818" t="s">
        <v>53</v>
      </c>
      <c r="E39" s="819" t="s">
        <v>53</v>
      </c>
      <c r="F39" s="47" t="s">
        <v>54</v>
      </c>
      <c r="G39" s="40"/>
      <c r="H39" s="42"/>
      <c r="I39" s="42"/>
      <c r="J39" s="42"/>
      <c r="K39" s="42"/>
      <c r="L39" s="42"/>
      <c r="M39" s="48"/>
      <c r="N39" s="98"/>
      <c r="O39" s="96"/>
      <c r="P39" s="96"/>
      <c r="Q39" s="96"/>
      <c r="R39" s="96"/>
      <c r="S39" s="108"/>
      <c r="T39" s="183">
        <v>0</v>
      </c>
      <c r="U39" s="166"/>
    </row>
    <row r="40" spans="1:21" s="55" customFormat="1" ht="15" customHeight="1">
      <c r="A40" s="94"/>
      <c r="B40" s="95"/>
      <c r="C40" s="105"/>
      <c r="D40" s="106" t="s">
        <v>541</v>
      </c>
      <c r="E40" s="107"/>
      <c r="F40" s="47" t="s">
        <v>540</v>
      </c>
      <c r="G40" s="40"/>
      <c r="H40" s="42"/>
      <c r="I40" s="42"/>
      <c r="J40" s="42"/>
      <c r="K40" s="42"/>
      <c r="L40" s="42"/>
      <c r="M40" s="48"/>
      <c r="N40" s="98"/>
      <c r="O40" s="96"/>
      <c r="P40" s="96"/>
      <c r="Q40" s="96"/>
      <c r="R40" s="96"/>
      <c r="S40" s="108"/>
      <c r="T40" s="183"/>
      <c r="U40" s="166"/>
    </row>
    <row r="41" spans="1:21" s="55" customFormat="1" ht="15" customHeight="1">
      <c r="A41" s="94"/>
      <c r="B41" s="95" t="s">
        <v>55</v>
      </c>
      <c r="C41" s="817"/>
      <c r="D41" s="818"/>
      <c r="E41" s="819"/>
      <c r="F41" s="45" t="s">
        <v>56</v>
      </c>
      <c r="G41" s="40"/>
      <c r="H41" s="41"/>
      <c r="I41" s="41"/>
      <c r="J41" s="41"/>
      <c r="K41" s="41"/>
      <c r="L41" s="41"/>
      <c r="M41" s="46"/>
      <c r="N41" s="98"/>
      <c r="O41" s="96"/>
      <c r="P41" s="96"/>
      <c r="Q41" s="96"/>
      <c r="R41" s="96"/>
      <c r="S41" s="140">
        <f>SUM(S42:S43)</f>
        <v>0</v>
      </c>
      <c r="T41" s="165">
        <f>SUM(T42:T43)</f>
        <v>0</v>
      </c>
      <c r="U41" s="166"/>
    </row>
    <row r="42" spans="1:21" s="55" customFormat="1" ht="15" customHeight="1">
      <c r="A42" s="94"/>
      <c r="B42" s="95"/>
      <c r="C42" s="817" t="s">
        <v>57</v>
      </c>
      <c r="D42" s="818" t="s">
        <v>58</v>
      </c>
      <c r="E42" s="819" t="s">
        <v>58</v>
      </c>
      <c r="F42" s="47" t="s">
        <v>59</v>
      </c>
      <c r="G42" s="40"/>
      <c r="H42" s="42"/>
      <c r="I42" s="42"/>
      <c r="J42" s="42"/>
      <c r="K42" s="42"/>
      <c r="L42" s="42"/>
      <c r="M42" s="48"/>
      <c r="N42" s="98"/>
      <c r="O42" s="96"/>
      <c r="P42" s="96"/>
      <c r="Q42" s="96"/>
      <c r="R42" s="96"/>
      <c r="S42" s="108"/>
      <c r="T42" s="183"/>
      <c r="U42" s="166"/>
    </row>
    <row r="43" spans="1:21" s="55" customFormat="1" ht="15" customHeight="1">
      <c r="A43" s="94"/>
      <c r="B43" s="95"/>
      <c r="C43" s="817" t="s">
        <v>60</v>
      </c>
      <c r="D43" s="818" t="s">
        <v>61</v>
      </c>
      <c r="E43" s="819" t="s">
        <v>61</v>
      </c>
      <c r="F43" s="47" t="s">
        <v>62</v>
      </c>
      <c r="G43" s="40"/>
      <c r="H43" s="42"/>
      <c r="I43" s="42"/>
      <c r="J43" s="42"/>
      <c r="K43" s="42"/>
      <c r="L43" s="42"/>
      <c r="M43" s="48"/>
      <c r="N43" s="98"/>
      <c r="O43" s="96"/>
      <c r="P43" s="96"/>
      <c r="Q43" s="96"/>
      <c r="R43" s="96"/>
      <c r="S43" s="108"/>
      <c r="T43" s="183"/>
      <c r="U43" s="166"/>
    </row>
    <row r="44" spans="1:21" s="55" customFormat="1" ht="15" customHeight="1">
      <c r="A44" s="94"/>
      <c r="B44" s="95" t="s">
        <v>63</v>
      </c>
      <c r="C44" s="817"/>
      <c r="D44" s="818"/>
      <c r="E44" s="819"/>
      <c r="F44" s="45" t="s">
        <v>64</v>
      </c>
      <c r="G44" s="40"/>
      <c r="H44" s="41"/>
      <c r="I44" s="41"/>
      <c r="J44" s="41"/>
      <c r="K44" s="41"/>
      <c r="L44" s="41"/>
      <c r="M44" s="46"/>
      <c r="N44" s="98"/>
      <c r="O44" s="96"/>
      <c r="P44" s="96"/>
      <c r="Q44" s="96"/>
      <c r="R44" s="96"/>
      <c r="S44" s="140">
        <f>SUM(S45:S48)</f>
        <v>0</v>
      </c>
      <c r="T44" s="165">
        <f>SUM(T45:T48)</f>
        <v>0</v>
      </c>
      <c r="U44" s="166"/>
    </row>
    <row r="45" spans="1:21" s="55" customFormat="1" ht="15" customHeight="1">
      <c r="A45" s="94"/>
      <c r="B45" s="95"/>
      <c r="C45" s="817" t="s">
        <v>65</v>
      </c>
      <c r="D45" s="818" t="s">
        <v>66</v>
      </c>
      <c r="E45" s="819" t="s">
        <v>66</v>
      </c>
      <c r="F45" s="47" t="s">
        <v>67</v>
      </c>
      <c r="G45" s="40"/>
      <c r="H45" s="42"/>
      <c r="I45" s="42"/>
      <c r="J45" s="42"/>
      <c r="K45" s="42"/>
      <c r="L45" s="42"/>
      <c r="M45" s="48"/>
      <c r="N45" s="98"/>
      <c r="O45" s="96"/>
      <c r="P45" s="96"/>
      <c r="Q45" s="96"/>
      <c r="R45" s="96"/>
      <c r="S45" s="109"/>
      <c r="T45" s="179"/>
      <c r="U45" s="166"/>
    </row>
    <row r="46" spans="1:21" s="55" customFormat="1" ht="15" customHeight="1">
      <c r="A46" s="94"/>
      <c r="B46" s="95"/>
      <c r="C46" s="817" t="s">
        <v>68</v>
      </c>
      <c r="D46" s="818" t="s">
        <v>69</v>
      </c>
      <c r="E46" s="819" t="s">
        <v>69</v>
      </c>
      <c r="F46" s="47" t="s">
        <v>70</v>
      </c>
      <c r="G46" s="40"/>
      <c r="H46" s="42"/>
      <c r="I46" s="42"/>
      <c r="J46" s="42"/>
      <c r="K46" s="42"/>
      <c r="L46" s="42"/>
      <c r="M46" s="48"/>
      <c r="N46" s="98"/>
      <c r="O46" s="96"/>
      <c r="P46" s="96"/>
      <c r="Q46" s="96"/>
      <c r="R46" s="96"/>
      <c r="S46" s="109"/>
      <c r="T46" s="183"/>
      <c r="U46" s="166"/>
    </row>
    <row r="47" spans="1:21" s="55" customFormat="1" ht="15" customHeight="1">
      <c r="A47" s="94"/>
      <c r="B47" s="95"/>
      <c r="C47" s="817" t="s">
        <v>71</v>
      </c>
      <c r="D47" s="818" t="s">
        <v>72</v>
      </c>
      <c r="E47" s="819" t="s">
        <v>72</v>
      </c>
      <c r="F47" s="47" t="s">
        <v>73</v>
      </c>
      <c r="G47" s="40"/>
      <c r="H47" s="42"/>
      <c r="I47" s="42"/>
      <c r="J47" s="42"/>
      <c r="K47" s="42"/>
      <c r="L47" s="42"/>
      <c r="M47" s="48"/>
      <c r="N47" s="98"/>
      <c r="O47" s="96"/>
      <c r="P47" s="96"/>
      <c r="Q47" s="96"/>
      <c r="R47" s="96"/>
      <c r="S47" s="109"/>
      <c r="T47" s="183"/>
      <c r="U47" s="166"/>
    </row>
    <row r="48" spans="1:21" s="55" customFormat="1" ht="15" customHeight="1">
      <c r="A48" s="94"/>
      <c r="B48" s="95"/>
      <c r="C48" s="817" t="s">
        <v>74</v>
      </c>
      <c r="D48" s="818" t="s">
        <v>75</v>
      </c>
      <c r="E48" s="819" t="s">
        <v>75</v>
      </c>
      <c r="F48" s="47" t="s">
        <v>76</v>
      </c>
      <c r="G48" s="40"/>
      <c r="H48" s="42"/>
      <c r="I48" s="42"/>
      <c r="J48" s="42"/>
      <c r="K48" s="42"/>
      <c r="L48" s="42"/>
      <c r="M48" s="48"/>
      <c r="N48" s="98"/>
      <c r="O48" s="96"/>
      <c r="P48" s="96"/>
      <c r="Q48" s="96"/>
      <c r="R48" s="96"/>
      <c r="S48" s="109"/>
      <c r="T48" s="179"/>
      <c r="U48" s="166"/>
    </row>
    <row r="49" spans="1:21" s="55" customFormat="1" ht="15" customHeight="1">
      <c r="A49" s="94"/>
      <c r="B49" s="95" t="s">
        <v>77</v>
      </c>
      <c r="C49" s="817"/>
      <c r="D49" s="818"/>
      <c r="E49" s="819"/>
      <c r="F49" s="45" t="s">
        <v>78</v>
      </c>
      <c r="G49" s="40"/>
      <c r="H49" s="41"/>
      <c r="I49" s="41"/>
      <c r="J49" s="41"/>
      <c r="K49" s="41"/>
      <c r="L49" s="41"/>
      <c r="M49" s="46"/>
      <c r="N49" s="98"/>
      <c r="O49" s="96"/>
      <c r="P49" s="96"/>
      <c r="Q49" s="96"/>
      <c r="R49" s="96"/>
      <c r="S49" s="140">
        <f>SUM(S50:S51)</f>
        <v>0</v>
      </c>
      <c r="T49" s="165">
        <f>SUM(T50:T51)</f>
        <v>0</v>
      </c>
      <c r="U49" s="166"/>
    </row>
    <row r="50" spans="1:21" s="55" customFormat="1" ht="15" customHeight="1">
      <c r="A50" s="94"/>
      <c r="B50" s="95"/>
      <c r="C50" s="817" t="s">
        <v>79</v>
      </c>
      <c r="D50" s="818" t="s">
        <v>80</v>
      </c>
      <c r="E50" s="819" t="s">
        <v>80</v>
      </c>
      <c r="F50" s="47" t="s">
        <v>81</v>
      </c>
      <c r="G50" s="40"/>
      <c r="H50" s="42"/>
      <c r="I50" s="42"/>
      <c r="J50" s="42"/>
      <c r="K50" s="42"/>
      <c r="L50" s="42"/>
      <c r="M50" s="48"/>
      <c r="N50" s="98"/>
      <c r="O50" s="96"/>
      <c r="P50" s="96"/>
      <c r="Q50" s="96"/>
      <c r="R50" s="96"/>
      <c r="S50" s="109"/>
      <c r="T50" s="180"/>
      <c r="U50" s="166"/>
    </row>
    <row r="51" spans="1:21" s="55" customFormat="1" ht="15" customHeight="1">
      <c r="A51" s="94"/>
      <c r="B51" s="95"/>
      <c r="C51" s="817" t="s">
        <v>82</v>
      </c>
      <c r="D51" s="818" t="s">
        <v>83</v>
      </c>
      <c r="E51" s="819" t="s">
        <v>83</v>
      </c>
      <c r="F51" s="47" t="s">
        <v>84</v>
      </c>
      <c r="G51" s="40"/>
      <c r="H51" s="42"/>
      <c r="I51" s="42"/>
      <c r="J51" s="42"/>
      <c r="K51" s="42"/>
      <c r="L51" s="42"/>
      <c r="M51" s="48"/>
      <c r="N51" s="98"/>
      <c r="O51" s="96"/>
      <c r="P51" s="96"/>
      <c r="Q51" s="96"/>
      <c r="R51" s="96"/>
      <c r="S51" s="109"/>
      <c r="T51" s="180"/>
      <c r="U51" s="166"/>
    </row>
    <row r="52" spans="1:21" s="55" customFormat="1" ht="15" customHeight="1">
      <c r="A52" s="94"/>
      <c r="B52" s="95"/>
      <c r="C52" s="817"/>
      <c r="D52" s="818"/>
      <c r="E52" s="819"/>
      <c r="F52" s="56"/>
      <c r="G52" s="40"/>
      <c r="H52" s="57"/>
      <c r="I52" s="57"/>
      <c r="J52" s="57"/>
      <c r="K52" s="57"/>
      <c r="L52" s="57"/>
      <c r="M52" s="58"/>
      <c r="N52" s="98"/>
      <c r="O52" s="96"/>
      <c r="P52" s="96"/>
      <c r="Q52" s="96"/>
      <c r="R52" s="96"/>
      <c r="S52" s="109"/>
      <c r="T52" s="176"/>
      <c r="U52" s="166"/>
    </row>
    <row r="53" spans="1:21" s="55" customFormat="1" ht="15" customHeight="1">
      <c r="A53" s="94">
        <v>2</v>
      </c>
      <c r="B53" s="94"/>
      <c r="C53" s="821"/>
      <c r="D53" s="822"/>
      <c r="E53" s="823"/>
      <c r="F53" s="43" t="s">
        <v>85</v>
      </c>
      <c r="G53" s="59"/>
      <c r="H53" s="39"/>
      <c r="I53" s="39"/>
      <c r="J53" s="39"/>
      <c r="K53" s="39"/>
      <c r="L53" s="39"/>
      <c r="M53" s="44"/>
      <c r="N53" s="98"/>
      <c r="O53" s="96">
        <v>40</v>
      </c>
      <c r="P53" s="96"/>
      <c r="Q53" s="96"/>
      <c r="R53" s="96"/>
      <c r="S53" s="139">
        <f>+S55+S61+S66+S69+S72+S77+S84+S88+S92</f>
        <v>0</v>
      </c>
      <c r="T53" s="177">
        <f>+T55+T61+T66+T69+T72+T77+T84+T88+T92</f>
        <v>0</v>
      </c>
      <c r="U53" s="166"/>
    </row>
    <row r="54" spans="1:21" s="55" customFormat="1" ht="15" customHeight="1">
      <c r="A54" s="94"/>
      <c r="B54" s="95"/>
      <c r="C54" s="817"/>
      <c r="D54" s="818"/>
      <c r="E54" s="819"/>
      <c r="F54" s="56"/>
      <c r="G54" s="40"/>
      <c r="H54" s="57"/>
      <c r="I54" s="57"/>
      <c r="J54" s="57"/>
      <c r="K54" s="57"/>
      <c r="L54" s="57"/>
      <c r="M54" s="58"/>
      <c r="N54" s="98"/>
      <c r="O54" s="96"/>
      <c r="P54" s="96"/>
      <c r="Q54" s="96"/>
      <c r="R54" s="96"/>
      <c r="S54" s="109"/>
      <c r="T54" s="176"/>
      <c r="U54" s="166"/>
    </row>
    <row r="55" spans="1:21" s="55" customFormat="1" ht="15" customHeight="1">
      <c r="A55" s="94"/>
      <c r="B55" s="95" t="s">
        <v>86</v>
      </c>
      <c r="C55" s="817"/>
      <c r="D55" s="818"/>
      <c r="E55" s="819"/>
      <c r="F55" s="45" t="s">
        <v>87</v>
      </c>
      <c r="G55" s="40"/>
      <c r="H55" s="41"/>
      <c r="I55" s="41"/>
      <c r="J55" s="41"/>
      <c r="K55" s="41"/>
      <c r="L55" s="41"/>
      <c r="M55" s="46"/>
      <c r="N55" s="98"/>
      <c r="O55" s="96"/>
      <c r="P55" s="96"/>
      <c r="Q55" s="96"/>
      <c r="R55" s="96"/>
      <c r="S55" s="140">
        <f>SUM(S56:S60)</f>
        <v>0</v>
      </c>
      <c r="T55" s="165">
        <f>SUM(T56:T60)</f>
        <v>0</v>
      </c>
      <c r="U55" s="166"/>
    </row>
    <row r="56" spans="1:21" s="55" customFormat="1" ht="15" customHeight="1">
      <c r="A56" s="94"/>
      <c r="B56" s="95"/>
      <c r="C56" s="817" t="s">
        <v>88</v>
      </c>
      <c r="D56" s="818" t="s">
        <v>89</v>
      </c>
      <c r="E56" s="819" t="s">
        <v>89</v>
      </c>
      <c r="F56" s="47" t="s">
        <v>90</v>
      </c>
      <c r="G56" s="40"/>
      <c r="H56" s="42"/>
      <c r="I56" s="42"/>
      <c r="J56" s="42"/>
      <c r="K56" s="42"/>
      <c r="L56" s="42"/>
      <c r="M56" s="48"/>
      <c r="N56" s="98"/>
      <c r="O56" s="96"/>
      <c r="P56" s="96"/>
      <c r="Q56" s="96"/>
      <c r="R56" s="96"/>
      <c r="S56" s="109"/>
      <c r="T56" s="183"/>
      <c r="U56" s="166"/>
    </row>
    <row r="57" spans="1:21" s="55" customFormat="1" ht="15" customHeight="1">
      <c r="A57" s="94"/>
      <c r="B57" s="95"/>
      <c r="C57" s="817" t="s">
        <v>91</v>
      </c>
      <c r="D57" s="818" t="s">
        <v>92</v>
      </c>
      <c r="E57" s="819" t="s">
        <v>92</v>
      </c>
      <c r="F57" s="47" t="s">
        <v>93</v>
      </c>
      <c r="G57" s="40"/>
      <c r="H57" s="42"/>
      <c r="I57" s="42"/>
      <c r="J57" s="42"/>
      <c r="K57" s="42"/>
      <c r="L57" s="42"/>
      <c r="M57" s="48"/>
      <c r="N57" s="98"/>
      <c r="O57" s="96"/>
      <c r="P57" s="96"/>
      <c r="Q57" s="96"/>
      <c r="R57" s="96"/>
      <c r="S57" s="109"/>
      <c r="T57" s="183"/>
      <c r="U57" s="166"/>
    </row>
    <row r="58" spans="1:21" s="55" customFormat="1" ht="15" customHeight="1">
      <c r="A58" s="94"/>
      <c r="B58" s="95"/>
      <c r="C58" s="817" t="s">
        <v>94</v>
      </c>
      <c r="D58" s="818" t="s">
        <v>95</v>
      </c>
      <c r="E58" s="819" t="s">
        <v>95</v>
      </c>
      <c r="F58" s="47" t="s">
        <v>96</v>
      </c>
      <c r="G58" s="40"/>
      <c r="H58" s="42"/>
      <c r="I58" s="42"/>
      <c r="J58" s="42"/>
      <c r="K58" s="42"/>
      <c r="L58" s="42"/>
      <c r="M58" s="48"/>
      <c r="N58" s="98"/>
      <c r="O58" s="96"/>
      <c r="P58" s="96"/>
      <c r="Q58" s="96"/>
      <c r="R58" s="96"/>
      <c r="S58" s="109"/>
      <c r="T58" s="183"/>
      <c r="U58" s="166"/>
    </row>
    <row r="59" spans="1:21" s="55" customFormat="1" ht="15" customHeight="1">
      <c r="A59" s="94"/>
      <c r="B59" s="95"/>
      <c r="C59" s="817" t="s">
        <v>97</v>
      </c>
      <c r="D59" s="818" t="s">
        <v>98</v>
      </c>
      <c r="E59" s="819" t="s">
        <v>98</v>
      </c>
      <c r="F59" s="47" t="s">
        <v>99</v>
      </c>
      <c r="G59" s="40"/>
      <c r="H59" s="42"/>
      <c r="I59" s="42"/>
      <c r="J59" s="42"/>
      <c r="K59" s="42"/>
      <c r="L59" s="42"/>
      <c r="M59" s="48"/>
      <c r="N59" s="98"/>
      <c r="O59" s="96"/>
      <c r="P59" s="96"/>
      <c r="Q59" s="96"/>
      <c r="R59" s="96"/>
      <c r="S59" s="109"/>
      <c r="T59" s="183"/>
      <c r="U59" s="166"/>
    </row>
    <row r="60" spans="1:21" s="55" customFormat="1" ht="15" customHeight="1">
      <c r="A60" s="94"/>
      <c r="B60" s="95"/>
      <c r="C60" s="817" t="s">
        <v>100</v>
      </c>
      <c r="D60" s="818" t="s">
        <v>101</v>
      </c>
      <c r="E60" s="819" t="s">
        <v>101</v>
      </c>
      <c r="F60" s="47" t="s">
        <v>102</v>
      </c>
      <c r="G60" s="40"/>
      <c r="H60" s="42"/>
      <c r="I60" s="42"/>
      <c r="J60" s="42"/>
      <c r="K60" s="42"/>
      <c r="L60" s="42"/>
      <c r="M60" s="48"/>
      <c r="N60" s="98"/>
      <c r="O60" s="96"/>
      <c r="P60" s="96"/>
      <c r="Q60" s="96"/>
      <c r="R60" s="96"/>
      <c r="S60" s="109"/>
      <c r="T60" s="183"/>
      <c r="U60" s="166"/>
    </row>
    <row r="61" spans="1:21" s="55" customFormat="1" ht="15" customHeight="1">
      <c r="A61" s="94"/>
      <c r="B61" s="95" t="s">
        <v>103</v>
      </c>
      <c r="C61" s="817"/>
      <c r="D61" s="818"/>
      <c r="E61" s="819"/>
      <c r="F61" s="45" t="s">
        <v>104</v>
      </c>
      <c r="G61" s="40"/>
      <c r="H61" s="41"/>
      <c r="I61" s="41"/>
      <c r="J61" s="41"/>
      <c r="K61" s="41"/>
      <c r="L61" s="41"/>
      <c r="M61" s="46"/>
      <c r="N61" s="98"/>
      <c r="O61" s="96"/>
      <c r="P61" s="96"/>
      <c r="Q61" s="96"/>
      <c r="R61" s="96"/>
      <c r="S61" s="140">
        <f>SUM(S62:S65)</f>
        <v>0</v>
      </c>
      <c r="T61" s="165">
        <f>SUM(T62:T65)</f>
        <v>0</v>
      </c>
      <c r="U61" s="166"/>
    </row>
    <row r="62" spans="1:21" s="55" customFormat="1" ht="15" customHeight="1">
      <c r="A62" s="94"/>
      <c r="B62" s="95"/>
      <c r="C62" s="817" t="s">
        <v>105</v>
      </c>
      <c r="D62" s="818" t="s">
        <v>106</v>
      </c>
      <c r="E62" s="819" t="s">
        <v>106</v>
      </c>
      <c r="F62" s="47" t="s">
        <v>107</v>
      </c>
      <c r="G62" s="40"/>
      <c r="H62" s="42"/>
      <c r="I62" s="42"/>
      <c r="J62" s="42"/>
      <c r="K62" s="42"/>
      <c r="L62" s="42"/>
      <c r="M62" s="48"/>
      <c r="N62" s="98"/>
      <c r="O62" s="96"/>
      <c r="P62" s="96"/>
      <c r="Q62" s="96"/>
      <c r="R62" s="96"/>
      <c r="S62" s="109"/>
      <c r="T62" s="183"/>
      <c r="U62" s="166"/>
    </row>
    <row r="63" spans="1:21" s="55" customFormat="1" ht="15" customHeight="1">
      <c r="A63" s="94"/>
      <c r="B63" s="95"/>
      <c r="C63" s="817" t="s">
        <v>108</v>
      </c>
      <c r="D63" s="818" t="s">
        <v>109</v>
      </c>
      <c r="E63" s="819" t="s">
        <v>109</v>
      </c>
      <c r="F63" s="47" t="s">
        <v>110</v>
      </c>
      <c r="G63" s="40"/>
      <c r="H63" s="42"/>
      <c r="I63" s="42"/>
      <c r="J63" s="42"/>
      <c r="K63" s="42"/>
      <c r="L63" s="42"/>
      <c r="M63" s="48"/>
      <c r="N63" s="98"/>
      <c r="O63" s="96"/>
      <c r="P63" s="96"/>
      <c r="Q63" s="96"/>
      <c r="R63" s="96"/>
      <c r="S63" s="109"/>
      <c r="T63" s="183"/>
      <c r="U63" s="166"/>
    </row>
    <row r="64" spans="1:21" s="55" customFormat="1" ht="15" customHeight="1">
      <c r="A64" s="94"/>
      <c r="B64" s="95"/>
      <c r="C64" s="817" t="s">
        <v>111</v>
      </c>
      <c r="D64" s="818" t="s">
        <v>112</v>
      </c>
      <c r="E64" s="819" t="s">
        <v>112</v>
      </c>
      <c r="F64" s="47" t="s">
        <v>113</v>
      </c>
      <c r="G64" s="40"/>
      <c r="H64" s="42"/>
      <c r="I64" s="42"/>
      <c r="J64" s="42"/>
      <c r="K64" s="42"/>
      <c r="L64" s="42"/>
      <c r="M64" s="48"/>
      <c r="N64" s="98"/>
      <c r="O64" s="96"/>
      <c r="P64" s="96"/>
      <c r="Q64" s="96"/>
      <c r="R64" s="96"/>
      <c r="S64" s="109"/>
      <c r="T64" s="183"/>
      <c r="U64" s="166"/>
    </row>
    <row r="65" spans="1:21" s="55" customFormat="1" ht="15" customHeight="1">
      <c r="A65" s="94"/>
      <c r="B65" s="95"/>
      <c r="C65" s="817" t="s">
        <v>114</v>
      </c>
      <c r="D65" s="818" t="s">
        <v>115</v>
      </c>
      <c r="E65" s="819" t="s">
        <v>115</v>
      </c>
      <c r="F65" s="47" t="s">
        <v>116</v>
      </c>
      <c r="G65" s="40"/>
      <c r="H65" s="42"/>
      <c r="I65" s="42"/>
      <c r="J65" s="42"/>
      <c r="K65" s="42"/>
      <c r="L65" s="42"/>
      <c r="M65" s="48"/>
      <c r="N65" s="98"/>
      <c r="O65" s="96"/>
      <c r="P65" s="96"/>
      <c r="Q65" s="96"/>
      <c r="R65" s="96"/>
      <c r="S65" s="109"/>
      <c r="T65" s="183"/>
      <c r="U65" s="166"/>
    </row>
    <row r="66" spans="1:21" s="55" customFormat="1" ht="15" customHeight="1">
      <c r="A66" s="94"/>
      <c r="B66" s="95" t="s">
        <v>117</v>
      </c>
      <c r="C66" s="817"/>
      <c r="D66" s="818"/>
      <c r="E66" s="819"/>
      <c r="F66" s="45" t="s">
        <v>118</v>
      </c>
      <c r="G66" s="40"/>
      <c r="H66" s="41"/>
      <c r="I66" s="41"/>
      <c r="J66" s="41"/>
      <c r="K66" s="41"/>
      <c r="L66" s="41"/>
      <c r="M66" s="46"/>
      <c r="N66" s="98"/>
      <c r="O66" s="96"/>
      <c r="P66" s="96"/>
      <c r="Q66" s="96"/>
      <c r="R66" s="96"/>
      <c r="S66" s="140">
        <f>SUM(S67:S68)</f>
        <v>0</v>
      </c>
      <c r="T66" s="165">
        <f>SUM(T67:T68)</f>
        <v>0</v>
      </c>
      <c r="U66" s="166"/>
    </row>
    <row r="67" spans="1:21" s="55" customFormat="1" ht="15" customHeight="1">
      <c r="A67" s="94"/>
      <c r="B67" s="95"/>
      <c r="C67" s="817" t="s">
        <v>119</v>
      </c>
      <c r="D67" s="818" t="s">
        <v>120</v>
      </c>
      <c r="E67" s="819" t="s">
        <v>120</v>
      </c>
      <c r="F67" s="47" t="s">
        <v>121</v>
      </c>
      <c r="G67" s="40"/>
      <c r="H67" s="42"/>
      <c r="I67" s="42"/>
      <c r="J67" s="42"/>
      <c r="K67" s="42"/>
      <c r="L67" s="42"/>
      <c r="M67" s="48"/>
      <c r="N67" s="98"/>
      <c r="O67" s="96"/>
      <c r="P67" s="96"/>
      <c r="Q67" s="96"/>
      <c r="R67" s="96"/>
      <c r="S67" s="109"/>
      <c r="T67" s="183"/>
      <c r="U67" s="166"/>
    </row>
    <row r="68" spans="1:21" s="55" customFormat="1" ht="15" customHeight="1">
      <c r="A68" s="94"/>
      <c r="B68" s="95"/>
      <c r="C68" s="817" t="s">
        <v>122</v>
      </c>
      <c r="D68" s="818" t="s">
        <v>123</v>
      </c>
      <c r="E68" s="819" t="s">
        <v>123</v>
      </c>
      <c r="F68" s="47" t="s">
        <v>124</v>
      </c>
      <c r="G68" s="40"/>
      <c r="H68" s="42"/>
      <c r="I68" s="42"/>
      <c r="J68" s="42"/>
      <c r="K68" s="42"/>
      <c r="L68" s="42"/>
      <c r="M68" s="48"/>
      <c r="N68" s="98"/>
      <c r="O68" s="96"/>
      <c r="P68" s="96"/>
      <c r="Q68" s="96"/>
      <c r="R68" s="96"/>
      <c r="S68" s="109"/>
      <c r="T68" s="183"/>
      <c r="U68" s="166"/>
    </row>
    <row r="69" spans="1:21" s="55" customFormat="1" ht="15" customHeight="1">
      <c r="A69" s="94"/>
      <c r="B69" s="95" t="s">
        <v>125</v>
      </c>
      <c r="C69" s="817"/>
      <c r="D69" s="818"/>
      <c r="E69" s="819"/>
      <c r="F69" s="45" t="s">
        <v>126</v>
      </c>
      <c r="G69" s="40"/>
      <c r="H69" s="41"/>
      <c r="I69" s="41"/>
      <c r="J69" s="41"/>
      <c r="K69" s="41"/>
      <c r="L69" s="41"/>
      <c r="M69" s="46"/>
      <c r="N69" s="98"/>
      <c r="O69" s="96"/>
      <c r="P69" s="96"/>
      <c r="Q69" s="96"/>
      <c r="R69" s="96"/>
      <c r="S69" s="140">
        <f>SUM(S70:S71)</f>
        <v>0</v>
      </c>
      <c r="T69" s="165">
        <f>SUM(T70:T71)</f>
        <v>0</v>
      </c>
      <c r="U69" s="166"/>
    </row>
    <row r="70" spans="1:21" s="55" customFormat="1" ht="15" customHeight="1">
      <c r="A70" s="94"/>
      <c r="B70" s="95"/>
      <c r="C70" s="817" t="s">
        <v>127</v>
      </c>
      <c r="D70" s="818" t="s">
        <v>128</v>
      </c>
      <c r="E70" s="819" t="s">
        <v>128</v>
      </c>
      <c r="F70" s="47" t="s">
        <v>129</v>
      </c>
      <c r="G70" s="40"/>
      <c r="H70" s="42"/>
      <c r="I70" s="42"/>
      <c r="J70" s="42"/>
      <c r="K70" s="42"/>
      <c r="L70" s="42"/>
      <c r="M70" s="48"/>
      <c r="N70" s="98"/>
      <c r="O70" s="96"/>
      <c r="P70" s="96"/>
      <c r="Q70" s="96"/>
      <c r="R70" s="96"/>
      <c r="S70" s="109"/>
      <c r="T70" s="183"/>
      <c r="U70" s="166"/>
    </row>
    <row r="71" spans="1:21" s="55" customFormat="1" ht="15" customHeight="1">
      <c r="A71" s="94"/>
      <c r="B71" s="95"/>
      <c r="C71" s="817" t="s">
        <v>130</v>
      </c>
      <c r="D71" s="818" t="s">
        <v>131</v>
      </c>
      <c r="E71" s="819" t="s">
        <v>131</v>
      </c>
      <c r="F71" s="47" t="s">
        <v>132</v>
      </c>
      <c r="G71" s="40"/>
      <c r="H71" s="42"/>
      <c r="I71" s="42"/>
      <c r="J71" s="42"/>
      <c r="K71" s="42"/>
      <c r="L71" s="42"/>
      <c r="M71" s="48"/>
      <c r="N71" s="98"/>
      <c r="O71" s="96"/>
      <c r="P71" s="96"/>
      <c r="Q71" s="96"/>
      <c r="R71" s="96"/>
      <c r="S71" s="109"/>
      <c r="T71" s="183"/>
      <c r="U71" s="166"/>
    </row>
    <row r="72" spans="1:21" s="55" customFormat="1" ht="15" customHeight="1">
      <c r="A72" s="94"/>
      <c r="B72" s="95" t="s">
        <v>133</v>
      </c>
      <c r="C72" s="817"/>
      <c r="D72" s="818"/>
      <c r="E72" s="819"/>
      <c r="F72" s="45" t="s">
        <v>134</v>
      </c>
      <c r="G72" s="40"/>
      <c r="H72" s="41"/>
      <c r="I72" s="41"/>
      <c r="J72" s="41"/>
      <c r="K72" s="41"/>
      <c r="L72" s="41"/>
      <c r="M72" s="46"/>
      <c r="N72" s="98"/>
      <c r="O72" s="96"/>
      <c r="P72" s="96"/>
      <c r="Q72" s="96"/>
      <c r="R72" s="96"/>
      <c r="S72" s="140">
        <f>SUM(S73:S76)</f>
        <v>0</v>
      </c>
      <c r="T72" s="165">
        <f>SUM(T73:T76)</f>
        <v>0</v>
      </c>
      <c r="U72" s="166"/>
    </row>
    <row r="73" spans="1:21" s="55" customFormat="1" ht="15" customHeight="1">
      <c r="A73" s="94"/>
      <c r="B73" s="95"/>
      <c r="C73" s="817" t="s">
        <v>135</v>
      </c>
      <c r="D73" s="818" t="s">
        <v>136</v>
      </c>
      <c r="E73" s="819" t="s">
        <v>136</v>
      </c>
      <c r="F73" s="47" t="s">
        <v>137</v>
      </c>
      <c r="G73" s="40"/>
      <c r="H73" s="42"/>
      <c r="I73" s="42"/>
      <c r="J73" s="42"/>
      <c r="K73" s="42"/>
      <c r="L73" s="42"/>
      <c r="M73" s="48"/>
      <c r="N73" s="98"/>
      <c r="O73" s="96"/>
      <c r="P73" s="96"/>
      <c r="Q73" s="96"/>
      <c r="R73" s="96"/>
      <c r="S73" s="109"/>
      <c r="T73" s="183"/>
      <c r="U73" s="166"/>
    </row>
    <row r="74" spans="1:21" s="55" customFormat="1" ht="15" customHeight="1">
      <c r="A74" s="94"/>
      <c r="B74" s="95"/>
      <c r="C74" s="817" t="s">
        <v>138</v>
      </c>
      <c r="D74" s="818" t="s">
        <v>139</v>
      </c>
      <c r="E74" s="819" t="s">
        <v>139</v>
      </c>
      <c r="F74" s="47" t="s">
        <v>140</v>
      </c>
      <c r="G74" s="40"/>
      <c r="H74" s="42"/>
      <c r="I74" s="42"/>
      <c r="J74" s="42"/>
      <c r="K74" s="42"/>
      <c r="L74" s="42"/>
      <c r="M74" s="48"/>
      <c r="N74" s="98"/>
      <c r="O74" s="96"/>
      <c r="P74" s="96"/>
      <c r="Q74" s="96"/>
      <c r="R74" s="96"/>
      <c r="S74" s="109"/>
      <c r="T74" s="183"/>
      <c r="U74" s="166"/>
    </row>
    <row r="75" spans="1:21" s="55" customFormat="1" ht="15" customHeight="1">
      <c r="A75" s="94"/>
      <c r="B75" s="95"/>
      <c r="C75" s="817" t="s">
        <v>141</v>
      </c>
      <c r="D75" s="818" t="s">
        <v>142</v>
      </c>
      <c r="E75" s="819" t="s">
        <v>142</v>
      </c>
      <c r="F75" s="47" t="s">
        <v>143</v>
      </c>
      <c r="G75" s="40"/>
      <c r="H75" s="42"/>
      <c r="I75" s="42"/>
      <c r="J75" s="42"/>
      <c r="K75" s="42"/>
      <c r="L75" s="42"/>
      <c r="M75" s="48"/>
      <c r="N75" s="98"/>
      <c r="O75" s="96"/>
      <c r="P75" s="96"/>
      <c r="Q75" s="96"/>
      <c r="R75" s="96"/>
      <c r="S75" s="109"/>
      <c r="T75" s="183"/>
      <c r="U75" s="166"/>
    </row>
    <row r="76" spans="1:21" s="55" customFormat="1" ht="15" customHeight="1">
      <c r="A76" s="94"/>
      <c r="B76" s="95"/>
      <c r="C76" s="817" t="s">
        <v>144</v>
      </c>
      <c r="D76" s="818" t="s">
        <v>145</v>
      </c>
      <c r="E76" s="819" t="s">
        <v>145</v>
      </c>
      <c r="F76" s="47" t="s">
        <v>146</v>
      </c>
      <c r="G76" s="40"/>
      <c r="H76" s="42"/>
      <c r="I76" s="42"/>
      <c r="J76" s="42"/>
      <c r="K76" s="42"/>
      <c r="L76" s="42"/>
      <c r="M76" s="48"/>
      <c r="N76" s="98"/>
      <c r="O76" s="96"/>
      <c r="P76" s="96"/>
      <c r="Q76" s="96"/>
      <c r="R76" s="96"/>
      <c r="S76" s="109"/>
      <c r="T76" s="183"/>
      <c r="U76" s="166"/>
    </row>
    <row r="77" spans="1:21" s="55" customFormat="1" ht="15" customHeight="1">
      <c r="A77" s="94"/>
      <c r="B77" s="95" t="s">
        <v>147</v>
      </c>
      <c r="C77" s="817"/>
      <c r="D77" s="818"/>
      <c r="E77" s="819"/>
      <c r="F77" s="45" t="s">
        <v>148</v>
      </c>
      <c r="G77" s="40"/>
      <c r="H77" s="41"/>
      <c r="I77" s="41"/>
      <c r="J77" s="41"/>
      <c r="K77" s="41"/>
      <c r="L77" s="41"/>
      <c r="M77" s="46"/>
      <c r="N77" s="98"/>
      <c r="O77" s="96"/>
      <c r="P77" s="96"/>
      <c r="Q77" s="96"/>
      <c r="R77" s="96"/>
      <c r="S77" s="140">
        <f>SUM(S78:S83)</f>
        <v>0</v>
      </c>
      <c r="T77" s="165">
        <f>SUM(T78:T83)</f>
        <v>0</v>
      </c>
      <c r="U77" s="166"/>
    </row>
    <row r="78" spans="1:21" s="55" customFormat="1" ht="15" customHeight="1">
      <c r="A78" s="94"/>
      <c r="B78" s="95"/>
      <c r="C78" s="817" t="s">
        <v>149</v>
      </c>
      <c r="D78" s="818" t="s">
        <v>150</v>
      </c>
      <c r="E78" s="819" t="s">
        <v>150</v>
      </c>
      <c r="F78" s="47" t="s">
        <v>151</v>
      </c>
      <c r="G78" s="40"/>
      <c r="H78" s="42"/>
      <c r="I78" s="42"/>
      <c r="J78" s="42"/>
      <c r="K78" s="42"/>
      <c r="L78" s="42"/>
      <c r="M78" s="48"/>
      <c r="N78" s="98"/>
      <c r="O78" s="96"/>
      <c r="P78" s="96"/>
      <c r="Q78" s="96"/>
      <c r="R78" s="96"/>
      <c r="S78" s="109"/>
      <c r="T78" s="183"/>
      <c r="U78" s="166"/>
    </row>
    <row r="79" spans="1:21" s="55" customFormat="1" ht="15" customHeight="1">
      <c r="A79" s="94"/>
      <c r="B79" s="95"/>
      <c r="C79" s="817" t="s">
        <v>152</v>
      </c>
      <c r="D79" s="818" t="s">
        <v>153</v>
      </c>
      <c r="E79" s="819" t="s">
        <v>153</v>
      </c>
      <c r="F79" s="47" t="s">
        <v>154</v>
      </c>
      <c r="G79" s="40"/>
      <c r="H79" s="42"/>
      <c r="I79" s="42"/>
      <c r="J79" s="42"/>
      <c r="K79" s="42"/>
      <c r="L79" s="42"/>
      <c r="M79" s="48"/>
      <c r="N79" s="98"/>
      <c r="O79" s="96"/>
      <c r="P79" s="96"/>
      <c r="Q79" s="96"/>
      <c r="R79" s="96"/>
      <c r="S79" s="109"/>
      <c r="T79" s="183"/>
      <c r="U79" s="166"/>
    </row>
    <row r="80" spans="1:21" s="55" customFormat="1" ht="15" customHeight="1">
      <c r="A80" s="94"/>
      <c r="B80" s="95"/>
      <c r="C80" s="817" t="s">
        <v>155</v>
      </c>
      <c r="D80" s="818" t="s">
        <v>156</v>
      </c>
      <c r="E80" s="819" t="s">
        <v>156</v>
      </c>
      <c r="F80" s="47" t="s">
        <v>157</v>
      </c>
      <c r="G80" s="40"/>
      <c r="H80" s="42"/>
      <c r="I80" s="42"/>
      <c r="J80" s="42"/>
      <c r="K80" s="42"/>
      <c r="L80" s="42"/>
      <c r="M80" s="48"/>
      <c r="N80" s="98"/>
      <c r="O80" s="96"/>
      <c r="P80" s="96"/>
      <c r="Q80" s="96"/>
      <c r="R80" s="96"/>
      <c r="S80" s="109"/>
      <c r="T80" s="183"/>
      <c r="U80" s="166"/>
    </row>
    <row r="81" spans="1:21" s="55" customFormat="1" ht="15" customHeight="1">
      <c r="A81" s="94"/>
      <c r="B81" s="95"/>
      <c r="C81" s="817" t="s">
        <v>158</v>
      </c>
      <c r="D81" s="818" t="s">
        <v>159</v>
      </c>
      <c r="E81" s="819" t="s">
        <v>159</v>
      </c>
      <c r="F81" s="47" t="s">
        <v>160</v>
      </c>
      <c r="G81" s="40"/>
      <c r="H81" s="42"/>
      <c r="I81" s="42"/>
      <c r="J81" s="42"/>
      <c r="K81" s="42"/>
      <c r="L81" s="42"/>
      <c r="M81" s="48"/>
      <c r="N81" s="98"/>
      <c r="O81" s="96"/>
      <c r="P81" s="96"/>
      <c r="Q81" s="96"/>
      <c r="R81" s="96"/>
      <c r="S81" s="109"/>
      <c r="T81" s="183"/>
      <c r="U81" s="166"/>
    </row>
    <row r="82" spans="1:21" s="55" customFormat="1" ht="15" customHeight="1">
      <c r="A82" s="94"/>
      <c r="B82" s="95"/>
      <c r="C82" s="817" t="s">
        <v>161</v>
      </c>
      <c r="D82" s="818" t="s">
        <v>162</v>
      </c>
      <c r="E82" s="819" t="s">
        <v>162</v>
      </c>
      <c r="F82" s="47" t="s">
        <v>163</v>
      </c>
      <c r="G82" s="40"/>
      <c r="H82" s="42"/>
      <c r="I82" s="42"/>
      <c r="J82" s="42"/>
      <c r="K82" s="42"/>
      <c r="L82" s="42"/>
      <c r="M82" s="48"/>
      <c r="N82" s="98"/>
      <c r="O82" s="96"/>
      <c r="P82" s="96"/>
      <c r="Q82" s="96"/>
      <c r="R82" s="96"/>
      <c r="S82" s="109"/>
      <c r="T82" s="183"/>
      <c r="U82" s="166"/>
    </row>
    <row r="83" spans="1:21" s="55" customFormat="1" ht="15" customHeight="1">
      <c r="A83" s="94"/>
      <c r="B83" s="95"/>
      <c r="C83" s="817" t="s">
        <v>164</v>
      </c>
      <c r="D83" s="818" t="s">
        <v>165</v>
      </c>
      <c r="E83" s="819" t="s">
        <v>165</v>
      </c>
      <c r="F83" s="47" t="s">
        <v>166</v>
      </c>
      <c r="G83" s="40"/>
      <c r="H83" s="42"/>
      <c r="I83" s="42"/>
      <c r="J83" s="42"/>
      <c r="K83" s="42"/>
      <c r="L83" s="42"/>
      <c r="M83" s="48"/>
      <c r="N83" s="98"/>
      <c r="O83" s="96"/>
      <c r="P83" s="96"/>
      <c r="Q83" s="96"/>
      <c r="R83" s="96"/>
      <c r="S83" s="109"/>
      <c r="T83" s="183"/>
      <c r="U83" s="166"/>
    </row>
    <row r="84" spans="1:21" s="55" customFormat="1" ht="15" customHeight="1">
      <c r="A84" s="94"/>
      <c r="B84" s="95" t="s">
        <v>167</v>
      </c>
      <c r="C84" s="817"/>
      <c r="D84" s="818"/>
      <c r="E84" s="819"/>
      <c r="F84" s="45" t="s">
        <v>168</v>
      </c>
      <c r="G84" s="40"/>
      <c r="H84" s="41"/>
      <c r="I84" s="41"/>
      <c r="J84" s="41"/>
      <c r="K84" s="41"/>
      <c r="L84" s="41"/>
      <c r="M84" s="46"/>
      <c r="N84" s="98"/>
      <c r="O84" s="96"/>
      <c r="P84" s="96"/>
      <c r="Q84" s="96"/>
      <c r="R84" s="96"/>
      <c r="S84" s="140"/>
      <c r="T84" s="165"/>
      <c r="U84" s="166"/>
    </row>
    <row r="85" spans="1:21" s="55" customFormat="1" ht="15" customHeight="1">
      <c r="A85" s="94"/>
      <c r="B85" s="95"/>
      <c r="C85" s="817" t="s">
        <v>169</v>
      </c>
      <c r="D85" s="818" t="s">
        <v>170</v>
      </c>
      <c r="E85" s="819" t="s">
        <v>170</v>
      </c>
      <c r="F85" s="47" t="s">
        <v>171</v>
      </c>
      <c r="G85" s="40"/>
      <c r="H85" s="42"/>
      <c r="I85" s="42"/>
      <c r="J85" s="42"/>
      <c r="K85" s="42"/>
      <c r="L85" s="42"/>
      <c r="M85" s="48"/>
      <c r="N85" s="98"/>
      <c r="O85" s="96"/>
      <c r="P85" s="96"/>
      <c r="Q85" s="96"/>
      <c r="R85" s="96"/>
      <c r="S85" s="109"/>
      <c r="T85" s="183"/>
      <c r="U85" s="166"/>
    </row>
    <row r="86" spans="1:21" s="55" customFormat="1" ht="15" customHeight="1">
      <c r="A86" s="94"/>
      <c r="B86" s="95"/>
      <c r="C86" s="817" t="s">
        <v>172</v>
      </c>
      <c r="D86" s="818" t="s">
        <v>173</v>
      </c>
      <c r="E86" s="819" t="s">
        <v>173</v>
      </c>
      <c r="F86" s="47" t="s">
        <v>174</v>
      </c>
      <c r="G86" s="40"/>
      <c r="H86" s="42"/>
      <c r="I86" s="42"/>
      <c r="J86" s="42"/>
      <c r="K86" s="42"/>
      <c r="L86" s="42"/>
      <c r="M86" s="48"/>
      <c r="N86" s="98"/>
      <c r="O86" s="96"/>
      <c r="P86" s="96"/>
      <c r="Q86" s="96"/>
      <c r="R86" s="96"/>
      <c r="S86" s="109"/>
      <c r="T86" s="183"/>
      <c r="U86" s="166"/>
    </row>
    <row r="87" spans="1:21" s="55" customFormat="1" ht="15" customHeight="1">
      <c r="A87" s="94"/>
      <c r="B87" s="95"/>
      <c r="C87" s="817" t="s">
        <v>175</v>
      </c>
      <c r="D87" s="818" t="s">
        <v>176</v>
      </c>
      <c r="E87" s="819" t="s">
        <v>176</v>
      </c>
      <c r="F87" s="47" t="s">
        <v>177</v>
      </c>
      <c r="G87" s="40"/>
      <c r="H87" s="42"/>
      <c r="I87" s="42"/>
      <c r="J87" s="42"/>
      <c r="K87" s="42"/>
      <c r="L87" s="42"/>
      <c r="M87" s="48"/>
      <c r="N87" s="98"/>
      <c r="O87" s="96"/>
      <c r="P87" s="96"/>
      <c r="Q87" s="96"/>
      <c r="R87" s="96"/>
      <c r="S87" s="109"/>
      <c r="T87" s="183"/>
      <c r="U87" s="166"/>
    </row>
    <row r="88" spans="1:21" s="55" customFormat="1" ht="15" customHeight="1">
      <c r="A88" s="94"/>
      <c r="B88" s="95" t="s">
        <v>178</v>
      </c>
      <c r="C88" s="817"/>
      <c r="D88" s="818"/>
      <c r="E88" s="819"/>
      <c r="F88" s="45" t="s">
        <v>179</v>
      </c>
      <c r="G88" s="40"/>
      <c r="H88" s="41"/>
      <c r="I88" s="41"/>
      <c r="J88" s="41"/>
      <c r="K88" s="41"/>
      <c r="L88" s="41"/>
      <c r="M88" s="46"/>
      <c r="N88" s="98"/>
      <c r="O88" s="96"/>
      <c r="P88" s="96"/>
      <c r="Q88" s="96"/>
      <c r="R88" s="96"/>
      <c r="S88" s="140">
        <f>SUM(S89:S91)</f>
        <v>0</v>
      </c>
      <c r="T88" s="165">
        <f>SUM(T89:T91)</f>
        <v>0</v>
      </c>
      <c r="U88" s="166"/>
    </row>
    <row r="89" spans="1:21" s="55" customFormat="1" ht="15" customHeight="1">
      <c r="A89" s="94"/>
      <c r="B89" s="95"/>
      <c r="C89" s="817" t="s">
        <v>180</v>
      </c>
      <c r="D89" s="818" t="s">
        <v>181</v>
      </c>
      <c r="E89" s="819" t="s">
        <v>181</v>
      </c>
      <c r="F89" s="47" t="s">
        <v>182</v>
      </c>
      <c r="G89" s="40"/>
      <c r="H89" s="42"/>
      <c r="I89" s="42"/>
      <c r="J89" s="42"/>
      <c r="K89" s="42"/>
      <c r="L89" s="42"/>
      <c r="M89" s="48"/>
      <c r="N89" s="98"/>
      <c r="O89" s="96"/>
      <c r="P89" s="96"/>
      <c r="Q89" s="96"/>
      <c r="R89" s="96"/>
      <c r="S89" s="109"/>
      <c r="T89" s="183"/>
      <c r="U89" s="166"/>
    </row>
    <row r="90" spans="1:21" s="55" customFormat="1" ht="15" customHeight="1">
      <c r="A90" s="94"/>
      <c r="B90" s="95"/>
      <c r="C90" s="817" t="s">
        <v>183</v>
      </c>
      <c r="D90" s="818" t="s">
        <v>184</v>
      </c>
      <c r="E90" s="819" t="s">
        <v>184</v>
      </c>
      <c r="F90" s="47" t="s">
        <v>185</v>
      </c>
      <c r="G90" s="40"/>
      <c r="H90" s="42"/>
      <c r="I90" s="42"/>
      <c r="J90" s="42"/>
      <c r="K90" s="42"/>
      <c r="L90" s="42"/>
      <c r="M90" s="48"/>
      <c r="N90" s="98"/>
      <c r="O90" s="96"/>
      <c r="P90" s="96"/>
      <c r="Q90" s="96"/>
      <c r="R90" s="96"/>
      <c r="S90" s="109"/>
      <c r="T90" s="183"/>
      <c r="U90" s="166"/>
    </row>
    <row r="91" spans="1:21" s="55" customFormat="1" ht="15" customHeight="1">
      <c r="A91" s="94"/>
      <c r="B91" s="95"/>
      <c r="C91" s="817" t="s">
        <v>186</v>
      </c>
      <c r="D91" s="818" t="s">
        <v>187</v>
      </c>
      <c r="E91" s="819" t="s">
        <v>187</v>
      </c>
      <c r="F91" s="47" t="s">
        <v>188</v>
      </c>
      <c r="G91" s="40"/>
      <c r="H91" s="42"/>
      <c r="I91" s="42"/>
      <c r="J91" s="42"/>
      <c r="K91" s="42"/>
      <c r="L91" s="42"/>
      <c r="M91" s="48"/>
      <c r="N91" s="98"/>
      <c r="O91" s="96"/>
      <c r="P91" s="96"/>
      <c r="Q91" s="96"/>
      <c r="R91" s="96"/>
      <c r="S91" s="109"/>
      <c r="T91" s="183"/>
      <c r="U91" s="166"/>
    </row>
    <row r="92" spans="1:21" s="55" customFormat="1" ht="15" customHeight="1">
      <c r="A92" s="94"/>
      <c r="B92" s="95" t="s">
        <v>189</v>
      </c>
      <c r="C92" s="817"/>
      <c r="D92" s="818"/>
      <c r="E92" s="819"/>
      <c r="F92" s="45" t="s">
        <v>190</v>
      </c>
      <c r="G92" s="40"/>
      <c r="H92" s="41"/>
      <c r="I92" s="41"/>
      <c r="J92" s="41"/>
      <c r="K92" s="41"/>
      <c r="L92" s="41"/>
      <c r="M92" s="46"/>
      <c r="N92" s="98"/>
      <c r="O92" s="96"/>
      <c r="P92" s="96"/>
      <c r="Q92" s="96"/>
      <c r="R92" s="96"/>
      <c r="S92" s="140">
        <f>SUM(S93:S101)</f>
        <v>0</v>
      </c>
      <c r="T92" s="165">
        <f>SUM(T93:T101)</f>
        <v>0</v>
      </c>
      <c r="U92" s="166"/>
    </row>
    <row r="93" spans="1:21" s="55" customFormat="1" ht="15" customHeight="1">
      <c r="A93" s="94"/>
      <c r="B93" s="95"/>
      <c r="C93" s="817" t="s">
        <v>191</v>
      </c>
      <c r="D93" s="818" t="s">
        <v>192</v>
      </c>
      <c r="E93" s="819" t="s">
        <v>192</v>
      </c>
      <c r="F93" s="47" t="s">
        <v>193</v>
      </c>
      <c r="G93" s="40"/>
      <c r="H93" s="42"/>
      <c r="I93" s="42"/>
      <c r="J93" s="42"/>
      <c r="K93" s="42"/>
      <c r="L93" s="42"/>
      <c r="M93" s="48"/>
      <c r="N93" s="98"/>
      <c r="O93" s="96"/>
      <c r="P93" s="96"/>
      <c r="Q93" s="96"/>
      <c r="R93" s="96"/>
      <c r="S93" s="109"/>
      <c r="T93" s="183"/>
      <c r="U93" s="166"/>
    </row>
    <row r="94" spans="1:21" s="55" customFormat="1" ht="15" customHeight="1">
      <c r="A94" s="94"/>
      <c r="B94" s="95"/>
      <c r="C94" s="817" t="s">
        <v>194</v>
      </c>
      <c r="D94" s="818" t="s">
        <v>195</v>
      </c>
      <c r="E94" s="819" t="s">
        <v>195</v>
      </c>
      <c r="F94" s="47" t="s">
        <v>196</v>
      </c>
      <c r="G94" s="40"/>
      <c r="H94" s="42"/>
      <c r="I94" s="42"/>
      <c r="J94" s="42"/>
      <c r="K94" s="42"/>
      <c r="L94" s="42"/>
      <c r="M94" s="48"/>
      <c r="N94" s="98"/>
      <c r="O94" s="96"/>
      <c r="P94" s="96"/>
      <c r="Q94" s="96"/>
      <c r="R94" s="96"/>
      <c r="S94" s="109"/>
      <c r="T94" s="183"/>
      <c r="U94" s="166"/>
    </row>
    <row r="95" spans="1:21" s="55" customFormat="1" ht="15" customHeight="1">
      <c r="A95" s="94"/>
      <c r="B95" s="95"/>
      <c r="C95" s="817" t="s">
        <v>197</v>
      </c>
      <c r="D95" s="818" t="s">
        <v>198</v>
      </c>
      <c r="E95" s="819" t="s">
        <v>198</v>
      </c>
      <c r="F95" s="47" t="s">
        <v>199</v>
      </c>
      <c r="G95" s="40"/>
      <c r="H95" s="42"/>
      <c r="I95" s="42"/>
      <c r="J95" s="42"/>
      <c r="K95" s="42"/>
      <c r="L95" s="42"/>
      <c r="M95" s="48"/>
      <c r="N95" s="98"/>
      <c r="O95" s="96"/>
      <c r="P95" s="96"/>
      <c r="Q95" s="96"/>
      <c r="R95" s="96"/>
      <c r="S95" s="109"/>
      <c r="T95" s="183"/>
      <c r="U95" s="166"/>
    </row>
    <row r="96" spans="1:21" s="55" customFormat="1" ht="15" customHeight="1">
      <c r="A96" s="94"/>
      <c r="B96" s="95"/>
      <c r="C96" s="817" t="s">
        <v>200</v>
      </c>
      <c r="D96" s="818" t="s">
        <v>201</v>
      </c>
      <c r="E96" s="819" t="s">
        <v>201</v>
      </c>
      <c r="F96" s="47" t="s">
        <v>202</v>
      </c>
      <c r="G96" s="40"/>
      <c r="H96" s="42"/>
      <c r="I96" s="42"/>
      <c r="J96" s="42"/>
      <c r="K96" s="42"/>
      <c r="L96" s="42"/>
      <c r="M96" s="48"/>
      <c r="N96" s="98"/>
      <c r="O96" s="96"/>
      <c r="P96" s="96"/>
      <c r="Q96" s="96"/>
      <c r="R96" s="96"/>
      <c r="S96" s="109"/>
      <c r="T96" s="183"/>
      <c r="U96" s="166"/>
    </row>
    <row r="97" spans="1:21" s="55" customFormat="1" ht="15" customHeight="1">
      <c r="A97" s="94"/>
      <c r="B97" s="95"/>
      <c r="C97" s="817" t="s">
        <v>203</v>
      </c>
      <c r="D97" s="818" t="s">
        <v>204</v>
      </c>
      <c r="E97" s="819" t="s">
        <v>204</v>
      </c>
      <c r="F97" s="47" t="s">
        <v>205</v>
      </c>
      <c r="G97" s="40"/>
      <c r="H97" s="42"/>
      <c r="I97" s="42"/>
      <c r="J97" s="42"/>
      <c r="K97" s="42"/>
      <c r="L97" s="42"/>
      <c r="M97" s="48"/>
      <c r="N97" s="98"/>
      <c r="O97" s="96"/>
      <c r="P97" s="96"/>
      <c r="Q97" s="96"/>
      <c r="R97" s="96"/>
      <c r="S97" s="109"/>
      <c r="T97" s="183"/>
      <c r="U97" s="166"/>
    </row>
    <row r="98" spans="1:21" s="55" customFormat="1" ht="15" customHeight="1">
      <c r="A98" s="94"/>
      <c r="B98" s="95"/>
      <c r="C98" s="817" t="s">
        <v>206</v>
      </c>
      <c r="D98" s="818" t="s">
        <v>207</v>
      </c>
      <c r="E98" s="819" t="s">
        <v>207</v>
      </c>
      <c r="F98" s="47" t="s">
        <v>208</v>
      </c>
      <c r="G98" s="40"/>
      <c r="H98" s="42"/>
      <c r="I98" s="42"/>
      <c r="J98" s="42"/>
      <c r="K98" s="42"/>
      <c r="L98" s="42"/>
      <c r="M98" s="48"/>
      <c r="N98" s="98"/>
      <c r="O98" s="96"/>
      <c r="P98" s="96"/>
      <c r="Q98" s="96"/>
      <c r="R98" s="96"/>
      <c r="S98" s="109"/>
      <c r="T98" s="183"/>
      <c r="U98" s="166"/>
    </row>
    <row r="99" spans="1:21" s="55" customFormat="1" ht="15" customHeight="1">
      <c r="A99" s="94"/>
      <c r="B99" s="95"/>
      <c r="C99" s="817" t="s">
        <v>209</v>
      </c>
      <c r="D99" s="818" t="s">
        <v>210</v>
      </c>
      <c r="E99" s="819" t="s">
        <v>210</v>
      </c>
      <c r="F99" s="47" t="s">
        <v>211</v>
      </c>
      <c r="G99" s="40"/>
      <c r="H99" s="42"/>
      <c r="I99" s="42"/>
      <c r="J99" s="42"/>
      <c r="K99" s="42"/>
      <c r="L99" s="42"/>
      <c r="M99" s="48"/>
      <c r="N99" s="98"/>
      <c r="O99" s="96"/>
      <c r="P99" s="96"/>
      <c r="Q99" s="96"/>
      <c r="R99" s="96"/>
      <c r="S99" s="109"/>
      <c r="T99" s="183"/>
      <c r="U99" s="166"/>
    </row>
    <row r="100" spans="1:21" s="55" customFormat="1" ht="15" customHeight="1">
      <c r="A100" s="94"/>
      <c r="B100" s="95"/>
      <c r="C100" s="817" t="s">
        <v>212</v>
      </c>
      <c r="D100" s="818" t="s">
        <v>213</v>
      </c>
      <c r="E100" s="819" t="s">
        <v>213</v>
      </c>
      <c r="F100" s="47" t="s">
        <v>214</v>
      </c>
      <c r="G100" s="40"/>
      <c r="H100" s="42"/>
      <c r="I100" s="42"/>
      <c r="J100" s="42"/>
      <c r="K100" s="42"/>
      <c r="L100" s="42"/>
      <c r="M100" s="48"/>
      <c r="N100" s="98"/>
      <c r="O100" s="96"/>
      <c r="P100" s="96"/>
      <c r="Q100" s="96"/>
      <c r="R100" s="96"/>
      <c r="S100" s="109"/>
      <c r="T100" s="183"/>
      <c r="U100" s="166"/>
    </row>
    <row r="101" spans="1:21" s="55" customFormat="1" ht="15" customHeight="1">
      <c r="A101" s="94"/>
      <c r="B101" s="95"/>
      <c r="C101" s="817" t="s">
        <v>215</v>
      </c>
      <c r="D101" s="818" t="s">
        <v>213</v>
      </c>
      <c r="E101" s="819" t="s">
        <v>213</v>
      </c>
      <c r="F101" s="47" t="s">
        <v>216</v>
      </c>
      <c r="G101" s="40"/>
      <c r="H101" s="42"/>
      <c r="I101" s="42"/>
      <c r="J101" s="42"/>
      <c r="K101" s="42"/>
      <c r="L101" s="42"/>
      <c r="M101" s="48"/>
      <c r="N101" s="98"/>
      <c r="O101" s="96"/>
      <c r="P101" s="96"/>
      <c r="Q101" s="96"/>
      <c r="R101" s="96"/>
      <c r="S101" s="109"/>
      <c r="T101" s="183"/>
      <c r="U101" s="166"/>
    </row>
    <row r="102" spans="1:21" s="55" customFormat="1" ht="15" customHeight="1">
      <c r="A102" s="94"/>
      <c r="B102" s="95"/>
      <c r="C102" s="817"/>
      <c r="D102" s="818"/>
      <c r="E102" s="819"/>
      <c r="F102" s="56"/>
      <c r="G102" s="40"/>
      <c r="H102" s="57"/>
      <c r="I102" s="57"/>
      <c r="J102" s="57"/>
      <c r="K102" s="57"/>
      <c r="L102" s="57"/>
      <c r="M102" s="58"/>
      <c r="N102" s="98"/>
      <c r="O102" s="96"/>
      <c r="P102" s="96"/>
      <c r="Q102" s="96"/>
      <c r="R102" s="96"/>
      <c r="S102" s="109"/>
      <c r="T102" s="176"/>
      <c r="U102" s="166"/>
    </row>
    <row r="103" spans="1:21" s="55" customFormat="1" ht="15" customHeight="1">
      <c r="A103" s="94" t="s">
        <v>217</v>
      </c>
      <c r="B103" s="94"/>
      <c r="C103" s="821"/>
      <c r="D103" s="822"/>
      <c r="E103" s="823"/>
      <c r="F103" s="43" t="s">
        <v>218</v>
      </c>
      <c r="G103" s="59"/>
      <c r="H103" s="39"/>
      <c r="I103" s="39"/>
      <c r="J103" s="39"/>
      <c r="K103" s="39"/>
      <c r="L103" s="39"/>
      <c r="M103" s="44"/>
      <c r="N103" s="98"/>
      <c r="O103" s="96">
        <v>40</v>
      </c>
      <c r="P103" s="96"/>
      <c r="Q103" s="96"/>
      <c r="R103" s="96"/>
      <c r="S103" s="139">
        <f>+S105+S109+S114+S121+S140+S132+S126</f>
        <v>0</v>
      </c>
      <c r="T103" s="177">
        <f>+T105+T109+T114+T121+T140+T132+T126</f>
        <v>0</v>
      </c>
      <c r="U103" s="166"/>
    </row>
    <row r="104" spans="1:21" s="55" customFormat="1" ht="15" customHeight="1">
      <c r="A104" s="94"/>
      <c r="B104" s="95"/>
      <c r="C104" s="817"/>
      <c r="D104" s="818"/>
      <c r="E104" s="819"/>
      <c r="F104" s="47"/>
      <c r="G104" s="40"/>
      <c r="H104" s="42"/>
      <c r="I104" s="42"/>
      <c r="J104" s="42"/>
      <c r="K104" s="42"/>
      <c r="L104" s="42"/>
      <c r="M104" s="48"/>
      <c r="N104" s="98"/>
      <c r="O104" s="96"/>
      <c r="P104" s="96"/>
      <c r="Q104" s="96"/>
      <c r="R104" s="96"/>
      <c r="S104" s="109"/>
      <c r="T104" s="176"/>
      <c r="U104" s="166"/>
    </row>
    <row r="105" spans="1:21" s="55" customFormat="1" ht="15" customHeight="1">
      <c r="A105" s="94"/>
      <c r="B105" s="95" t="s">
        <v>219</v>
      </c>
      <c r="C105" s="817"/>
      <c r="D105" s="818"/>
      <c r="E105" s="819"/>
      <c r="F105" s="45" t="s">
        <v>220</v>
      </c>
      <c r="G105" s="40"/>
      <c r="H105" s="41"/>
      <c r="I105" s="41"/>
      <c r="J105" s="41"/>
      <c r="K105" s="41"/>
      <c r="L105" s="41"/>
      <c r="M105" s="46"/>
      <c r="N105" s="98"/>
      <c r="O105" s="96"/>
      <c r="P105" s="96"/>
      <c r="Q105" s="96"/>
      <c r="R105" s="96"/>
      <c r="S105" s="140">
        <f>SUM(S106:S108)</f>
        <v>0</v>
      </c>
      <c r="T105" s="165">
        <f>SUM(T106:T108)</f>
        <v>0</v>
      </c>
      <c r="U105" s="166"/>
    </row>
    <row r="106" spans="1:21" s="55" customFormat="1" ht="15" customHeight="1">
      <c r="A106" s="94"/>
      <c r="B106" s="95"/>
      <c r="C106" s="817" t="s">
        <v>221</v>
      </c>
      <c r="D106" s="818" t="s">
        <v>222</v>
      </c>
      <c r="E106" s="819" t="s">
        <v>222</v>
      </c>
      <c r="F106" s="47" t="s">
        <v>223</v>
      </c>
      <c r="G106" s="40"/>
      <c r="H106" s="42"/>
      <c r="I106" s="42"/>
      <c r="J106" s="42"/>
      <c r="K106" s="42"/>
      <c r="L106" s="42"/>
      <c r="M106" s="48"/>
      <c r="N106" s="98"/>
      <c r="O106" s="96"/>
      <c r="P106" s="96"/>
      <c r="Q106" s="96"/>
      <c r="R106" s="96"/>
      <c r="S106" s="109"/>
      <c r="T106" s="183"/>
      <c r="U106" s="166"/>
    </row>
    <row r="107" spans="1:21" s="55" customFormat="1" ht="15" customHeight="1">
      <c r="A107" s="94"/>
      <c r="B107" s="95"/>
      <c r="C107" s="817" t="s">
        <v>224</v>
      </c>
      <c r="D107" s="818" t="s">
        <v>225</v>
      </c>
      <c r="E107" s="819" t="s">
        <v>225</v>
      </c>
      <c r="F107" s="47" t="s">
        <v>226</v>
      </c>
      <c r="G107" s="40"/>
      <c r="H107" s="42"/>
      <c r="I107" s="42"/>
      <c r="J107" s="42"/>
      <c r="K107" s="42"/>
      <c r="L107" s="42"/>
      <c r="M107" s="48"/>
      <c r="N107" s="98"/>
      <c r="O107" s="96"/>
      <c r="P107" s="96"/>
      <c r="Q107" s="96"/>
      <c r="R107" s="96"/>
      <c r="S107" s="109"/>
      <c r="T107" s="183"/>
      <c r="U107" s="166"/>
    </row>
    <row r="108" spans="1:21" s="55" customFormat="1" ht="15" customHeight="1">
      <c r="A108" s="94"/>
      <c r="B108" s="95"/>
      <c r="C108" s="817" t="s">
        <v>227</v>
      </c>
      <c r="D108" s="818" t="s">
        <v>228</v>
      </c>
      <c r="E108" s="819" t="s">
        <v>228</v>
      </c>
      <c r="F108" s="47" t="s">
        <v>229</v>
      </c>
      <c r="G108" s="40"/>
      <c r="H108" s="42"/>
      <c r="I108" s="42"/>
      <c r="J108" s="42"/>
      <c r="K108" s="42"/>
      <c r="L108" s="42"/>
      <c r="M108" s="48"/>
      <c r="N108" s="98"/>
      <c r="O108" s="96"/>
      <c r="P108" s="96"/>
      <c r="Q108" s="96"/>
      <c r="R108" s="96"/>
      <c r="S108" s="109"/>
      <c r="T108" s="183"/>
      <c r="U108" s="166"/>
    </row>
    <row r="109" spans="1:21" s="55" customFormat="1" ht="15" customHeight="1">
      <c r="A109" s="94"/>
      <c r="B109" s="95" t="s">
        <v>230</v>
      </c>
      <c r="C109" s="817"/>
      <c r="D109" s="818"/>
      <c r="E109" s="819"/>
      <c r="F109" s="45" t="s">
        <v>231</v>
      </c>
      <c r="G109" s="40"/>
      <c r="H109" s="41"/>
      <c r="I109" s="41"/>
      <c r="J109" s="41"/>
      <c r="K109" s="41"/>
      <c r="L109" s="41"/>
      <c r="M109" s="46"/>
      <c r="N109" s="98"/>
      <c r="O109" s="96"/>
      <c r="P109" s="96"/>
      <c r="Q109" s="96"/>
      <c r="R109" s="96"/>
      <c r="S109" s="140">
        <f>SUM(S110:S113)</f>
        <v>0</v>
      </c>
      <c r="T109" s="165">
        <f>SUM(T110:T113)</f>
        <v>0</v>
      </c>
      <c r="U109" s="166"/>
    </row>
    <row r="110" spans="1:21" s="55" customFormat="1" ht="15" customHeight="1">
      <c r="A110" s="94"/>
      <c r="B110" s="95"/>
      <c r="C110" s="817" t="s">
        <v>232</v>
      </c>
      <c r="D110" s="818" t="s">
        <v>233</v>
      </c>
      <c r="E110" s="819" t="s">
        <v>233</v>
      </c>
      <c r="F110" s="47" t="s">
        <v>234</v>
      </c>
      <c r="G110" s="40"/>
      <c r="H110" s="42"/>
      <c r="I110" s="42"/>
      <c r="J110" s="42"/>
      <c r="K110" s="42"/>
      <c r="L110" s="42"/>
      <c r="M110" s="48"/>
      <c r="N110" s="98"/>
      <c r="O110" s="96"/>
      <c r="P110" s="96"/>
      <c r="Q110" s="96"/>
      <c r="R110" s="96"/>
      <c r="S110" s="109"/>
      <c r="T110" s="183"/>
      <c r="U110" s="166"/>
    </row>
    <row r="111" spans="1:21" s="55" customFormat="1" ht="15" customHeight="1">
      <c r="A111" s="94"/>
      <c r="B111" s="95"/>
      <c r="C111" s="817" t="s">
        <v>235</v>
      </c>
      <c r="D111" s="818" t="s">
        <v>233</v>
      </c>
      <c r="E111" s="819" t="s">
        <v>233</v>
      </c>
      <c r="F111" s="47" t="s">
        <v>236</v>
      </c>
      <c r="G111" s="40"/>
      <c r="H111" s="42"/>
      <c r="I111" s="42"/>
      <c r="J111" s="42"/>
      <c r="K111" s="42"/>
      <c r="L111" s="42"/>
      <c r="M111" s="48"/>
      <c r="N111" s="98"/>
      <c r="O111" s="96"/>
      <c r="P111" s="96"/>
      <c r="Q111" s="96"/>
      <c r="R111" s="96"/>
      <c r="S111" s="109"/>
      <c r="T111" s="183"/>
      <c r="U111" s="166"/>
    </row>
    <row r="112" spans="1:21" s="55" customFormat="1" ht="15" customHeight="1">
      <c r="A112" s="94"/>
      <c r="B112" s="95"/>
      <c r="C112" s="817" t="s">
        <v>237</v>
      </c>
      <c r="D112" s="818" t="s">
        <v>233</v>
      </c>
      <c r="E112" s="819" t="s">
        <v>233</v>
      </c>
      <c r="F112" s="47" t="s">
        <v>238</v>
      </c>
      <c r="G112" s="40"/>
      <c r="H112" s="42"/>
      <c r="I112" s="42"/>
      <c r="J112" s="42"/>
      <c r="K112" s="42"/>
      <c r="L112" s="42"/>
      <c r="M112" s="48"/>
      <c r="N112" s="98"/>
      <c r="O112" s="96"/>
      <c r="P112" s="96"/>
      <c r="Q112" s="96"/>
      <c r="R112" s="96"/>
      <c r="S112" s="109"/>
      <c r="T112" s="183"/>
      <c r="U112" s="166"/>
    </row>
    <row r="113" spans="1:21" s="55" customFormat="1" ht="15" customHeight="1">
      <c r="A113" s="94"/>
      <c r="B113" s="95"/>
      <c r="C113" s="817" t="s">
        <v>239</v>
      </c>
      <c r="D113" s="818" t="s">
        <v>233</v>
      </c>
      <c r="E113" s="819" t="s">
        <v>233</v>
      </c>
      <c r="F113" s="47" t="s">
        <v>240</v>
      </c>
      <c r="G113" s="40"/>
      <c r="H113" s="42"/>
      <c r="I113" s="42"/>
      <c r="J113" s="42"/>
      <c r="K113" s="42"/>
      <c r="L113" s="42"/>
      <c r="M113" s="48"/>
      <c r="N113" s="98"/>
      <c r="O113" s="96"/>
      <c r="P113" s="96"/>
      <c r="Q113" s="96"/>
      <c r="R113" s="96"/>
      <c r="S113" s="109"/>
      <c r="T113" s="183"/>
      <c r="U113" s="166"/>
    </row>
    <row r="114" spans="1:21" s="55" customFormat="1" ht="15" customHeight="1">
      <c r="A114" s="94"/>
      <c r="B114" s="95">
        <v>33</v>
      </c>
      <c r="C114" s="817"/>
      <c r="D114" s="818"/>
      <c r="E114" s="819"/>
      <c r="F114" s="45" t="s">
        <v>241</v>
      </c>
      <c r="G114" s="40"/>
      <c r="H114" s="41"/>
      <c r="I114" s="41"/>
      <c r="J114" s="41"/>
      <c r="K114" s="41"/>
      <c r="L114" s="41"/>
      <c r="M114" s="46"/>
      <c r="N114" s="98"/>
      <c r="O114" s="96"/>
      <c r="P114" s="96"/>
      <c r="Q114" s="96"/>
      <c r="R114" s="96"/>
      <c r="S114" s="140">
        <f>SUM(S115:S120)</f>
        <v>0</v>
      </c>
      <c r="T114" s="165">
        <f>SUM(T115:T120)</f>
        <v>0</v>
      </c>
      <c r="U114" s="166"/>
    </row>
    <row r="115" spans="1:21" s="55" customFormat="1" ht="15" customHeight="1">
      <c r="A115" s="94"/>
      <c r="B115" s="95"/>
      <c r="C115" s="817" t="s">
        <v>242</v>
      </c>
      <c r="D115" s="818" t="s">
        <v>243</v>
      </c>
      <c r="E115" s="819" t="s">
        <v>243</v>
      </c>
      <c r="F115" s="47" t="s">
        <v>244</v>
      </c>
      <c r="G115" s="40"/>
      <c r="H115" s="42"/>
      <c r="I115" s="42"/>
      <c r="J115" s="42"/>
      <c r="K115" s="42"/>
      <c r="L115" s="42"/>
      <c r="M115" s="48"/>
      <c r="N115" s="98"/>
      <c r="O115" s="96"/>
      <c r="P115" s="96"/>
      <c r="Q115" s="96"/>
      <c r="R115" s="96"/>
      <c r="S115" s="109"/>
      <c r="T115" s="183"/>
      <c r="U115" s="166"/>
    </row>
    <row r="116" spans="1:21" s="55" customFormat="1" ht="15" customHeight="1">
      <c r="A116" s="94"/>
      <c r="B116" s="95"/>
      <c r="C116" s="817" t="s">
        <v>245</v>
      </c>
      <c r="D116" s="818" t="s">
        <v>246</v>
      </c>
      <c r="E116" s="819" t="s">
        <v>246</v>
      </c>
      <c r="F116" s="47" t="s">
        <v>247</v>
      </c>
      <c r="G116" s="40"/>
      <c r="H116" s="42"/>
      <c r="I116" s="42"/>
      <c r="J116" s="42"/>
      <c r="K116" s="42"/>
      <c r="L116" s="42"/>
      <c r="M116" s="48"/>
      <c r="N116" s="98"/>
      <c r="O116" s="96"/>
      <c r="P116" s="96"/>
      <c r="Q116" s="96"/>
      <c r="R116" s="96"/>
      <c r="S116" s="109"/>
      <c r="T116" s="183"/>
      <c r="U116" s="166"/>
    </row>
    <row r="117" spans="1:21" s="55" customFormat="1" ht="15" customHeight="1">
      <c r="A117" s="94"/>
      <c r="B117" s="95"/>
      <c r="C117" s="817" t="s">
        <v>248</v>
      </c>
      <c r="D117" s="818" t="s">
        <v>249</v>
      </c>
      <c r="E117" s="819" t="s">
        <v>249</v>
      </c>
      <c r="F117" s="47" t="s">
        <v>250</v>
      </c>
      <c r="G117" s="40"/>
      <c r="H117" s="42"/>
      <c r="I117" s="42"/>
      <c r="J117" s="42"/>
      <c r="K117" s="42"/>
      <c r="L117" s="42"/>
      <c r="M117" s="48"/>
      <c r="N117" s="98"/>
      <c r="O117" s="96"/>
      <c r="P117" s="96"/>
      <c r="Q117" s="96"/>
      <c r="R117" s="96"/>
      <c r="S117" s="109"/>
      <c r="T117" s="183"/>
      <c r="U117" s="166"/>
    </row>
    <row r="118" spans="1:21" s="55" customFormat="1" ht="15" customHeight="1">
      <c r="A118" s="94"/>
      <c r="B118" s="95"/>
      <c r="C118" s="817" t="s">
        <v>251</v>
      </c>
      <c r="D118" s="818" t="s">
        <v>252</v>
      </c>
      <c r="E118" s="819" t="s">
        <v>252</v>
      </c>
      <c r="F118" s="47" t="s">
        <v>253</v>
      </c>
      <c r="G118" s="40"/>
      <c r="H118" s="42"/>
      <c r="I118" s="42"/>
      <c r="J118" s="42"/>
      <c r="K118" s="42"/>
      <c r="L118" s="42"/>
      <c r="M118" s="48"/>
      <c r="N118" s="98"/>
      <c r="O118" s="96"/>
      <c r="P118" s="96"/>
      <c r="Q118" s="96"/>
      <c r="R118" s="96"/>
      <c r="S118" s="109"/>
      <c r="T118" s="183"/>
      <c r="U118" s="166"/>
    </row>
    <row r="119" spans="1:21" s="55" customFormat="1" ht="15" customHeight="1">
      <c r="A119" s="94"/>
      <c r="B119" s="95"/>
      <c r="C119" s="817">
        <v>335</v>
      </c>
      <c r="D119" s="818" t="s">
        <v>254</v>
      </c>
      <c r="E119" s="819" t="s">
        <v>254</v>
      </c>
      <c r="F119" s="47" t="s">
        <v>255</v>
      </c>
      <c r="G119" s="40"/>
      <c r="H119" s="42"/>
      <c r="I119" s="42"/>
      <c r="J119" s="42"/>
      <c r="K119" s="42"/>
      <c r="L119" s="42"/>
      <c r="M119" s="48"/>
      <c r="N119" s="98"/>
      <c r="O119" s="96"/>
      <c r="P119" s="96"/>
      <c r="Q119" s="96"/>
      <c r="R119" s="96"/>
      <c r="S119" s="109"/>
      <c r="T119" s="183"/>
      <c r="U119" s="166"/>
    </row>
    <row r="120" spans="1:21" s="55" customFormat="1" ht="15" customHeight="1">
      <c r="A120" s="94"/>
      <c r="B120" s="95"/>
      <c r="C120" s="817">
        <v>336</v>
      </c>
      <c r="D120" s="818" t="s">
        <v>256</v>
      </c>
      <c r="E120" s="819" t="s">
        <v>256</v>
      </c>
      <c r="F120" s="47" t="s">
        <v>257</v>
      </c>
      <c r="G120" s="40"/>
      <c r="H120" s="42"/>
      <c r="I120" s="42"/>
      <c r="J120" s="42"/>
      <c r="K120" s="42"/>
      <c r="L120" s="42"/>
      <c r="M120" s="48"/>
      <c r="N120" s="98"/>
      <c r="O120" s="96"/>
      <c r="P120" s="96"/>
      <c r="Q120" s="96"/>
      <c r="R120" s="96"/>
      <c r="S120" s="109"/>
      <c r="T120" s="183"/>
      <c r="U120" s="166"/>
    </row>
    <row r="121" spans="1:21" s="55" customFormat="1" ht="15" customHeight="1">
      <c r="A121" s="94"/>
      <c r="B121" s="95" t="s">
        <v>258</v>
      </c>
      <c r="C121" s="817"/>
      <c r="D121" s="818"/>
      <c r="E121" s="819"/>
      <c r="F121" s="45" t="s">
        <v>259</v>
      </c>
      <c r="G121" s="40"/>
      <c r="H121" s="41"/>
      <c r="I121" s="41"/>
      <c r="J121" s="41"/>
      <c r="K121" s="41"/>
      <c r="L121" s="41"/>
      <c r="M121" s="46"/>
      <c r="N121" s="98"/>
      <c r="O121" s="96"/>
      <c r="P121" s="96"/>
      <c r="Q121" s="96"/>
      <c r="R121" s="96"/>
      <c r="S121" s="140">
        <f>SUM(S122:S125)</f>
        <v>0</v>
      </c>
      <c r="T121" s="165">
        <f>SUM(T122:T125)</f>
        <v>0</v>
      </c>
      <c r="U121" s="166"/>
    </row>
    <row r="122" spans="1:21" s="55" customFormat="1" ht="15" customHeight="1">
      <c r="A122" s="94"/>
      <c r="B122" s="95"/>
      <c r="C122" s="817" t="s">
        <v>260</v>
      </c>
      <c r="D122" s="818" t="s">
        <v>261</v>
      </c>
      <c r="E122" s="819" t="s">
        <v>261</v>
      </c>
      <c r="F122" s="47" t="s">
        <v>262</v>
      </c>
      <c r="G122" s="40"/>
      <c r="H122" s="42"/>
      <c r="I122" s="42"/>
      <c r="J122" s="42"/>
      <c r="K122" s="42"/>
      <c r="L122" s="42"/>
      <c r="M122" s="48"/>
      <c r="N122" s="98"/>
      <c r="O122" s="96"/>
      <c r="P122" s="96"/>
      <c r="Q122" s="96"/>
      <c r="R122" s="96"/>
      <c r="S122" s="109"/>
      <c r="T122" s="183"/>
      <c r="U122" s="166"/>
    </row>
    <row r="123" spans="1:21" s="55" customFormat="1" ht="15" customHeight="1">
      <c r="A123" s="94"/>
      <c r="B123" s="95"/>
      <c r="C123" s="817" t="s">
        <v>263</v>
      </c>
      <c r="D123" s="818" t="s">
        <v>264</v>
      </c>
      <c r="E123" s="819" t="s">
        <v>264</v>
      </c>
      <c r="F123" s="47" t="s">
        <v>265</v>
      </c>
      <c r="G123" s="40"/>
      <c r="H123" s="42"/>
      <c r="I123" s="42"/>
      <c r="J123" s="42"/>
      <c r="K123" s="42"/>
      <c r="L123" s="42"/>
      <c r="M123" s="48"/>
      <c r="N123" s="98"/>
      <c r="O123" s="96"/>
      <c r="P123" s="96"/>
      <c r="Q123" s="96"/>
      <c r="R123" s="96"/>
      <c r="S123" s="109"/>
      <c r="T123" s="183"/>
      <c r="U123" s="166"/>
    </row>
    <row r="124" spans="1:21" s="55" customFormat="1" ht="15" customHeight="1">
      <c r="A124" s="94"/>
      <c r="B124" s="95"/>
      <c r="C124" s="817" t="s">
        <v>266</v>
      </c>
      <c r="D124" s="818" t="s">
        <v>264</v>
      </c>
      <c r="E124" s="819" t="s">
        <v>264</v>
      </c>
      <c r="F124" s="47" t="s">
        <v>267</v>
      </c>
      <c r="G124" s="40"/>
      <c r="H124" s="42"/>
      <c r="I124" s="42"/>
      <c r="J124" s="42"/>
      <c r="K124" s="42"/>
      <c r="L124" s="42"/>
      <c r="M124" s="48"/>
      <c r="N124" s="98"/>
      <c r="O124" s="96"/>
      <c r="P124" s="96"/>
      <c r="Q124" s="96"/>
      <c r="R124" s="96"/>
      <c r="S124" s="109"/>
      <c r="T124" s="183"/>
      <c r="U124" s="166"/>
    </row>
    <row r="125" spans="1:21" s="55" customFormat="1" ht="15" customHeight="1">
      <c r="A125" s="94"/>
      <c r="B125" s="95"/>
      <c r="C125" s="105"/>
      <c r="D125" s="106"/>
      <c r="E125" s="107"/>
      <c r="F125" s="47"/>
      <c r="G125" s="40"/>
      <c r="H125" s="42"/>
      <c r="I125" s="42"/>
      <c r="J125" s="42"/>
      <c r="K125" s="42"/>
      <c r="L125" s="42"/>
      <c r="M125" s="48"/>
      <c r="N125" s="98"/>
      <c r="O125" s="96"/>
      <c r="P125" s="96"/>
      <c r="Q125" s="96"/>
      <c r="R125" s="96"/>
      <c r="S125" s="109"/>
      <c r="T125" s="176"/>
      <c r="U125" s="166"/>
    </row>
    <row r="126" spans="1:21" s="55" customFormat="1" ht="15" customHeight="1">
      <c r="A126" s="94"/>
      <c r="B126" s="95" t="s">
        <v>268</v>
      </c>
      <c r="C126" s="817"/>
      <c r="D126" s="818"/>
      <c r="E126" s="819"/>
      <c r="F126" s="45" t="s">
        <v>477</v>
      </c>
      <c r="G126" s="40"/>
      <c r="H126" s="41"/>
      <c r="I126" s="41"/>
      <c r="J126" s="41"/>
      <c r="K126" s="41"/>
      <c r="L126" s="41"/>
      <c r="M126" s="46"/>
      <c r="N126" s="98"/>
      <c r="O126" s="96"/>
      <c r="P126" s="96"/>
      <c r="Q126" s="96"/>
      <c r="R126" s="96"/>
      <c r="S126" s="139">
        <f>SUM(S127:S131)</f>
        <v>0</v>
      </c>
      <c r="T126" s="177">
        <f>SUM(T127:T131)</f>
        <v>0</v>
      </c>
      <c r="U126" s="166"/>
    </row>
    <row r="127" spans="1:21" s="55" customFormat="1" ht="15" customHeight="1">
      <c r="A127" s="94"/>
      <c r="B127" s="95"/>
      <c r="C127" s="817" t="s">
        <v>270</v>
      </c>
      <c r="D127" s="818" t="s">
        <v>271</v>
      </c>
      <c r="E127" s="819" t="s">
        <v>271</v>
      </c>
      <c r="F127" s="47" t="s">
        <v>272</v>
      </c>
      <c r="G127" s="40"/>
      <c r="H127" s="42"/>
      <c r="I127" s="42"/>
      <c r="J127" s="42"/>
      <c r="K127" s="42"/>
      <c r="L127" s="42"/>
      <c r="M127" s="48"/>
      <c r="N127" s="98"/>
      <c r="O127" s="96"/>
      <c r="P127" s="96"/>
      <c r="Q127" s="96"/>
      <c r="R127" s="96"/>
      <c r="S127" s="109"/>
      <c r="T127" s="183"/>
      <c r="U127" s="166"/>
    </row>
    <row r="128" spans="1:21" s="55" customFormat="1" ht="15" customHeight="1">
      <c r="A128" s="94"/>
      <c r="B128" s="95"/>
      <c r="C128" s="817" t="s">
        <v>273</v>
      </c>
      <c r="D128" s="818" t="s">
        <v>271</v>
      </c>
      <c r="E128" s="819" t="s">
        <v>271</v>
      </c>
      <c r="F128" s="47" t="s">
        <v>274</v>
      </c>
      <c r="G128" s="40"/>
      <c r="H128" s="42"/>
      <c r="I128" s="42"/>
      <c r="J128" s="42"/>
      <c r="K128" s="42"/>
      <c r="L128" s="42"/>
      <c r="M128" s="48"/>
      <c r="N128" s="98"/>
      <c r="O128" s="96"/>
      <c r="P128" s="96"/>
      <c r="Q128" s="96"/>
      <c r="R128" s="96"/>
      <c r="S128" s="109"/>
      <c r="T128" s="183"/>
      <c r="U128" s="166"/>
    </row>
    <row r="129" spans="1:22" s="55" customFormat="1" ht="15" customHeight="1">
      <c r="A129" s="94"/>
      <c r="B129" s="95"/>
      <c r="C129" s="817" t="s">
        <v>275</v>
      </c>
      <c r="D129" s="818" t="s">
        <v>276</v>
      </c>
      <c r="E129" s="819" t="s">
        <v>276</v>
      </c>
      <c r="F129" s="47" t="s">
        <v>277</v>
      </c>
      <c r="G129" s="40"/>
      <c r="H129" s="42"/>
      <c r="I129" s="42"/>
      <c r="J129" s="42"/>
      <c r="K129" s="42"/>
      <c r="L129" s="42"/>
      <c r="M129" s="48"/>
      <c r="N129" s="98"/>
      <c r="O129" s="96"/>
      <c r="P129" s="96"/>
      <c r="Q129" s="96"/>
      <c r="R129" s="96"/>
      <c r="S129" s="109"/>
      <c r="T129" s="183"/>
      <c r="U129" s="166"/>
    </row>
    <row r="130" spans="1:22" s="55" customFormat="1" ht="15" customHeight="1">
      <c r="A130" s="94"/>
      <c r="B130" s="95"/>
      <c r="C130" s="817" t="s">
        <v>278</v>
      </c>
      <c r="D130" s="818" t="s">
        <v>279</v>
      </c>
      <c r="E130" s="819" t="s">
        <v>279</v>
      </c>
      <c r="F130" s="47" t="s">
        <v>280</v>
      </c>
      <c r="G130" s="40"/>
      <c r="H130" s="42"/>
      <c r="I130" s="42"/>
      <c r="J130" s="42"/>
      <c r="K130" s="42"/>
      <c r="L130" s="42"/>
      <c r="M130" s="48"/>
      <c r="N130" s="98"/>
      <c r="O130" s="96"/>
      <c r="P130" s="96"/>
      <c r="Q130" s="96"/>
      <c r="R130" s="96"/>
      <c r="S130" s="109"/>
      <c r="T130" s="183"/>
      <c r="U130" s="166"/>
    </row>
    <row r="131" spans="1:22" s="55" customFormat="1" ht="15" customHeight="1">
      <c r="A131" s="94"/>
      <c r="B131" s="95"/>
      <c r="C131" s="817" t="s">
        <v>281</v>
      </c>
      <c r="D131" s="818" t="s">
        <v>282</v>
      </c>
      <c r="E131" s="819" t="s">
        <v>282</v>
      </c>
      <c r="F131" s="47" t="s">
        <v>283</v>
      </c>
      <c r="G131" s="40"/>
      <c r="H131" s="42"/>
      <c r="I131" s="42"/>
      <c r="J131" s="42"/>
      <c r="K131" s="42"/>
      <c r="L131" s="42"/>
      <c r="M131" s="48"/>
      <c r="N131" s="98"/>
      <c r="O131" s="96"/>
      <c r="P131" s="96"/>
      <c r="Q131" s="96"/>
      <c r="R131" s="96"/>
      <c r="S131" s="109"/>
      <c r="T131" s="183"/>
      <c r="U131" s="166"/>
    </row>
    <row r="132" spans="1:22" s="55" customFormat="1" ht="15" customHeight="1">
      <c r="A132" s="94"/>
      <c r="B132" s="95" t="s">
        <v>284</v>
      </c>
      <c r="C132" s="105"/>
      <c r="D132" s="106"/>
      <c r="E132" s="107"/>
      <c r="F132" s="45" t="s">
        <v>478</v>
      </c>
      <c r="G132" s="40"/>
      <c r="H132" s="42"/>
      <c r="I132" s="42"/>
      <c r="J132" s="42"/>
      <c r="K132" s="42"/>
      <c r="L132" s="42"/>
      <c r="M132" s="48"/>
      <c r="N132" s="98"/>
      <c r="O132" s="96"/>
      <c r="P132" s="96"/>
      <c r="Q132" s="96"/>
      <c r="R132" s="96"/>
      <c r="S132" s="139">
        <f>SUM(S133:S139)</f>
        <v>0</v>
      </c>
      <c r="T132" s="177">
        <f>SUM(T133:T139)</f>
        <v>0</v>
      </c>
      <c r="U132" s="166"/>
    </row>
    <row r="133" spans="1:22" s="55" customFormat="1" ht="15" customHeight="1">
      <c r="A133" s="94"/>
      <c r="B133" s="95"/>
      <c r="C133" s="817" t="s">
        <v>286</v>
      </c>
      <c r="D133" s="818" t="s">
        <v>271</v>
      </c>
      <c r="E133" s="819" t="s">
        <v>271</v>
      </c>
      <c r="F133" s="47" t="s">
        <v>287</v>
      </c>
      <c r="G133" s="40"/>
      <c r="H133" s="42"/>
      <c r="I133" s="42"/>
      <c r="J133" s="42"/>
      <c r="K133" s="42"/>
      <c r="L133" s="42"/>
      <c r="M133" s="48"/>
      <c r="N133" s="98"/>
      <c r="O133" s="96"/>
      <c r="P133" s="96"/>
      <c r="Q133" s="96"/>
      <c r="R133" s="96"/>
      <c r="S133" s="109"/>
      <c r="T133" s="184"/>
      <c r="U133" s="166"/>
    </row>
    <row r="134" spans="1:22" s="55" customFormat="1" ht="15" customHeight="1">
      <c r="A134" s="94"/>
      <c r="B134" s="95"/>
      <c r="C134" s="817" t="s">
        <v>288</v>
      </c>
      <c r="D134" s="818" t="s">
        <v>271</v>
      </c>
      <c r="E134" s="819" t="s">
        <v>271</v>
      </c>
      <c r="F134" s="47" t="s">
        <v>289</v>
      </c>
      <c r="G134" s="40"/>
      <c r="H134" s="42"/>
      <c r="I134" s="42"/>
      <c r="J134" s="42"/>
      <c r="K134" s="42"/>
      <c r="L134" s="42"/>
      <c r="M134" s="48"/>
      <c r="N134" s="98"/>
      <c r="O134" s="96"/>
      <c r="P134" s="96"/>
      <c r="Q134" s="96"/>
      <c r="R134" s="96"/>
      <c r="S134" s="109"/>
      <c r="T134" s="184"/>
      <c r="U134" s="166"/>
    </row>
    <row r="135" spans="1:22" s="55" customFormat="1" ht="15" customHeight="1">
      <c r="A135" s="94"/>
      <c r="B135" s="95"/>
      <c r="C135" s="817" t="s">
        <v>290</v>
      </c>
      <c r="D135" s="818" t="s">
        <v>276</v>
      </c>
      <c r="E135" s="819" t="s">
        <v>276</v>
      </c>
      <c r="F135" s="47" t="s">
        <v>291</v>
      </c>
      <c r="G135" s="40"/>
      <c r="H135" s="42"/>
      <c r="I135" s="42"/>
      <c r="J135" s="42"/>
      <c r="K135" s="42"/>
      <c r="L135" s="42"/>
      <c r="M135" s="48"/>
      <c r="N135" s="98"/>
      <c r="O135" s="96"/>
      <c r="P135" s="96"/>
      <c r="Q135" s="96"/>
      <c r="R135" s="96"/>
      <c r="S135" s="109"/>
      <c r="T135" s="184"/>
      <c r="U135" s="166"/>
    </row>
    <row r="136" spans="1:22" s="55" customFormat="1" ht="15" customHeight="1">
      <c r="A136" s="94"/>
      <c r="B136" s="95"/>
      <c r="C136" s="817" t="s">
        <v>292</v>
      </c>
      <c r="D136" s="818" t="s">
        <v>279</v>
      </c>
      <c r="E136" s="819" t="s">
        <v>279</v>
      </c>
      <c r="F136" s="47" t="s">
        <v>293</v>
      </c>
      <c r="G136" s="40"/>
      <c r="H136" s="42"/>
      <c r="I136" s="42"/>
      <c r="J136" s="42"/>
      <c r="K136" s="42"/>
      <c r="L136" s="42"/>
      <c r="M136" s="48"/>
      <c r="N136" s="98"/>
      <c r="O136" s="96"/>
      <c r="P136" s="96"/>
      <c r="Q136" s="96"/>
      <c r="R136" s="96"/>
      <c r="S136" s="109"/>
      <c r="T136" s="184"/>
      <c r="U136" s="166"/>
    </row>
    <row r="137" spans="1:22" s="55" customFormat="1" ht="15" customHeight="1">
      <c r="A137" s="94"/>
      <c r="B137" s="95"/>
      <c r="C137" s="817" t="s">
        <v>294</v>
      </c>
      <c r="D137" s="818" t="s">
        <v>282</v>
      </c>
      <c r="E137" s="819" t="s">
        <v>282</v>
      </c>
      <c r="F137" s="47" t="s">
        <v>295</v>
      </c>
      <c r="G137" s="40"/>
      <c r="H137" s="42"/>
      <c r="I137" s="42"/>
      <c r="J137" s="42"/>
      <c r="K137" s="42"/>
      <c r="L137" s="42"/>
      <c r="M137" s="48"/>
      <c r="N137" s="98"/>
      <c r="O137" s="96"/>
      <c r="P137" s="96"/>
      <c r="Q137" s="96"/>
      <c r="R137" s="96"/>
      <c r="S137" s="109"/>
      <c r="T137" s="183"/>
      <c r="U137" s="166"/>
    </row>
    <row r="138" spans="1:22" s="55" customFormat="1" ht="15" customHeight="1">
      <c r="A138" s="94"/>
      <c r="B138" s="95"/>
      <c r="C138" s="817" t="s">
        <v>296</v>
      </c>
      <c r="D138" s="818" t="s">
        <v>282</v>
      </c>
      <c r="E138" s="819" t="s">
        <v>282</v>
      </c>
      <c r="F138" s="47" t="s">
        <v>297</v>
      </c>
      <c r="G138" s="40"/>
      <c r="H138" s="42"/>
      <c r="I138" s="42"/>
      <c r="J138" s="42"/>
      <c r="K138" s="42"/>
      <c r="L138" s="42"/>
      <c r="M138" s="48"/>
      <c r="N138" s="98"/>
      <c r="O138" s="96"/>
      <c r="P138" s="96"/>
      <c r="Q138" s="96"/>
      <c r="R138" s="96"/>
      <c r="S138" s="109"/>
      <c r="T138" s="184"/>
      <c r="U138" s="166"/>
    </row>
    <row r="139" spans="1:22" s="55" customFormat="1" ht="15" customHeight="1">
      <c r="A139" s="94"/>
      <c r="B139" s="95"/>
      <c r="C139" s="105"/>
      <c r="D139" s="106"/>
      <c r="E139" s="107"/>
      <c r="F139" s="47"/>
      <c r="G139" s="40"/>
      <c r="H139" s="42"/>
      <c r="I139" s="42"/>
      <c r="J139" s="42"/>
      <c r="K139" s="42"/>
      <c r="L139" s="42"/>
      <c r="M139" s="48"/>
      <c r="N139" s="98"/>
      <c r="O139" s="96"/>
      <c r="P139" s="96"/>
      <c r="Q139" s="96"/>
      <c r="R139" s="96"/>
      <c r="S139" s="109"/>
      <c r="T139" s="176"/>
      <c r="U139" s="166"/>
    </row>
    <row r="140" spans="1:22" s="55" customFormat="1" ht="15" customHeight="1">
      <c r="A140" s="94"/>
      <c r="B140" s="95" t="s">
        <v>298</v>
      </c>
      <c r="C140" s="817"/>
      <c r="D140" s="818"/>
      <c r="E140" s="819"/>
      <c r="F140" s="45" t="s">
        <v>299</v>
      </c>
      <c r="G140" s="40"/>
      <c r="H140" s="41"/>
      <c r="I140" s="41"/>
      <c r="J140" s="41"/>
      <c r="K140" s="41"/>
      <c r="L140" s="41"/>
      <c r="M140" s="46"/>
      <c r="N140" s="98"/>
      <c r="O140" s="96"/>
      <c r="P140" s="96"/>
      <c r="Q140" s="96"/>
      <c r="R140" s="96"/>
      <c r="S140" s="140">
        <f>SUM(S141:S149)</f>
        <v>0</v>
      </c>
      <c r="T140" s="165">
        <f>SUM(T141:T149)</f>
        <v>0</v>
      </c>
      <c r="U140" s="166"/>
      <c r="V140" s="166">
        <f>+S141*1.7</f>
        <v>0</v>
      </c>
    </row>
    <row r="141" spans="1:22" s="55" customFormat="1" ht="15" customHeight="1">
      <c r="A141" s="94"/>
      <c r="B141" s="95"/>
      <c r="C141" s="817" t="s">
        <v>300</v>
      </c>
      <c r="D141" s="818" t="s">
        <v>301</v>
      </c>
      <c r="E141" s="819" t="s">
        <v>301</v>
      </c>
      <c r="F141" s="47" t="s">
        <v>302</v>
      </c>
      <c r="G141" s="40"/>
      <c r="H141" s="42"/>
      <c r="I141" s="42"/>
      <c r="J141" s="42"/>
      <c r="K141" s="42"/>
      <c r="L141" s="42"/>
      <c r="M141" s="48"/>
      <c r="N141" s="98"/>
      <c r="O141" s="96"/>
      <c r="P141" s="96"/>
      <c r="Q141" s="96"/>
      <c r="R141" s="96"/>
      <c r="S141" s="109"/>
      <c r="T141" s="183"/>
      <c r="U141" s="166"/>
    </row>
    <row r="142" spans="1:22" s="55" customFormat="1" ht="15" customHeight="1">
      <c r="A142" s="94"/>
      <c r="B142" s="95"/>
      <c r="C142" s="817" t="s">
        <v>303</v>
      </c>
      <c r="D142" s="818" t="s">
        <v>304</v>
      </c>
      <c r="E142" s="819" t="s">
        <v>304</v>
      </c>
      <c r="F142" s="47" t="s">
        <v>305</v>
      </c>
      <c r="G142" s="40"/>
      <c r="H142" s="42"/>
      <c r="I142" s="42"/>
      <c r="J142" s="42"/>
      <c r="K142" s="42"/>
      <c r="L142" s="42"/>
      <c r="M142" s="48"/>
      <c r="N142" s="98"/>
      <c r="O142" s="96"/>
      <c r="P142" s="96"/>
      <c r="Q142" s="96"/>
      <c r="R142" s="96"/>
      <c r="S142" s="109"/>
      <c r="T142" s="183"/>
      <c r="U142" s="166"/>
    </row>
    <row r="143" spans="1:22" s="55" customFormat="1" ht="15" customHeight="1">
      <c r="A143" s="94"/>
      <c r="B143" s="95"/>
      <c r="C143" s="817" t="s">
        <v>306</v>
      </c>
      <c r="D143" s="818" t="s">
        <v>304</v>
      </c>
      <c r="E143" s="819" t="s">
        <v>304</v>
      </c>
      <c r="F143" s="47" t="s">
        <v>307</v>
      </c>
      <c r="G143" s="40"/>
      <c r="H143" s="42"/>
      <c r="I143" s="42"/>
      <c r="J143" s="42"/>
      <c r="K143" s="42"/>
      <c r="L143" s="42"/>
      <c r="M143" s="48"/>
      <c r="N143" s="98"/>
      <c r="O143" s="96"/>
      <c r="P143" s="96"/>
      <c r="Q143" s="96"/>
      <c r="R143" s="96"/>
      <c r="S143" s="109"/>
      <c r="T143" s="183"/>
      <c r="U143" s="166"/>
    </row>
    <row r="144" spans="1:22" s="55" customFormat="1" ht="15" customHeight="1">
      <c r="A144" s="94"/>
      <c r="B144" s="95"/>
      <c r="C144" s="817" t="s">
        <v>308</v>
      </c>
      <c r="D144" s="818" t="s">
        <v>304</v>
      </c>
      <c r="E144" s="819" t="s">
        <v>304</v>
      </c>
      <c r="F144" s="47" t="s">
        <v>309</v>
      </c>
      <c r="G144" s="40"/>
      <c r="H144" s="42"/>
      <c r="I144" s="42"/>
      <c r="J144" s="42"/>
      <c r="K144" s="42"/>
      <c r="L144" s="42"/>
      <c r="M144" s="48"/>
      <c r="N144" s="98"/>
      <c r="O144" s="96"/>
      <c r="P144" s="96"/>
      <c r="Q144" s="96"/>
      <c r="R144" s="96"/>
      <c r="S144" s="109"/>
      <c r="T144" s="183"/>
      <c r="U144" s="166"/>
    </row>
    <row r="145" spans="1:21" s="55" customFormat="1" ht="15" customHeight="1">
      <c r="A145" s="94"/>
      <c r="B145" s="95"/>
      <c r="C145" s="817" t="s">
        <v>310</v>
      </c>
      <c r="D145" s="818" t="s">
        <v>304</v>
      </c>
      <c r="E145" s="819" t="s">
        <v>304</v>
      </c>
      <c r="F145" s="47" t="s">
        <v>311</v>
      </c>
      <c r="G145" s="40"/>
      <c r="H145" s="42"/>
      <c r="I145" s="42"/>
      <c r="J145" s="42"/>
      <c r="K145" s="42"/>
      <c r="L145" s="42"/>
      <c r="M145" s="48"/>
      <c r="N145" s="98"/>
      <c r="O145" s="96"/>
      <c r="P145" s="96"/>
      <c r="Q145" s="96"/>
      <c r="R145" s="96"/>
      <c r="S145" s="109"/>
      <c r="T145" s="183"/>
      <c r="U145" s="166"/>
    </row>
    <row r="146" spans="1:21" s="55" customFormat="1" ht="15" customHeight="1">
      <c r="A146" s="94"/>
      <c r="B146" s="95"/>
      <c r="C146" s="817" t="s">
        <v>312</v>
      </c>
      <c r="D146" s="818" t="s">
        <v>313</v>
      </c>
      <c r="E146" s="819" t="s">
        <v>313</v>
      </c>
      <c r="F146" s="47" t="s">
        <v>314</v>
      </c>
      <c r="G146" s="40"/>
      <c r="H146" s="42"/>
      <c r="I146" s="42"/>
      <c r="J146" s="42"/>
      <c r="K146" s="42"/>
      <c r="L146" s="42"/>
      <c r="M146" s="48"/>
      <c r="N146" s="98"/>
      <c r="O146" s="96"/>
      <c r="P146" s="96"/>
      <c r="Q146" s="96"/>
      <c r="R146" s="96"/>
      <c r="S146" s="109"/>
      <c r="T146" s="183"/>
      <c r="U146" s="166"/>
    </row>
    <row r="147" spans="1:21" s="55" customFormat="1" ht="15" customHeight="1">
      <c r="A147" s="94"/>
      <c r="B147" s="95"/>
      <c r="C147" s="817" t="s">
        <v>315</v>
      </c>
      <c r="D147" s="818" t="s">
        <v>316</v>
      </c>
      <c r="E147" s="819" t="s">
        <v>316</v>
      </c>
      <c r="F147" s="47" t="s">
        <v>317</v>
      </c>
      <c r="G147" s="40"/>
      <c r="H147" s="42"/>
      <c r="I147" s="42"/>
      <c r="J147" s="42"/>
      <c r="K147" s="42"/>
      <c r="L147" s="42"/>
      <c r="M147" s="48"/>
      <c r="N147" s="98"/>
      <c r="O147" s="96"/>
      <c r="P147" s="96"/>
      <c r="Q147" s="96"/>
      <c r="R147" s="96"/>
      <c r="S147" s="109"/>
      <c r="T147" s="183"/>
      <c r="U147" s="166"/>
    </row>
    <row r="148" spans="1:21" s="55" customFormat="1" ht="15" customHeight="1">
      <c r="A148" s="94"/>
      <c r="B148" s="95"/>
      <c r="C148" s="105"/>
      <c r="D148" s="106" t="s">
        <v>542</v>
      </c>
      <c r="E148" s="107"/>
      <c r="F148" s="47" t="s">
        <v>543</v>
      </c>
      <c r="G148" s="40"/>
      <c r="H148" s="42"/>
      <c r="I148" s="42"/>
      <c r="J148" s="42"/>
      <c r="K148" s="42"/>
      <c r="L148" s="42"/>
      <c r="M148" s="48"/>
      <c r="N148" s="98"/>
      <c r="O148" s="96"/>
      <c r="P148" s="96"/>
      <c r="Q148" s="96"/>
      <c r="R148" s="96"/>
      <c r="S148" s="109"/>
      <c r="T148" s="163"/>
      <c r="U148" s="84"/>
    </row>
    <row r="149" spans="1:21" s="55" customFormat="1" ht="15" customHeight="1">
      <c r="A149" s="94"/>
      <c r="B149" s="95"/>
      <c r="C149" s="817" t="s">
        <v>318</v>
      </c>
      <c r="D149" s="818" t="s">
        <v>319</v>
      </c>
      <c r="E149" s="819" t="s">
        <v>319</v>
      </c>
      <c r="F149" s="47" t="s">
        <v>320</v>
      </c>
      <c r="G149" s="40"/>
      <c r="H149" s="42"/>
      <c r="I149" s="42"/>
      <c r="J149" s="42"/>
      <c r="K149" s="42"/>
      <c r="L149" s="42"/>
      <c r="M149" s="48"/>
      <c r="N149" s="98"/>
      <c r="O149" s="96"/>
      <c r="P149" s="96"/>
      <c r="Q149" s="96"/>
      <c r="R149" s="96"/>
      <c r="S149" s="109"/>
      <c r="T149" s="183"/>
      <c r="U149" s="166"/>
    </row>
    <row r="150" spans="1:21" s="55" customFormat="1" ht="15" customHeight="1">
      <c r="A150" s="94"/>
      <c r="B150" s="95"/>
      <c r="C150" s="105"/>
      <c r="D150" s="106"/>
      <c r="E150" s="107"/>
      <c r="F150" s="47"/>
      <c r="G150" s="40"/>
      <c r="H150" s="42"/>
      <c r="I150" s="42"/>
      <c r="J150" s="42"/>
      <c r="K150" s="42"/>
      <c r="L150" s="42"/>
      <c r="M150" s="48"/>
      <c r="N150" s="98"/>
      <c r="O150" s="96"/>
      <c r="P150" s="96"/>
      <c r="Q150" s="96"/>
      <c r="R150" s="96"/>
      <c r="S150" s="109"/>
      <c r="T150" s="176"/>
      <c r="U150" s="166"/>
    </row>
    <row r="151" spans="1:21" s="72" customFormat="1" ht="15" customHeight="1">
      <c r="A151" s="94" t="s">
        <v>321</v>
      </c>
      <c r="B151" s="94"/>
      <c r="C151" s="821"/>
      <c r="D151" s="822"/>
      <c r="E151" s="823"/>
      <c r="F151" s="43" t="s">
        <v>322</v>
      </c>
      <c r="G151" s="59"/>
      <c r="H151" s="39"/>
      <c r="I151" s="39"/>
      <c r="J151" s="39"/>
      <c r="K151" s="39"/>
      <c r="L151" s="39"/>
      <c r="M151" s="44"/>
      <c r="N151" s="99"/>
      <c r="O151" s="97">
        <v>40</v>
      </c>
      <c r="P151" s="97"/>
      <c r="Q151" s="97"/>
      <c r="R151" s="97"/>
      <c r="S151" s="139">
        <f>+S153+S156</f>
        <v>0</v>
      </c>
      <c r="T151" s="177">
        <f>+T153+T156</f>
        <v>0</v>
      </c>
      <c r="U151" s="169"/>
    </row>
    <row r="152" spans="1:21" s="55" customFormat="1" ht="15" customHeight="1">
      <c r="A152" s="94"/>
      <c r="B152" s="95"/>
      <c r="C152" s="817"/>
      <c r="D152" s="818"/>
      <c r="E152" s="819"/>
      <c r="F152" s="47"/>
      <c r="G152" s="40"/>
      <c r="H152" s="42"/>
      <c r="I152" s="42"/>
      <c r="J152" s="42"/>
      <c r="K152" s="42"/>
      <c r="L152" s="42"/>
      <c r="M152" s="48"/>
      <c r="N152" s="98"/>
      <c r="O152" s="96"/>
      <c r="P152" s="96"/>
      <c r="Q152" s="96"/>
      <c r="R152" s="96"/>
      <c r="S152" s="109"/>
      <c r="T152" s="176"/>
      <c r="U152" s="166"/>
    </row>
    <row r="153" spans="1:21" s="55" customFormat="1" ht="15" customHeight="1">
      <c r="A153" s="94"/>
      <c r="B153" s="95" t="s">
        <v>323</v>
      </c>
      <c r="C153" s="817"/>
      <c r="D153" s="818"/>
      <c r="E153" s="819"/>
      <c r="F153" s="45" t="s">
        <v>324</v>
      </c>
      <c r="G153" s="40"/>
      <c r="H153" s="41"/>
      <c r="I153" s="41"/>
      <c r="J153" s="41"/>
      <c r="K153" s="41"/>
      <c r="L153" s="41"/>
      <c r="M153" s="46"/>
      <c r="N153" s="98"/>
      <c r="O153" s="96"/>
      <c r="P153" s="96"/>
      <c r="Q153" s="96"/>
      <c r="R153" s="96"/>
      <c r="S153" s="140">
        <f>SUM(S154:S155)</f>
        <v>0</v>
      </c>
      <c r="T153" s="165">
        <f>SUM(T154:T155)</f>
        <v>0</v>
      </c>
      <c r="U153" s="166"/>
    </row>
    <row r="154" spans="1:21" s="55" customFormat="1" ht="15" customHeight="1">
      <c r="A154" s="94"/>
      <c r="B154" s="95"/>
      <c r="C154" s="817" t="s">
        <v>325</v>
      </c>
      <c r="D154" s="818" t="s">
        <v>326</v>
      </c>
      <c r="E154" s="819" t="s">
        <v>326</v>
      </c>
      <c r="F154" s="47" t="s">
        <v>327</v>
      </c>
      <c r="G154" s="40"/>
      <c r="H154" s="42"/>
      <c r="I154" s="42"/>
      <c r="J154" s="42"/>
      <c r="K154" s="42"/>
      <c r="L154" s="42"/>
      <c r="M154" s="48"/>
      <c r="N154" s="98"/>
      <c r="O154" s="96"/>
      <c r="P154" s="96"/>
      <c r="Q154" s="96"/>
      <c r="R154" s="96"/>
      <c r="S154" s="109"/>
      <c r="T154" s="176"/>
      <c r="U154" s="166"/>
    </row>
    <row r="155" spans="1:21" s="55" customFormat="1" ht="15" customHeight="1">
      <c r="A155" s="94"/>
      <c r="B155" s="95"/>
      <c r="C155" s="817" t="s">
        <v>328</v>
      </c>
      <c r="D155" s="818" t="s">
        <v>329</v>
      </c>
      <c r="E155" s="819" t="s">
        <v>329</v>
      </c>
      <c r="F155" s="47" t="s">
        <v>330</v>
      </c>
      <c r="G155" s="40"/>
      <c r="H155" s="42"/>
      <c r="I155" s="42"/>
      <c r="J155" s="42"/>
      <c r="K155" s="42"/>
      <c r="L155" s="42"/>
      <c r="M155" s="48"/>
      <c r="N155" s="98"/>
      <c r="O155" s="96"/>
      <c r="P155" s="96"/>
      <c r="Q155" s="96"/>
      <c r="R155" s="96"/>
      <c r="S155" s="109"/>
      <c r="T155" s="176"/>
      <c r="U155" s="166"/>
    </row>
    <row r="156" spans="1:21" s="55" customFormat="1" ht="15" customHeight="1">
      <c r="A156" s="94"/>
      <c r="B156" s="95" t="s">
        <v>331</v>
      </c>
      <c r="C156" s="817"/>
      <c r="D156" s="818"/>
      <c r="E156" s="819"/>
      <c r="F156" s="45" t="s">
        <v>332</v>
      </c>
      <c r="G156" s="40"/>
      <c r="H156" s="41"/>
      <c r="I156" s="41"/>
      <c r="J156" s="41"/>
      <c r="K156" s="41"/>
      <c r="L156" s="41"/>
      <c r="M156" s="46"/>
      <c r="N156" s="98"/>
      <c r="O156" s="96"/>
      <c r="P156" s="96"/>
      <c r="Q156" s="96"/>
      <c r="R156" s="96"/>
      <c r="S156" s="140">
        <f>SUM(S157:S158)</f>
        <v>0</v>
      </c>
      <c r="T156" s="165">
        <f>SUM(T157:T158)</f>
        <v>0</v>
      </c>
      <c r="U156" s="166"/>
    </row>
    <row r="157" spans="1:21" s="55" customFormat="1" ht="15" customHeight="1">
      <c r="A157" s="94"/>
      <c r="B157" s="95"/>
      <c r="C157" s="817" t="s">
        <v>333</v>
      </c>
      <c r="D157" s="818" t="s">
        <v>334</v>
      </c>
      <c r="E157" s="819" t="s">
        <v>334</v>
      </c>
      <c r="F157" s="47" t="s">
        <v>335</v>
      </c>
      <c r="G157" s="40"/>
      <c r="H157" s="42"/>
      <c r="I157" s="42"/>
      <c r="J157" s="42"/>
      <c r="K157" s="42"/>
      <c r="L157" s="42"/>
      <c r="M157" s="48"/>
      <c r="N157" s="98"/>
      <c r="O157" s="96"/>
      <c r="P157" s="96"/>
      <c r="Q157" s="96"/>
      <c r="R157" s="96"/>
      <c r="S157" s="109"/>
      <c r="T157" s="176"/>
      <c r="U157" s="166"/>
    </row>
    <row r="158" spans="1:21" s="55" customFormat="1" ht="15" customHeight="1">
      <c r="A158" s="94"/>
      <c r="B158" s="95"/>
      <c r="C158" s="817" t="s">
        <v>336</v>
      </c>
      <c r="D158" s="818" t="s">
        <v>337</v>
      </c>
      <c r="E158" s="819" t="s">
        <v>337</v>
      </c>
      <c r="F158" s="47" t="s">
        <v>338</v>
      </c>
      <c r="G158" s="40"/>
      <c r="H158" s="42"/>
      <c r="I158" s="42"/>
      <c r="J158" s="42"/>
      <c r="K158" s="42"/>
      <c r="L158" s="42"/>
      <c r="M158" s="48"/>
      <c r="N158" s="98"/>
      <c r="O158" s="96"/>
      <c r="P158" s="96"/>
      <c r="Q158" s="96"/>
      <c r="R158" s="96"/>
      <c r="S158" s="109"/>
      <c r="T158" s="183"/>
      <c r="U158" s="166"/>
    </row>
    <row r="159" spans="1:21" s="55" customFormat="1" ht="15" customHeight="1">
      <c r="A159" s="94"/>
      <c r="B159" s="95"/>
      <c r="C159" s="105"/>
      <c r="D159" s="106" t="s">
        <v>544</v>
      </c>
      <c r="E159" s="107"/>
      <c r="F159" s="47" t="s">
        <v>546</v>
      </c>
      <c r="G159" s="40"/>
      <c r="H159" s="42"/>
      <c r="I159" s="42"/>
      <c r="J159" s="42"/>
      <c r="K159" s="42"/>
      <c r="L159" s="42"/>
      <c r="M159" s="48"/>
      <c r="N159" s="98"/>
      <c r="O159" s="96"/>
      <c r="P159" s="96"/>
      <c r="Q159" s="96"/>
      <c r="R159" s="96"/>
      <c r="S159" s="108"/>
      <c r="T159" s="163"/>
      <c r="U159" s="84"/>
    </row>
    <row r="160" spans="1:21" s="55" customFormat="1" ht="15" customHeight="1">
      <c r="A160" s="94"/>
      <c r="B160" s="95"/>
      <c r="C160" s="105"/>
      <c r="D160" s="106" t="s">
        <v>545</v>
      </c>
      <c r="E160" s="107"/>
      <c r="F160" s="47" t="s">
        <v>547</v>
      </c>
      <c r="G160" s="40"/>
      <c r="H160" s="42"/>
      <c r="I160" s="42"/>
      <c r="J160" s="42"/>
      <c r="K160" s="42"/>
      <c r="L160" s="42"/>
      <c r="M160" s="48"/>
      <c r="N160" s="98"/>
      <c r="O160" s="96"/>
      <c r="P160" s="96"/>
      <c r="Q160" s="96"/>
      <c r="R160" s="96"/>
      <c r="S160" s="108"/>
      <c r="T160" s="163"/>
      <c r="U160" s="84"/>
    </row>
    <row r="161" spans="1:22" s="55" customFormat="1" ht="15" customHeight="1">
      <c r="A161" s="94"/>
      <c r="B161" s="95"/>
      <c r="C161" s="817"/>
      <c r="D161" s="818"/>
      <c r="E161" s="819"/>
      <c r="F161" s="47"/>
      <c r="G161" s="40"/>
      <c r="H161" s="42"/>
      <c r="I161" s="42"/>
      <c r="J161" s="42"/>
      <c r="K161" s="42"/>
      <c r="L161" s="42"/>
      <c r="M161" s="48"/>
      <c r="N161" s="98"/>
      <c r="O161" s="96"/>
      <c r="P161" s="96"/>
      <c r="Q161" s="96"/>
      <c r="R161" s="96"/>
      <c r="S161" s="109"/>
      <c r="T161" s="176"/>
      <c r="U161" s="166"/>
    </row>
    <row r="162" spans="1:22" s="55" customFormat="1" ht="15" customHeight="1">
      <c r="A162" s="94" t="s">
        <v>339</v>
      </c>
      <c r="B162" s="95"/>
      <c r="C162" s="817"/>
      <c r="D162" s="818"/>
      <c r="E162" s="819"/>
      <c r="F162" s="43" t="s">
        <v>340</v>
      </c>
      <c r="G162" s="196"/>
      <c r="H162" s="39"/>
      <c r="I162" s="39"/>
      <c r="J162" s="39"/>
      <c r="K162" s="39"/>
      <c r="L162" s="39"/>
      <c r="M162" s="44"/>
      <c r="N162" s="98"/>
      <c r="O162" s="96">
        <v>30</v>
      </c>
      <c r="P162" s="96"/>
      <c r="Q162" s="96"/>
      <c r="R162" s="96"/>
      <c r="S162" s="139">
        <f>+S164+S176+S185+S174</f>
        <v>0</v>
      </c>
      <c r="T162" s="177">
        <f>+T164+T176+T185+T174</f>
        <v>0</v>
      </c>
      <c r="U162" s="166"/>
    </row>
    <row r="163" spans="1:22" s="55" customFormat="1" ht="15" customHeight="1">
      <c r="A163" s="94"/>
      <c r="B163" s="95"/>
      <c r="C163" s="817"/>
      <c r="D163" s="818"/>
      <c r="E163" s="819"/>
      <c r="F163" s="47"/>
      <c r="G163" s="40"/>
      <c r="H163" s="42"/>
      <c r="I163" s="42"/>
      <c r="J163" s="42"/>
      <c r="K163" s="42"/>
      <c r="L163" s="42"/>
      <c r="M163" s="48"/>
      <c r="N163" s="98"/>
      <c r="O163" s="96"/>
      <c r="P163" s="96"/>
      <c r="Q163" s="96"/>
      <c r="R163" s="96"/>
      <c r="S163" s="109"/>
      <c r="T163" s="176"/>
      <c r="U163" s="166"/>
      <c r="V163" s="84"/>
    </row>
    <row r="164" spans="1:22" s="55" customFormat="1" ht="15" customHeight="1">
      <c r="A164" s="94"/>
      <c r="B164" s="95" t="s">
        <v>341</v>
      </c>
      <c r="C164" s="817"/>
      <c r="D164" s="818"/>
      <c r="E164" s="819"/>
      <c r="F164" s="45" t="s">
        <v>342</v>
      </c>
      <c r="G164" s="40"/>
      <c r="H164" s="41"/>
      <c r="I164" s="41"/>
      <c r="J164" s="41"/>
      <c r="K164" s="41"/>
      <c r="L164" s="41"/>
      <c r="M164" s="46"/>
      <c r="N164" s="98"/>
      <c r="O164" s="96"/>
      <c r="P164" s="96"/>
      <c r="Q164" s="96"/>
      <c r="R164" s="96"/>
      <c r="S164" s="140">
        <f>SUM(S165:S173)</f>
        <v>0</v>
      </c>
      <c r="T164" s="165">
        <f>SUM(T165:T173)</f>
        <v>0</v>
      </c>
      <c r="U164" s="166"/>
    </row>
    <row r="165" spans="1:22" s="55" customFormat="1" ht="15" customHeight="1">
      <c r="A165" s="94"/>
      <c r="B165" s="95"/>
      <c r="C165" s="817" t="s">
        <v>343</v>
      </c>
      <c r="D165" s="818" t="s">
        <v>344</v>
      </c>
      <c r="E165" s="819" t="s">
        <v>344</v>
      </c>
      <c r="F165" s="47" t="s">
        <v>345</v>
      </c>
      <c r="G165" s="40"/>
      <c r="H165" s="42"/>
      <c r="I165" s="42"/>
      <c r="J165" s="42"/>
      <c r="K165" s="42"/>
      <c r="L165" s="42"/>
      <c r="M165" s="48"/>
      <c r="N165" s="98"/>
      <c r="O165" s="96"/>
      <c r="P165" s="96"/>
      <c r="Q165" s="96"/>
      <c r="R165" s="96"/>
      <c r="S165" s="109"/>
      <c r="T165" s="183">
        <v>0</v>
      </c>
      <c r="U165" s="166"/>
      <c r="V165" s="166"/>
    </row>
    <row r="166" spans="1:22" s="55" customFormat="1" ht="15" hidden="1" customHeight="1">
      <c r="A166" s="94"/>
      <c r="B166" s="95"/>
      <c r="C166" s="817" t="s">
        <v>346</v>
      </c>
      <c r="D166" s="818" t="s">
        <v>344</v>
      </c>
      <c r="E166" s="819" t="s">
        <v>344</v>
      </c>
      <c r="F166" s="47" t="s">
        <v>347</v>
      </c>
      <c r="G166" s="40"/>
      <c r="H166" s="42"/>
      <c r="I166" s="42"/>
      <c r="J166" s="42"/>
      <c r="K166" s="42"/>
      <c r="L166" s="42"/>
      <c r="M166" s="48"/>
      <c r="N166" s="98"/>
      <c r="O166" s="96"/>
      <c r="P166" s="96"/>
      <c r="Q166" s="96"/>
      <c r="R166" s="96"/>
      <c r="S166" s="109"/>
      <c r="T166" s="176"/>
      <c r="U166" s="166"/>
      <c r="V166" s="166"/>
    </row>
    <row r="167" spans="1:22" s="55" customFormat="1" ht="15" hidden="1" customHeight="1">
      <c r="A167" s="94"/>
      <c r="B167" s="95"/>
      <c r="C167" s="817" t="s">
        <v>348</v>
      </c>
      <c r="D167" s="818" t="s">
        <v>349</v>
      </c>
      <c r="E167" s="819" t="s">
        <v>349</v>
      </c>
      <c r="F167" s="47" t="s">
        <v>350</v>
      </c>
      <c r="G167" s="40"/>
      <c r="H167" s="42"/>
      <c r="I167" s="42"/>
      <c r="J167" s="42"/>
      <c r="K167" s="42"/>
      <c r="L167" s="42"/>
      <c r="M167" s="48"/>
      <c r="N167" s="98"/>
      <c r="O167" s="96"/>
      <c r="P167" s="96"/>
      <c r="Q167" s="96"/>
      <c r="R167" s="96"/>
      <c r="S167" s="109"/>
      <c r="T167" s="183"/>
      <c r="U167" s="166"/>
      <c r="V167" s="204"/>
    </row>
    <row r="168" spans="1:22" s="55" customFormat="1" ht="15" customHeight="1">
      <c r="A168" s="94"/>
      <c r="B168" s="95"/>
      <c r="C168" s="817" t="s">
        <v>351</v>
      </c>
      <c r="D168" s="818" t="s">
        <v>352</v>
      </c>
      <c r="E168" s="819" t="s">
        <v>352</v>
      </c>
      <c r="F168" s="47" t="s">
        <v>353</v>
      </c>
      <c r="G168" s="40"/>
      <c r="H168" s="42"/>
      <c r="I168" s="42"/>
      <c r="J168" s="42"/>
      <c r="K168" s="42"/>
      <c r="L168" s="42"/>
      <c r="M168" s="48"/>
      <c r="N168" s="98"/>
      <c r="O168" s="96"/>
      <c r="P168" s="96"/>
      <c r="Q168" s="96"/>
      <c r="R168" s="96"/>
      <c r="S168" s="109">
        <v>0</v>
      </c>
      <c r="T168" s="176">
        <v>0</v>
      </c>
      <c r="U168" s="166"/>
    </row>
    <row r="169" spans="1:22" s="55" customFormat="1" ht="15" hidden="1" customHeight="1">
      <c r="A169" s="94"/>
      <c r="B169" s="95"/>
      <c r="C169" s="817" t="s">
        <v>354</v>
      </c>
      <c r="D169" s="818" t="s">
        <v>352</v>
      </c>
      <c r="E169" s="819" t="s">
        <v>352</v>
      </c>
      <c r="F169" s="47" t="s">
        <v>355</v>
      </c>
      <c r="G169" s="40"/>
      <c r="H169" s="42"/>
      <c r="I169" s="42"/>
      <c r="J169" s="42"/>
      <c r="K169" s="42"/>
      <c r="L169" s="42"/>
      <c r="M169" s="48"/>
      <c r="N169" s="98"/>
      <c r="O169" s="96"/>
      <c r="P169" s="96"/>
      <c r="Q169" s="96"/>
      <c r="R169" s="96"/>
      <c r="S169" s="109">
        <v>0</v>
      </c>
      <c r="T169" s="176"/>
      <c r="U169" s="166"/>
    </row>
    <row r="170" spans="1:22" s="55" customFormat="1" ht="15" hidden="1" customHeight="1">
      <c r="A170" s="94"/>
      <c r="B170" s="95"/>
      <c r="C170" s="817" t="s">
        <v>356</v>
      </c>
      <c r="D170" s="818" t="s">
        <v>352</v>
      </c>
      <c r="E170" s="819" t="s">
        <v>352</v>
      </c>
      <c r="F170" s="47" t="s">
        <v>357</v>
      </c>
      <c r="G170" s="40"/>
      <c r="H170" s="42"/>
      <c r="I170" s="42"/>
      <c r="J170" s="42"/>
      <c r="K170" s="42"/>
      <c r="L170" s="42"/>
      <c r="M170" s="48"/>
      <c r="N170" s="98"/>
      <c r="O170" s="96"/>
      <c r="P170" s="96"/>
      <c r="Q170" s="96"/>
      <c r="R170" s="96"/>
      <c r="S170" s="109">
        <v>0</v>
      </c>
      <c r="T170" s="176"/>
      <c r="U170" s="166"/>
    </row>
    <row r="171" spans="1:22" s="55" customFormat="1" ht="15" hidden="1" customHeight="1">
      <c r="A171" s="94"/>
      <c r="B171" s="95"/>
      <c r="C171" s="817" t="s">
        <v>358</v>
      </c>
      <c r="D171" s="818"/>
      <c r="E171" s="819"/>
      <c r="F171" s="47" t="s">
        <v>359</v>
      </c>
      <c r="G171" s="40"/>
      <c r="H171" s="42"/>
      <c r="I171" s="42"/>
      <c r="J171" s="42"/>
      <c r="K171" s="42"/>
      <c r="L171" s="42"/>
      <c r="M171" s="48"/>
      <c r="N171" s="98"/>
      <c r="O171" s="96"/>
      <c r="P171" s="96"/>
      <c r="Q171" s="96"/>
      <c r="R171" s="96"/>
      <c r="S171" s="109">
        <v>0</v>
      </c>
      <c r="T171" s="176">
        <v>0</v>
      </c>
      <c r="U171" s="166"/>
    </row>
    <row r="172" spans="1:22" s="55" customFormat="1" ht="15" hidden="1" customHeight="1">
      <c r="A172" s="94"/>
      <c r="B172" s="95"/>
      <c r="C172" s="817" t="s">
        <v>360</v>
      </c>
      <c r="D172" s="818"/>
      <c r="E172" s="819"/>
      <c r="F172" s="47" t="s">
        <v>361</v>
      </c>
      <c r="G172" s="40"/>
      <c r="H172" s="42"/>
      <c r="I172" s="42"/>
      <c r="J172" s="42"/>
      <c r="K172" s="42"/>
      <c r="L172" s="42"/>
      <c r="M172" s="48"/>
      <c r="N172" s="98"/>
      <c r="O172" s="96"/>
      <c r="P172" s="96"/>
      <c r="Q172" s="96"/>
      <c r="R172" s="96"/>
      <c r="S172" s="109">
        <v>0</v>
      </c>
      <c r="T172" s="176">
        <v>0</v>
      </c>
      <c r="U172" s="166"/>
    </row>
    <row r="173" spans="1:22" s="55" customFormat="1" ht="15" customHeight="1">
      <c r="A173" s="94"/>
      <c r="B173" s="95"/>
      <c r="C173" s="817" t="s">
        <v>362</v>
      </c>
      <c r="D173" s="818"/>
      <c r="E173" s="819"/>
      <c r="F173" s="47" t="s">
        <v>363</v>
      </c>
      <c r="G173" s="40"/>
      <c r="H173" s="42"/>
      <c r="I173" s="42"/>
      <c r="J173" s="42"/>
      <c r="K173" s="42"/>
      <c r="L173" s="42"/>
      <c r="M173" s="48"/>
      <c r="N173" s="98"/>
      <c r="O173" s="96"/>
      <c r="P173" s="96"/>
      <c r="Q173" s="96"/>
      <c r="R173" s="96"/>
      <c r="S173" s="109">
        <v>0</v>
      </c>
      <c r="T173" s="176">
        <v>0</v>
      </c>
      <c r="U173" s="166"/>
    </row>
    <row r="174" spans="1:22" s="55" customFormat="1" ht="15" customHeight="1">
      <c r="A174" s="94"/>
      <c r="B174" s="94" t="s">
        <v>364</v>
      </c>
      <c r="C174" s="817"/>
      <c r="D174" s="818"/>
      <c r="E174" s="819"/>
      <c r="F174" s="45" t="s">
        <v>365</v>
      </c>
      <c r="G174" s="59"/>
      <c r="H174" s="41"/>
      <c r="I174" s="41"/>
      <c r="J174" s="41"/>
      <c r="K174" s="41"/>
      <c r="L174" s="41"/>
      <c r="M174" s="46"/>
      <c r="N174" s="98"/>
      <c r="O174" s="96"/>
      <c r="P174" s="96"/>
      <c r="Q174" s="96"/>
      <c r="R174" s="96"/>
      <c r="S174" s="140">
        <v>0</v>
      </c>
      <c r="T174" s="165">
        <f>SUM(T175:T175)</f>
        <v>0</v>
      </c>
      <c r="U174" s="166"/>
    </row>
    <row r="175" spans="1:22" s="55" customFormat="1" ht="15" customHeight="1">
      <c r="A175" s="94"/>
      <c r="B175" s="95"/>
      <c r="C175" s="817" t="s">
        <v>366</v>
      </c>
      <c r="D175" s="818" t="s">
        <v>344</v>
      </c>
      <c r="E175" s="819" t="s">
        <v>344</v>
      </c>
      <c r="F175" s="47" t="s">
        <v>479</v>
      </c>
      <c r="G175" s="40"/>
      <c r="H175" s="42"/>
      <c r="I175" s="42"/>
      <c r="J175" s="42"/>
      <c r="K175" s="42"/>
      <c r="L175" s="42"/>
      <c r="M175" s="48"/>
      <c r="N175" s="98"/>
      <c r="O175" s="96"/>
      <c r="P175" s="96"/>
      <c r="Q175" s="96"/>
      <c r="R175" s="96"/>
      <c r="S175" s="109"/>
      <c r="T175" s="176">
        <v>0</v>
      </c>
      <c r="U175" s="166"/>
    </row>
    <row r="176" spans="1:22" s="55" customFormat="1" ht="15" customHeight="1">
      <c r="A176" s="94"/>
      <c r="B176" s="95" t="s">
        <v>368</v>
      </c>
      <c r="C176" s="817"/>
      <c r="D176" s="818"/>
      <c r="E176" s="819"/>
      <c r="F176" s="45" t="s">
        <v>369</v>
      </c>
      <c r="G176" s="40"/>
      <c r="H176" s="42"/>
      <c r="I176" s="42"/>
      <c r="J176" s="42"/>
      <c r="K176" s="42"/>
      <c r="L176" s="42"/>
      <c r="M176" s="48"/>
      <c r="N176" s="98"/>
      <c r="O176" s="96"/>
      <c r="P176" s="96"/>
      <c r="Q176" s="96"/>
      <c r="R176" s="96"/>
      <c r="S176" s="140">
        <f>SUM(S177:S184)</f>
        <v>0</v>
      </c>
      <c r="T176" s="165">
        <f>SUM(T177:T184)</f>
        <v>0</v>
      </c>
      <c r="U176" s="166"/>
    </row>
    <row r="177" spans="1:21" s="55" customFormat="1" ht="15" hidden="1" customHeight="1">
      <c r="A177" s="94"/>
      <c r="B177" s="95"/>
      <c r="C177" s="817" t="s">
        <v>486</v>
      </c>
      <c r="D177" s="818" t="s">
        <v>344</v>
      </c>
      <c r="E177" s="819" t="s">
        <v>344</v>
      </c>
      <c r="F177" s="47" t="s">
        <v>485</v>
      </c>
      <c r="G177" s="40"/>
      <c r="H177" s="42"/>
      <c r="I177" s="42"/>
      <c r="J177" s="42"/>
      <c r="K177" s="42"/>
      <c r="L177" s="42"/>
      <c r="M177" s="48"/>
      <c r="N177" s="98"/>
      <c r="O177" s="96"/>
      <c r="P177" s="96"/>
      <c r="Q177" s="96"/>
      <c r="R177" s="96"/>
      <c r="S177" s="140"/>
      <c r="T177" s="183"/>
      <c r="U177" s="166"/>
    </row>
    <row r="178" spans="1:21" s="55" customFormat="1" ht="15" hidden="1" customHeight="1">
      <c r="A178" s="94"/>
      <c r="B178" s="95"/>
      <c r="C178" s="817" t="s">
        <v>487</v>
      </c>
      <c r="D178" s="818" t="s">
        <v>344</v>
      </c>
      <c r="E178" s="819" t="s">
        <v>344</v>
      </c>
      <c r="F178" s="47" t="s">
        <v>490</v>
      </c>
      <c r="G178" s="40"/>
      <c r="H178" s="42"/>
      <c r="I178" s="42"/>
      <c r="J178" s="42"/>
      <c r="K178" s="42"/>
      <c r="L178" s="42"/>
      <c r="M178" s="48"/>
      <c r="N178" s="98"/>
      <c r="O178" s="96"/>
      <c r="P178" s="96"/>
      <c r="Q178" s="96"/>
      <c r="R178" s="96"/>
      <c r="S178" s="140"/>
      <c r="T178" s="165"/>
      <c r="U178" s="166"/>
    </row>
    <row r="179" spans="1:21" s="55" customFormat="1" ht="15" hidden="1" customHeight="1">
      <c r="A179" s="94"/>
      <c r="B179" s="95"/>
      <c r="C179" s="105"/>
      <c r="D179" s="106" t="s">
        <v>488</v>
      </c>
      <c r="E179" s="107"/>
      <c r="F179" s="47" t="s">
        <v>491</v>
      </c>
      <c r="G179" s="40"/>
      <c r="H179" s="42"/>
      <c r="I179" s="42"/>
      <c r="J179" s="42"/>
      <c r="K179" s="42"/>
      <c r="L179" s="42"/>
      <c r="M179" s="48"/>
      <c r="N179" s="98"/>
      <c r="O179" s="96"/>
      <c r="P179" s="96"/>
      <c r="Q179" s="96"/>
      <c r="R179" s="96"/>
      <c r="S179" s="140"/>
      <c r="T179" s="165"/>
      <c r="U179" s="166"/>
    </row>
    <row r="180" spans="1:21" s="55" customFormat="1" ht="15" hidden="1" customHeight="1">
      <c r="A180" s="94"/>
      <c r="B180" s="95"/>
      <c r="C180" s="105"/>
      <c r="D180" s="106" t="s">
        <v>489</v>
      </c>
      <c r="E180" s="107"/>
      <c r="F180" s="47" t="s">
        <v>492</v>
      </c>
      <c r="G180" s="40"/>
      <c r="H180" s="42"/>
      <c r="I180" s="42"/>
      <c r="J180" s="42"/>
      <c r="K180" s="42"/>
      <c r="L180" s="42"/>
      <c r="M180" s="48"/>
      <c r="N180" s="98"/>
      <c r="O180" s="96"/>
      <c r="P180" s="96"/>
      <c r="Q180" s="96"/>
      <c r="R180" s="96"/>
      <c r="S180" s="140"/>
      <c r="T180" s="165"/>
      <c r="U180" s="166"/>
    </row>
    <row r="181" spans="1:21" s="55" customFormat="1" ht="15" customHeight="1">
      <c r="A181" s="94"/>
      <c r="B181" s="95"/>
      <c r="C181" s="817" t="s">
        <v>370</v>
      </c>
      <c r="D181" s="818" t="s">
        <v>344</v>
      </c>
      <c r="E181" s="819" t="s">
        <v>344</v>
      </c>
      <c r="F181" s="47" t="s">
        <v>371</v>
      </c>
      <c r="G181" s="40"/>
      <c r="H181" s="42"/>
      <c r="I181" s="42"/>
      <c r="J181" s="42"/>
      <c r="K181" s="42"/>
      <c r="L181" s="42"/>
      <c r="M181" s="48"/>
      <c r="N181" s="98"/>
      <c r="O181" s="96"/>
      <c r="P181" s="96"/>
      <c r="Q181" s="96"/>
      <c r="R181" s="96"/>
      <c r="S181" s="108">
        <v>0</v>
      </c>
      <c r="T181" s="144">
        <v>0</v>
      </c>
      <c r="U181" s="166"/>
    </row>
    <row r="182" spans="1:21" s="55" customFormat="1" ht="15" hidden="1" customHeight="1">
      <c r="A182" s="94"/>
      <c r="B182" s="95"/>
      <c r="C182" s="817" t="s">
        <v>372</v>
      </c>
      <c r="D182" s="818" t="s">
        <v>344</v>
      </c>
      <c r="E182" s="819" t="s">
        <v>344</v>
      </c>
      <c r="F182" s="47" t="s">
        <v>373</v>
      </c>
      <c r="G182" s="40"/>
      <c r="H182" s="42"/>
      <c r="I182" s="42"/>
      <c r="J182" s="42"/>
      <c r="K182" s="42"/>
      <c r="L182" s="42"/>
      <c r="M182" s="48"/>
      <c r="N182" s="98"/>
      <c r="O182" s="96"/>
      <c r="P182" s="96"/>
      <c r="Q182" s="96"/>
      <c r="R182" s="96"/>
      <c r="S182" s="109"/>
      <c r="T182" s="176"/>
      <c r="U182" s="166"/>
    </row>
    <row r="183" spans="1:21" s="55" customFormat="1" ht="15" hidden="1" customHeight="1">
      <c r="A183" s="94"/>
      <c r="B183" s="95"/>
      <c r="C183" s="105"/>
      <c r="D183" s="106" t="s">
        <v>483</v>
      </c>
      <c r="E183" s="107"/>
      <c r="F183" s="47" t="s">
        <v>484</v>
      </c>
      <c r="G183" s="40"/>
      <c r="H183" s="42"/>
      <c r="I183" s="42"/>
      <c r="J183" s="42"/>
      <c r="K183" s="42"/>
      <c r="L183" s="42"/>
      <c r="M183" s="48"/>
      <c r="N183" s="98"/>
      <c r="O183" s="96"/>
      <c r="P183" s="96"/>
      <c r="Q183" s="96"/>
      <c r="R183" s="96"/>
      <c r="S183" s="109"/>
      <c r="T183" s="176"/>
      <c r="U183" s="166"/>
    </row>
    <row r="184" spans="1:21" s="55" customFormat="1" ht="15" hidden="1" customHeight="1">
      <c r="A184" s="94"/>
      <c r="B184" s="95"/>
      <c r="C184" s="817" t="s">
        <v>374</v>
      </c>
      <c r="D184" s="818" t="s">
        <v>349</v>
      </c>
      <c r="E184" s="819" t="s">
        <v>349</v>
      </c>
      <c r="F184" s="47" t="s">
        <v>375</v>
      </c>
      <c r="G184" s="40"/>
      <c r="H184" s="42"/>
      <c r="I184" s="42"/>
      <c r="J184" s="42"/>
      <c r="K184" s="42"/>
      <c r="L184" s="42"/>
      <c r="M184" s="48"/>
      <c r="N184" s="98"/>
      <c r="O184" s="96"/>
      <c r="P184" s="96"/>
      <c r="Q184" s="96"/>
      <c r="R184" s="96"/>
      <c r="S184" s="109"/>
      <c r="T184" s="176"/>
      <c r="U184" s="166"/>
    </row>
    <row r="185" spans="1:21" s="55" customFormat="1" ht="15" customHeight="1">
      <c r="A185" s="94"/>
      <c r="B185" s="95" t="s">
        <v>376</v>
      </c>
      <c r="C185" s="817"/>
      <c r="D185" s="818"/>
      <c r="E185" s="819"/>
      <c r="F185" s="45" t="s">
        <v>377</v>
      </c>
      <c r="G185" s="40"/>
      <c r="H185" s="42"/>
      <c r="I185" s="42"/>
      <c r="J185" s="42"/>
      <c r="K185" s="42"/>
      <c r="L185" s="42"/>
      <c r="M185" s="48"/>
      <c r="N185" s="98"/>
      <c r="O185" s="96"/>
      <c r="P185" s="96"/>
      <c r="Q185" s="96"/>
      <c r="R185" s="96"/>
      <c r="S185" s="140">
        <f>SUM(S186:S190)</f>
        <v>0</v>
      </c>
      <c r="T185" s="165">
        <f>SUM(T186:T190)</f>
        <v>0</v>
      </c>
      <c r="U185" s="166"/>
    </row>
    <row r="186" spans="1:21" s="55" customFormat="1" ht="15" hidden="1" customHeight="1">
      <c r="A186" s="94"/>
      <c r="B186" s="95"/>
      <c r="C186" s="105"/>
      <c r="D186" s="106" t="s">
        <v>550</v>
      </c>
      <c r="E186" s="107"/>
      <c r="F186" s="47" t="s">
        <v>551</v>
      </c>
      <c r="G186" s="40"/>
      <c r="H186" s="42"/>
      <c r="I186" s="42"/>
      <c r="J186" s="42"/>
      <c r="K186" s="42"/>
      <c r="L186" s="42"/>
      <c r="M186" s="48"/>
      <c r="N186" s="98"/>
      <c r="O186" s="96"/>
      <c r="P186" s="96"/>
      <c r="Q186" s="96"/>
      <c r="R186" s="96"/>
      <c r="S186" s="140">
        <v>0</v>
      </c>
      <c r="T186" s="165">
        <v>0</v>
      </c>
      <c r="U186" s="84"/>
    </row>
    <row r="187" spans="1:21" s="55" customFormat="1" ht="15" hidden="1" customHeight="1">
      <c r="A187" s="94"/>
      <c r="B187" s="95"/>
      <c r="C187" s="105"/>
      <c r="D187" s="106" t="s">
        <v>549</v>
      </c>
      <c r="E187" s="107"/>
      <c r="F187" s="47" t="s">
        <v>552</v>
      </c>
      <c r="G187" s="40"/>
      <c r="H187" s="42"/>
      <c r="I187" s="42"/>
      <c r="J187" s="42"/>
      <c r="K187" s="42"/>
      <c r="L187" s="42"/>
      <c r="M187" s="48"/>
      <c r="N187" s="98"/>
      <c r="O187" s="96"/>
      <c r="P187" s="96"/>
      <c r="Q187" s="96"/>
      <c r="R187" s="96"/>
      <c r="S187" s="140">
        <v>0</v>
      </c>
      <c r="T187" s="165">
        <v>0</v>
      </c>
      <c r="U187" s="84"/>
    </row>
    <row r="188" spans="1:21" s="55" customFormat="1" ht="15" hidden="1" customHeight="1">
      <c r="A188" s="94"/>
      <c r="B188" s="95"/>
      <c r="C188" s="105"/>
      <c r="D188" s="106" t="s">
        <v>548</v>
      </c>
      <c r="E188" s="107"/>
      <c r="F188" s="47" t="s">
        <v>553</v>
      </c>
      <c r="G188" s="40"/>
      <c r="H188" s="42"/>
      <c r="I188" s="42"/>
      <c r="J188" s="42"/>
      <c r="K188" s="42"/>
      <c r="L188" s="42"/>
      <c r="M188" s="48"/>
      <c r="N188" s="98"/>
      <c r="O188" s="96"/>
      <c r="P188" s="96"/>
      <c r="Q188" s="96"/>
      <c r="R188" s="96"/>
      <c r="S188" s="140">
        <v>0</v>
      </c>
      <c r="T188" s="165">
        <v>0</v>
      </c>
      <c r="U188" s="84"/>
    </row>
    <row r="189" spans="1:21" s="55" customFormat="1" ht="15" hidden="1" customHeight="1">
      <c r="A189" s="94"/>
      <c r="B189" s="95"/>
      <c r="C189" s="817" t="s">
        <v>378</v>
      </c>
      <c r="D189" s="818" t="s">
        <v>344</v>
      </c>
      <c r="E189" s="819" t="s">
        <v>344</v>
      </c>
      <c r="F189" s="47" t="s">
        <v>379</v>
      </c>
      <c r="G189" s="40"/>
      <c r="H189" s="42"/>
      <c r="I189" s="42"/>
      <c r="J189" s="42"/>
      <c r="K189" s="42"/>
      <c r="L189" s="42"/>
      <c r="M189" s="48"/>
      <c r="N189" s="98"/>
      <c r="O189" s="96"/>
      <c r="P189" s="96"/>
      <c r="Q189" s="96"/>
      <c r="R189" s="96"/>
      <c r="S189" s="109">
        <v>0</v>
      </c>
      <c r="T189" s="176">
        <v>0</v>
      </c>
      <c r="U189" s="166"/>
    </row>
    <row r="190" spans="1:21" s="55" customFormat="1" ht="15" customHeight="1">
      <c r="A190" s="94"/>
      <c r="B190" s="95"/>
      <c r="C190" s="817" t="s">
        <v>380</v>
      </c>
      <c r="D190" s="818"/>
      <c r="E190" s="819"/>
      <c r="F190" s="47" t="s">
        <v>381</v>
      </c>
      <c r="G190" s="40"/>
      <c r="H190" s="42"/>
      <c r="I190" s="42"/>
      <c r="J190" s="42"/>
      <c r="K190" s="42"/>
      <c r="L190" s="42"/>
      <c r="M190" s="48"/>
      <c r="N190" s="98"/>
      <c r="O190" s="96"/>
      <c r="P190" s="96"/>
      <c r="Q190" s="96"/>
      <c r="R190" s="96"/>
      <c r="S190" s="109">
        <v>0</v>
      </c>
      <c r="T190" s="176">
        <v>0</v>
      </c>
      <c r="U190" s="166"/>
    </row>
    <row r="191" spans="1:21" s="55" customFormat="1" ht="15" hidden="1" customHeight="1">
      <c r="A191" s="94"/>
      <c r="B191" s="95"/>
      <c r="C191" s="817"/>
      <c r="D191" s="818"/>
      <c r="E191" s="819"/>
      <c r="F191" s="47"/>
      <c r="G191" s="40"/>
      <c r="H191" s="42"/>
      <c r="I191" s="42"/>
      <c r="J191" s="42"/>
      <c r="K191" s="42"/>
      <c r="L191" s="42"/>
      <c r="M191" s="48"/>
      <c r="N191" s="98"/>
      <c r="O191" s="96"/>
      <c r="P191" s="96"/>
      <c r="Q191" s="96"/>
      <c r="R191" s="96"/>
      <c r="S191" s="109"/>
      <c r="T191" s="176"/>
      <c r="U191" s="166"/>
    </row>
    <row r="192" spans="1:21" s="55" customFormat="1" ht="15" hidden="1" customHeight="1">
      <c r="A192" s="94" t="s">
        <v>382</v>
      </c>
      <c r="B192" s="95"/>
      <c r="C192" s="817"/>
      <c r="D192" s="818"/>
      <c r="E192" s="819"/>
      <c r="F192" s="43" t="s">
        <v>383</v>
      </c>
      <c r="G192" s="40"/>
      <c r="H192" s="39"/>
      <c r="I192" s="39"/>
      <c r="J192" s="39"/>
      <c r="K192" s="39"/>
      <c r="L192" s="39"/>
      <c r="M192" s="44"/>
      <c r="N192" s="98"/>
      <c r="O192" s="96">
        <v>30</v>
      </c>
      <c r="P192" s="96"/>
      <c r="Q192" s="96"/>
      <c r="R192" s="96"/>
      <c r="S192" s="109">
        <f>+S194+S196</f>
        <v>0</v>
      </c>
      <c r="T192" s="176">
        <f>+T194+T196</f>
        <v>0</v>
      </c>
      <c r="U192" s="166"/>
    </row>
    <row r="193" spans="1:21" s="55" customFormat="1" ht="15" hidden="1" customHeight="1">
      <c r="A193" s="94"/>
      <c r="B193" s="95"/>
      <c r="C193" s="817"/>
      <c r="D193" s="818"/>
      <c r="E193" s="819"/>
      <c r="F193" s="47"/>
      <c r="G193" s="40"/>
      <c r="H193" s="42"/>
      <c r="I193" s="42"/>
      <c r="J193" s="42"/>
      <c r="K193" s="42"/>
      <c r="L193" s="42"/>
      <c r="M193" s="48"/>
      <c r="N193" s="98"/>
      <c r="O193" s="96"/>
      <c r="P193" s="96"/>
      <c r="Q193" s="96"/>
      <c r="R193" s="96"/>
      <c r="S193" s="109"/>
      <c r="T193" s="176"/>
      <c r="U193" s="166"/>
    </row>
    <row r="194" spans="1:21" s="55" customFormat="1" ht="15" hidden="1" customHeight="1">
      <c r="A194" s="94"/>
      <c r="B194" s="95" t="s">
        <v>384</v>
      </c>
      <c r="C194" s="817"/>
      <c r="D194" s="818"/>
      <c r="E194" s="819"/>
      <c r="F194" s="45" t="s">
        <v>385</v>
      </c>
      <c r="G194" s="40"/>
      <c r="H194" s="41"/>
      <c r="I194" s="41"/>
      <c r="J194" s="41"/>
      <c r="K194" s="41"/>
      <c r="L194" s="41"/>
      <c r="M194" s="46"/>
      <c r="N194" s="98"/>
      <c r="O194" s="96"/>
      <c r="P194" s="96"/>
      <c r="Q194" s="96"/>
      <c r="R194" s="96"/>
      <c r="S194" s="140">
        <f>SUM(S195:S195)</f>
        <v>0</v>
      </c>
      <c r="T194" s="165">
        <f>SUM(T195:T195)</f>
        <v>0</v>
      </c>
      <c r="U194" s="166"/>
    </row>
    <row r="195" spans="1:21" s="55" customFormat="1" ht="15" hidden="1" customHeight="1">
      <c r="A195" s="94"/>
      <c r="B195" s="95"/>
      <c r="C195" s="817" t="s">
        <v>386</v>
      </c>
      <c r="D195" s="818"/>
      <c r="E195" s="819"/>
      <c r="F195" s="47" t="s">
        <v>387</v>
      </c>
      <c r="G195" s="40"/>
      <c r="H195" s="42"/>
      <c r="I195" s="42"/>
      <c r="J195" s="42"/>
      <c r="K195" s="42"/>
      <c r="L195" s="42"/>
      <c r="M195" s="48"/>
      <c r="N195" s="98"/>
      <c r="O195" s="96"/>
      <c r="P195" s="96"/>
      <c r="Q195" s="96"/>
      <c r="R195" s="96"/>
      <c r="S195" s="109">
        <v>0</v>
      </c>
      <c r="T195" s="176"/>
      <c r="U195" s="166"/>
    </row>
    <row r="196" spans="1:21" s="55" customFormat="1" ht="15" hidden="1" customHeight="1">
      <c r="A196" s="94"/>
      <c r="B196" s="95" t="s">
        <v>388</v>
      </c>
      <c r="C196" s="817"/>
      <c r="D196" s="818"/>
      <c r="E196" s="819"/>
      <c r="F196" s="45" t="s">
        <v>389</v>
      </c>
      <c r="G196" s="40"/>
      <c r="H196" s="41"/>
      <c r="I196" s="41"/>
      <c r="J196" s="41"/>
      <c r="K196" s="41"/>
      <c r="L196" s="41"/>
      <c r="M196" s="46"/>
      <c r="N196" s="98"/>
      <c r="O196" s="96"/>
      <c r="P196" s="96"/>
      <c r="Q196" s="96"/>
      <c r="R196" s="96"/>
      <c r="S196" s="140">
        <f>SUM(S197:S197)</f>
        <v>0</v>
      </c>
      <c r="T196" s="165">
        <f>SUM(T197:T197)</f>
        <v>0</v>
      </c>
      <c r="U196" s="166"/>
    </row>
    <row r="197" spans="1:21" s="55" customFormat="1" ht="15" hidden="1" customHeight="1">
      <c r="A197" s="94"/>
      <c r="B197" s="95"/>
      <c r="C197" s="817" t="s">
        <v>390</v>
      </c>
      <c r="D197" s="818" t="s">
        <v>391</v>
      </c>
      <c r="E197" s="819" t="s">
        <v>391</v>
      </c>
      <c r="F197" s="47" t="s">
        <v>392</v>
      </c>
      <c r="G197" s="40"/>
      <c r="H197" s="42"/>
      <c r="I197" s="42"/>
      <c r="J197" s="42"/>
      <c r="K197" s="42"/>
      <c r="L197" s="42"/>
      <c r="M197" s="48"/>
      <c r="N197" s="98"/>
      <c r="O197" s="96"/>
      <c r="P197" s="96"/>
      <c r="Q197" s="96"/>
      <c r="R197" s="96"/>
      <c r="S197" s="109">
        <v>0</v>
      </c>
      <c r="T197" s="176"/>
      <c r="U197" s="166"/>
    </row>
    <row r="198" spans="1:21" s="55" customFormat="1" ht="15" hidden="1" customHeight="1">
      <c r="A198" s="94"/>
      <c r="B198" s="95"/>
      <c r="C198" s="817" t="s">
        <v>438</v>
      </c>
      <c r="D198" s="818" t="s">
        <v>391</v>
      </c>
      <c r="E198" s="819" t="s">
        <v>391</v>
      </c>
      <c r="F198" s="47" t="s">
        <v>552</v>
      </c>
      <c r="G198" s="40"/>
      <c r="H198" s="42"/>
      <c r="I198" s="42"/>
      <c r="J198" s="42"/>
      <c r="K198" s="42"/>
      <c r="L198" s="42"/>
      <c r="M198" s="48"/>
      <c r="N198" s="98"/>
      <c r="O198" s="96"/>
      <c r="P198" s="96"/>
      <c r="Q198" s="96"/>
      <c r="R198" s="96"/>
      <c r="S198" s="109">
        <v>0</v>
      </c>
      <c r="T198" s="176"/>
      <c r="U198" s="166"/>
    </row>
    <row r="199" spans="1:21" s="55" customFormat="1" ht="15" hidden="1" customHeight="1">
      <c r="A199" s="94"/>
      <c r="B199" s="95"/>
      <c r="C199" s="105"/>
      <c r="D199" s="106"/>
      <c r="E199" s="107"/>
      <c r="F199" s="47"/>
      <c r="G199" s="40"/>
      <c r="H199" s="42"/>
      <c r="I199" s="42"/>
      <c r="J199" s="42"/>
      <c r="K199" s="42"/>
      <c r="L199" s="42"/>
      <c r="M199" s="48"/>
      <c r="N199" s="98"/>
      <c r="O199" s="96"/>
      <c r="P199" s="96"/>
      <c r="Q199" s="96"/>
      <c r="R199" s="96"/>
      <c r="S199" s="109"/>
      <c r="T199" s="176"/>
      <c r="U199" s="166"/>
    </row>
    <row r="200" spans="1:21" s="55" customFormat="1" ht="15" hidden="1" customHeight="1">
      <c r="A200" s="94" t="s">
        <v>393</v>
      </c>
      <c r="B200" s="95"/>
      <c r="C200" s="817"/>
      <c r="D200" s="818"/>
      <c r="E200" s="819"/>
      <c r="F200" s="43" t="s">
        <v>394</v>
      </c>
      <c r="G200" s="40"/>
      <c r="H200" s="39"/>
      <c r="I200" s="39"/>
      <c r="J200" s="39"/>
      <c r="K200" s="39"/>
      <c r="L200" s="39"/>
      <c r="M200" s="44"/>
      <c r="N200" s="98"/>
      <c r="O200" s="96"/>
      <c r="P200" s="96"/>
      <c r="Q200" s="96"/>
      <c r="R200" s="96"/>
      <c r="S200" s="109">
        <f>+S202</f>
        <v>0</v>
      </c>
      <c r="T200" s="176">
        <f>+T202</f>
        <v>0</v>
      </c>
      <c r="U200" s="166"/>
    </row>
    <row r="201" spans="1:21" s="55" customFormat="1" ht="15" hidden="1" customHeight="1">
      <c r="A201" s="94"/>
      <c r="B201" s="95"/>
      <c r="C201" s="105"/>
      <c r="D201" s="106"/>
      <c r="E201" s="107"/>
      <c r="F201" s="43"/>
      <c r="G201" s="40"/>
      <c r="H201" s="39"/>
      <c r="I201" s="39"/>
      <c r="J201" s="39"/>
      <c r="K201" s="39"/>
      <c r="L201" s="39"/>
      <c r="M201" s="44"/>
      <c r="N201" s="98"/>
      <c r="O201" s="96"/>
      <c r="P201" s="96"/>
      <c r="Q201" s="96"/>
      <c r="R201" s="96"/>
      <c r="S201" s="109"/>
      <c r="T201" s="176"/>
      <c r="U201" s="166"/>
    </row>
    <row r="202" spans="1:21" s="55" customFormat="1" ht="15" hidden="1" customHeight="1">
      <c r="A202" s="94"/>
      <c r="B202" s="95" t="s">
        <v>395</v>
      </c>
      <c r="C202" s="817"/>
      <c r="D202" s="818"/>
      <c r="E202" s="819"/>
      <c r="F202" s="45" t="s">
        <v>396</v>
      </c>
      <c r="G202" s="40"/>
      <c r="H202" s="41"/>
      <c r="I202" s="41"/>
      <c r="J202" s="41"/>
      <c r="K202" s="41"/>
      <c r="L202" s="41"/>
      <c r="M202" s="46"/>
      <c r="N202" s="98"/>
      <c r="O202" s="96"/>
      <c r="P202" s="96"/>
      <c r="Q202" s="96"/>
      <c r="R202" s="96"/>
      <c r="S202" s="140">
        <f>SUM(S203:S203)</f>
        <v>0</v>
      </c>
      <c r="T202" s="165">
        <f>SUM(T203:T203)</f>
        <v>0</v>
      </c>
      <c r="U202" s="166"/>
    </row>
    <row r="203" spans="1:21" s="55" customFormat="1" ht="15" hidden="1" customHeight="1">
      <c r="A203" s="94"/>
      <c r="B203" s="95"/>
      <c r="C203" s="817" t="s">
        <v>397</v>
      </c>
      <c r="D203" s="818" t="s">
        <v>398</v>
      </c>
      <c r="E203" s="819" t="s">
        <v>398</v>
      </c>
      <c r="F203" s="47" t="s">
        <v>399</v>
      </c>
      <c r="G203" s="40"/>
      <c r="H203" s="42"/>
      <c r="I203" s="42"/>
      <c r="J203" s="42"/>
      <c r="K203" s="42"/>
      <c r="L203" s="42"/>
      <c r="M203" s="48"/>
      <c r="N203" s="98"/>
      <c r="O203" s="96"/>
      <c r="P203" s="96"/>
      <c r="Q203" s="96"/>
      <c r="R203" s="96"/>
      <c r="S203" s="109">
        <v>0</v>
      </c>
      <c r="T203" s="176">
        <v>0</v>
      </c>
      <c r="U203" s="166"/>
    </row>
    <row r="204" spans="1:21" s="55" customFormat="1" ht="15" customHeight="1">
      <c r="A204" s="94"/>
      <c r="B204" s="95"/>
      <c r="C204" s="817"/>
      <c r="D204" s="818"/>
      <c r="E204" s="819"/>
      <c r="F204" s="47"/>
      <c r="G204" s="40"/>
      <c r="H204" s="42"/>
      <c r="I204" s="42"/>
      <c r="J204" s="42"/>
      <c r="K204" s="42"/>
      <c r="L204" s="42"/>
      <c r="M204" s="48"/>
      <c r="N204" s="98"/>
      <c r="O204" s="96"/>
      <c r="P204" s="96"/>
      <c r="Q204" s="96"/>
      <c r="R204" s="96"/>
      <c r="S204" s="109"/>
      <c r="T204" s="176"/>
      <c r="U204" s="166"/>
    </row>
    <row r="205" spans="1:21" s="55" customFormat="1" ht="15" customHeight="1">
      <c r="A205" s="94"/>
      <c r="B205" s="95"/>
      <c r="C205" s="835"/>
      <c r="D205" s="836"/>
      <c r="E205" s="837"/>
      <c r="F205" s="47"/>
      <c r="G205" s="40"/>
      <c r="H205" s="42"/>
      <c r="I205" s="42"/>
      <c r="J205" s="42"/>
      <c r="K205" s="42"/>
      <c r="L205" s="42"/>
      <c r="M205" s="48"/>
      <c r="N205" s="98"/>
      <c r="O205" s="96"/>
      <c r="P205" s="96"/>
      <c r="Q205" s="96"/>
      <c r="R205" s="96"/>
      <c r="S205" s="109"/>
      <c r="T205" s="176"/>
      <c r="U205" s="166"/>
    </row>
    <row r="206" spans="1:21" s="55" customFormat="1" ht="15.75">
      <c r="A206" s="67"/>
      <c r="B206" s="69"/>
      <c r="C206" s="834"/>
      <c r="D206" s="834"/>
      <c r="E206" s="834"/>
      <c r="F206" s="68"/>
      <c r="G206" s="100"/>
      <c r="H206" s="101" t="s">
        <v>400</v>
      </c>
      <c r="I206" s="101"/>
      <c r="J206" s="101"/>
      <c r="K206" s="101"/>
      <c r="L206" s="101"/>
      <c r="M206" s="102"/>
      <c r="N206" s="103"/>
      <c r="O206" s="104"/>
      <c r="P206" s="104"/>
      <c r="Q206" s="21">
        <f>+Q200+Q192+Q162+Q151+Q103+Q53+Q18</f>
        <v>0</v>
      </c>
      <c r="R206" s="21"/>
      <c r="S206" s="141">
        <f>+S200+S192+S162+S151+S103+S53+S18</f>
        <v>0</v>
      </c>
      <c r="T206" s="178">
        <f>+T200+T192+T162+T151+T103+T53+T18</f>
        <v>0</v>
      </c>
      <c r="U206" s="166"/>
    </row>
    <row r="207" spans="1:21" ht="15.75">
      <c r="A207" s="22"/>
      <c r="S207" s="143"/>
      <c r="T207" s="116"/>
    </row>
    <row r="208" spans="1:21" ht="15.75">
      <c r="A208" s="22"/>
      <c r="B208" s="828" t="s">
        <v>509</v>
      </c>
      <c r="C208" s="828"/>
      <c r="D208" s="828"/>
      <c r="E208" s="828"/>
      <c r="F208" s="828"/>
      <c r="G208" s="828"/>
      <c r="H208" s="828"/>
      <c r="Q208" s="828" t="s">
        <v>511</v>
      </c>
      <c r="R208" s="828"/>
      <c r="S208" s="828"/>
      <c r="T208" s="116"/>
    </row>
    <row r="209" spans="1:21" s="125" customFormat="1" ht="11.25" customHeight="1">
      <c r="A209" s="4"/>
      <c r="B209" s="820" t="s">
        <v>510</v>
      </c>
      <c r="C209" s="820"/>
      <c r="D209" s="820"/>
      <c r="E209" s="820"/>
      <c r="F209" s="820"/>
      <c r="G209" s="820"/>
      <c r="H209" s="820"/>
      <c r="N209" s="126"/>
      <c r="Q209" s="827" t="s">
        <v>512</v>
      </c>
      <c r="R209" s="827"/>
      <c r="S209" s="827"/>
      <c r="T209" s="116"/>
      <c r="U209" s="170"/>
    </row>
    <row r="210" spans="1:21" ht="15.75">
      <c r="A210" s="22"/>
      <c r="B210" s="826" t="s">
        <v>508</v>
      </c>
      <c r="C210" s="826"/>
      <c r="D210" s="826"/>
      <c r="E210" s="826"/>
      <c r="F210" s="826"/>
      <c r="G210" s="826"/>
      <c r="H210" s="826"/>
      <c r="Q210" s="826" t="s">
        <v>508</v>
      </c>
      <c r="R210" s="826"/>
      <c r="S210" s="826"/>
      <c r="T210" s="116"/>
    </row>
    <row r="211" spans="1:21" ht="15.75">
      <c r="A211" s="22"/>
      <c r="S211" s="143"/>
      <c r="T211" s="116"/>
    </row>
    <row r="212" spans="1:21" ht="15.75">
      <c r="A212" s="22"/>
      <c r="S212" s="143"/>
      <c r="T212" s="116"/>
    </row>
    <row r="213" spans="1:21" ht="15.75">
      <c r="A213" s="22"/>
      <c r="S213" s="143"/>
      <c r="T213" s="116"/>
    </row>
    <row r="214" spans="1:21" ht="15.75">
      <c r="A214" s="22"/>
      <c r="S214" s="143"/>
      <c r="T214" s="116"/>
    </row>
    <row r="215" spans="1:21" ht="15.75">
      <c r="A215" s="22"/>
      <c r="S215" s="143"/>
      <c r="T215" s="116"/>
    </row>
    <row r="216" spans="1:21" ht="15.75">
      <c r="A216" s="22"/>
      <c r="S216" s="143"/>
      <c r="T216" s="116"/>
    </row>
    <row r="217" spans="1:21" ht="15.75">
      <c r="A217" s="22"/>
      <c r="S217" s="143"/>
      <c r="T217" s="116"/>
    </row>
    <row r="218" spans="1:21" ht="15.75">
      <c r="A218" s="22"/>
      <c r="S218" s="143"/>
      <c r="T218" s="116"/>
    </row>
    <row r="219" spans="1:21" ht="15.75">
      <c r="A219" s="22"/>
      <c r="S219" s="143"/>
      <c r="T219" s="116"/>
    </row>
    <row r="220" spans="1:21" ht="15.75">
      <c r="A220" s="22"/>
      <c r="S220" s="143"/>
      <c r="T220" s="116"/>
    </row>
    <row r="221" spans="1:21" ht="15.75">
      <c r="A221" s="22"/>
      <c r="S221" s="143"/>
      <c r="T221" s="116"/>
    </row>
    <row r="222" spans="1:21" ht="15.75">
      <c r="A222" s="22"/>
      <c r="S222" s="143"/>
      <c r="T222" s="116"/>
    </row>
    <row r="223" spans="1:21" ht="15.75">
      <c r="A223" s="22"/>
      <c r="S223" s="143"/>
      <c r="T223" s="116"/>
    </row>
    <row r="224" spans="1:21" ht="15.75">
      <c r="A224" s="22"/>
      <c r="S224" s="143"/>
      <c r="T224" s="116"/>
    </row>
    <row r="225" spans="1:20" ht="15.75">
      <c r="A225" s="22"/>
      <c r="S225" s="143"/>
      <c r="T225" s="116"/>
    </row>
    <row r="226" spans="1:20" ht="15.75">
      <c r="A226" s="22"/>
      <c r="S226" s="143"/>
      <c r="T226" s="116"/>
    </row>
    <row r="227" spans="1:20" ht="15.75">
      <c r="A227" s="22"/>
      <c r="S227" s="143"/>
      <c r="T227" s="116"/>
    </row>
    <row r="228" spans="1:20" ht="15.75">
      <c r="A228" s="22"/>
      <c r="S228" s="143"/>
      <c r="T228" s="116"/>
    </row>
    <row r="229" spans="1:20" ht="15.75">
      <c r="A229" s="22"/>
      <c r="S229" s="143"/>
      <c r="T229" s="116"/>
    </row>
    <row r="230" spans="1:20" ht="15.75">
      <c r="A230" s="22"/>
      <c r="S230" s="143"/>
      <c r="T230" s="116"/>
    </row>
    <row r="231" spans="1:20" ht="15.75">
      <c r="A231" s="22"/>
      <c r="S231" s="143"/>
      <c r="T231" s="116"/>
    </row>
    <row r="232" spans="1:20" ht="15.75">
      <c r="A232" s="22"/>
      <c r="S232" s="143"/>
      <c r="T232" s="116"/>
    </row>
    <row r="233" spans="1:20" ht="15.75">
      <c r="A233" s="22"/>
      <c r="S233" s="143"/>
      <c r="T233" s="116"/>
    </row>
    <row r="234" spans="1:20" ht="15.75">
      <c r="A234" s="22"/>
      <c r="S234" s="143"/>
      <c r="T234" s="116"/>
    </row>
    <row r="235" spans="1:20" ht="15.75">
      <c r="A235" s="22"/>
      <c r="S235" s="143"/>
      <c r="T235" s="116"/>
    </row>
    <row r="236" spans="1:20" ht="15.75">
      <c r="A236" s="22"/>
    </row>
    <row r="237" spans="1:20" ht="15.75">
      <c r="A237" s="22"/>
    </row>
    <row r="238" spans="1:20" ht="15.75">
      <c r="A238" s="22"/>
    </row>
    <row r="239" spans="1:20" ht="15.75">
      <c r="A239" s="22"/>
    </row>
    <row r="240" spans="1:20" ht="15.75">
      <c r="A240" s="22"/>
    </row>
    <row r="241" spans="1:1" ht="15.75">
      <c r="A241" s="22"/>
    </row>
    <row r="242" spans="1:1" ht="15.75">
      <c r="A242" s="22"/>
    </row>
    <row r="243" spans="1:1" ht="15.75">
      <c r="A243" s="22"/>
    </row>
    <row r="244" spans="1:1" ht="15.75">
      <c r="A244" s="22"/>
    </row>
    <row r="245" spans="1:1" ht="15.75">
      <c r="A245" s="22"/>
    </row>
    <row r="246" spans="1:1" ht="15.75">
      <c r="A246" s="22"/>
    </row>
    <row r="247" spans="1:1" ht="15.75">
      <c r="A247" s="22"/>
    </row>
    <row r="248" spans="1:1" ht="15.75">
      <c r="A248" s="22"/>
    </row>
    <row r="249" spans="1:1" ht="15.75">
      <c r="A249" s="22"/>
    </row>
    <row r="250" spans="1:1" ht="15.75">
      <c r="A250" s="22"/>
    </row>
    <row r="251" spans="1:1" ht="15.75">
      <c r="A251" s="22"/>
    </row>
    <row r="252" spans="1:1" ht="15.75">
      <c r="A252" s="22"/>
    </row>
    <row r="253" spans="1:1" ht="15.75">
      <c r="A253" s="22"/>
    </row>
    <row r="254" spans="1:1" ht="15.75">
      <c r="A254" s="22"/>
    </row>
    <row r="255" spans="1:1" ht="15.75">
      <c r="A255" s="22"/>
    </row>
    <row r="256" spans="1:1" ht="15.75">
      <c r="A256" s="22"/>
    </row>
    <row r="257" spans="1:1" ht="15.75">
      <c r="A257" s="22"/>
    </row>
    <row r="258" spans="1:1" ht="15.75">
      <c r="A258" s="22"/>
    </row>
    <row r="259" spans="1:1" ht="15.75">
      <c r="A259" s="22"/>
    </row>
    <row r="260" spans="1:1" ht="15.75">
      <c r="A260" s="22"/>
    </row>
    <row r="261" spans="1:1" ht="15.75">
      <c r="A261" s="22"/>
    </row>
    <row r="262" spans="1:1" ht="15.75">
      <c r="A262" s="22"/>
    </row>
    <row r="263" spans="1:1" ht="15.75">
      <c r="A263" s="22"/>
    </row>
    <row r="264" spans="1:1" ht="15.75">
      <c r="A264" s="22"/>
    </row>
    <row r="265" spans="1:1" ht="15.75">
      <c r="A265" s="22"/>
    </row>
    <row r="266" spans="1:1" ht="15.75">
      <c r="A266" s="22"/>
    </row>
    <row r="267" spans="1:1" ht="15.75">
      <c r="A267" s="22"/>
    </row>
    <row r="268" spans="1:1" ht="15.75">
      <c r="A268" s="22"/>
    </row>
    <row r="269" spans="1:1" ht="15.75">
      <c r="A269" s="22"/>
    </row>
    <row r="270" spans="1:1" ht="15.75">
      <c r="A270" s="22"/>
    </row>
    <row r="271" spans="1:1" ht="15.75">
      <c r="A271" s="22"/>
    </row>
    <row r="272" spans="1:1" ht="15.75">
      <c r="A272" s="22"/>
    </row>
    <row r="273" spans="1:1" ht="15.75">
      <c r="A273" s="22"/>
    </row>
    <row r="274" spans="1:1" ht="15.75">
      <c r="A274" s="22"/>
    </row>
    <row r="275" spans="1:1" ht="15.75">
      <c r="A275" s="22"/>
    </row>
    <row r="276" spans="1:1" ht="15.75">
      <c r="A276" s="22"/>
    </row>
    <row r="277" spans="1:1" ht="15.75">
      <c r="A277" s="22"/>
    </row>
    <row r="278" spans="1:1" ht="15.75">
      <c r="A278" s="22"/>
    </row>
    <row r="279" spans="1:1" ht="15.75">
      <c r="A279" s="22"/>
    </row>
    <row r="280" spans="1:1" ht="15.75">
      <c r="A280" s="22"/>
    </row>
    <row r="281" spans="1:1" ht="15.75">
      <c r="A281" s="22"/>
    </row>
    <row r="282" spans="1:1" ht="15.75">
      <c r="A282" s="22"/>
    </row>
  </sheetData>
  <mergeCells count="191">
    <mergeCell ref="Q209:S209"/>
    <mergeCell ref="C202:E202"/>
    <mergeCell ref="C203:E203"/>
    <mergeCell ref="B210:H210"/>
    <mergeCell ref="Q210:S210"/>
    <mergeCell ref="C204:E204"/>
    <mergeCell ref="C205:E205"/>
    <mergeCell ref="C206:E206"/>
    <mergeCell ref="B208:H208"/>
    <mergeCell ref="Q208:S208"/>
    <mergeCell ref="B209:H209"/>
    <mergeCell ref="C196:E196"/>
    <mergeCell ref="C197:E197"/>
    <mergeCell ref="C198:E198"/>
    <mergeCell ref="C200:E200"/>
    <mergeCell ref="C192:E192"/>
    <mergeCell ref="C193:E193"/>
    <mergeCell ref="C194:E194"/>
    <mergeCell ref="C195:E195"/>
    <mergeCell ref="C185:E185"/>
    <mergeCell ref="C189:E189"/>
    <mergeCell ref="C190:E190"/>
    <mergeCell ref="C191:E191"/>
    <mergeCell ref="C178:E178"/>
    <mergeCell ref="C181:E181"/>
    <mergeCell ref="C182:E182"/>
    <mergeCell ref="C184:E184"/>
    <mergeCell ref="C174:E174"/>
    <mergeCell ref="C175:E175"/>
    <mergeCell ref="C176:E176"/>
    <mergeCell ref="C177:E177"/>
    <mergeCell ref="C170:E170"/>
    <mergeCell ref="C171:E171"/>
    <mergeCell ref="C172:E172"/>
    <mergeCell ref="C173:E173"/>
    <mergeCell ref="C166:E166"/>
    <mergeCell ref="C167:E167"/>
    <mergeCell ref="C168:E168"/>
    <mergeCell ref="C169:E169"/>
    <mergeCell ref="C162:E162"/>
    <mergeCell ref="C163:E163"/>
    <mergeCell ref="C164:E164"/>
    <mergeCell ref="C165:E165"/>
    <mergeCell ref="C156:E156"/>
    <mergeCell ref="C157:E157"/>
    <mergeCell ref="C158:E158"/>
    <mergeCell ref="C161:E161"/>
    <mergeCell ref="C152:E152"/>
    <mergeCell ref="C153:E153"/>
    <mergeCell ref="C154:E154"/>
    <mergeCell ref="C155:E155"/>
    <mergeCell ref="C146:E146"/>
    <mergeCell ref="C147:E147"/>
    <mergeCell ref="C149:E149"/>
    <mergeCell ref="C151:E151"/>
    <mergeCell ref="C142:E142"/>
    <mergeCell ref="C143:E143"/>
    <mergeCell ref="C144:E144"/>
    <mergeCell ref="C145:E145"/>
    <mergeCell ref="C137:E137"/>
    <mergeCell ref="C138:E138"/>
    <mergeCell ref="C140:E140"/>
    <mergeCell ref="C141:E141"/>
    <mergeCell ref="C133:E133"/>
    <mergeCell ref="C134:E134"/>
    <mergeCell ref="C135:E135"/>
    <mergeCell ref="C136:E136"/>
    <mergeCell ref="C128:E128"/>
    <mergeCell ref="C129:E129"/>
    <mergeCell ref="C130:E130"/>
    <mergeCell ref="C131:E131"/>
    <mergeCell ref="C123:E123"/>
    <mergeCell ref="C124:E124"/>
    <mergeCell ref="C126:E126"/>
    <mergeCell ref="C127:E127"/>
    <mergeCell ref="C119:E119"/>
    <mergeCell ref="C120:E120"/>
    <mergeCell ref="C121:E121"/>
    <mergeCell ref="C122:E122"/>
    <mergeCell ref="C115:E115"/>
    <mergeCell ref="C116:E116"/>
    <mergeCell ref="C117:E117"/>
    <mergeCell ref="C118:E118"/>
    <mergeCell ref="C111:E111"/>
    <mergeCell ref="C112:E112"/>
    <mergeCell ref="C113:E113"/>
    <mergeCell ref="C114:E114"/>
    <mergeCell ref="C107:E107"/>
    <mergeCell ref="C108:E108"/>
    <mergeCell ref="C109:E109"/>
    <mergeCell ref="C110:E110"/>
    <mergeCell ref="C103:E103"/>
    <mergeCell ref="C104:E104"/>
    <mergeCell ref="C105:E105"/>
    <mergeCell ref="C106:E106"/>
    <mergeCell ref="C99:E99"/>
    <mergeCell ref="C100:E100"/>
    <mergeCell ref="C101:E101"/>
    <mergeCell ref="C102:E102"/>
    <mergeCell ref="C95:E95"/>
    <mergeCell ref="C96:E96"/>
    <mergeCell ref="C97:E97"/>
    <mergeCell ref="C98:E98"/>
    <mergeCell ref="C91:E91"/>
    <mergeCell ref="C92:E92"/>
    <mergeCell ref="C93:E93"/>
    <mergeCell ref="C94:E94"/>
    <mergeCell ref="C87:E87"/>
    <mergeCell ref="C88:E88"/>
    <mergeCell ref="C89:E89"/>
    <mergeCell ref="C90:E90"/>
    <mergeCell ref="C83:E83"/>
    <mergeCell ref="C84:E84"/>
    <mergeCell ref="C85:E85"/>
    <mergeCell ref="C86:E86"/>
    <mergeCell ref="C79:E79"/>
    <mergeCell ref="C80:E80"/>
    <mergeCell ref="C81:E81"/>
    <mergeCell ref="C82:E82"/>
    <mergeCell ref="C75:E75"/>
    <mergeCell ref="C76:E76"/>
    <mergeCell ref="C77:E77"/>
    <mergeCell ref="C78:E78"/>
    <mergeCell ref="C71:E71"/>
    <mergeCell ref="C72:E72"/>
    <mergeCell ref="C73:E73"/>
    <mergeCell ref="C74:E74"/>
    <mergeCell ref="C67:E67"/>
    <mergeCell ref="C68:E68"/>
    <mergeCell ref="C69:E69"/>
    <mergeCell ref="C70:E70"/>
    <mergeCell ref="C63:E63"/>
    <mergeCell ref="C64:E64"/>
    <mergeCell ref="C65:E65"/>
    <mergeCell ref="C66:E66"/>
    <mergeCell ref="C59:E59"/>
    <mergeCell ref="C60:E60"/>
    <mergeCell ref="C61:E61"/>
    <mergeCell ref="C62:E62"/>
    <mergeCell ref="C55:E55"/>
    <mergeCell ref="C56:E56"/>
    <mergeCell ref="C57:E57"/>
    <mergeCell ref="C58:E58"/>
    <mergeCell ref="C51:E51"/>
    <mergeCell ref="C52:E52"/>
    <mergeCell ref="C53:E53"/>
    <mergeCell ref="C54:E54"/>
    <mergeCell ref="C47:E47"/>
    <mergeCell ref="C48:E48"/>
    <mergeCell ref="C49:E49"/>
    <mergeCell ref="C50:E50"/>
    <mergeCell ref="C43:E43"/>
    <mergeCell ref="C44:E44"/>
    <mergeCell ref="C45:E45"/>
    <mergeCell ref="C46:E46"/>
    <mergeCell ref="C38:E38"/>
    <mergeCell ref="C39:E39"/>
    <mergeCell ref="C41:E41"/>
    <mergeCell ref="C42:E42"/>
    <mergeCell ref="C33:E33"/>
    <mergeCell ref="C35:E35"/>
    <mergeCell ref="C36:E36"/>
    <mergeCell ref="C37:E37"/>
    <mergeCell ref="C29:E29"/>
    <mergeCell ref="C30:E30"/>
    <mergeCell ref="C31:E31"/>
    <mergeCell ref="C32:E32"/>
    <mergeCell ref="A17:E17"/>
    <mergeCell ref="F17:M17"/>
    <mergeCell ref="C18:E18"/>
    <mergeCell ref="C19:E19"/>
    <mergeCell ref="F1:R1"/>
    <mergeCell ref="J12:K12"/>
    <mergeCell ref="A15:E15"/>
    <mergeCell ref="F15:M16"/>
    <mergeCell ref="N15:N16"/>
    <mergeCell ref="O15:O16"/>
    <mergeCell ref="P15:P16"/>
    <mergeCell ref="Q15:Q16"/>
    <mergeCell ref="R15:R16"/>
    <mergeCell ref="C16:E16"/>
    <mergeCell ref="N19:N36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</mergeCells>
  <phoneticPr fontId="38" type="noConversion"/>
  <printOptions horizontalCentered="1"/>
  <pageMargins left="0.31496062992126" right="0.23622047244094499" top="0.39370078740157499" bottom="1.7716535433070899" header="0" footer="1.49606299212598"/>
  <pageSetup scale="65" firstPageNumber="21" orientation="portrait" useFirstPageNumber="1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>
  <sheetPr enableFormatConditionsCalculation="0">
    <tabColor rgb="FFFF0000"/>
  </sheetPr>
  <dimension ref="A1:U274"/>
  <sheetViews>
    <sheetView showGridLines="0" topLeftCell="A176" workbookViewId="0">
      <selection activeCell="I11" sqref="I11"/>
    </sheetView>
  </sheetViews>
  <sheetFormatPr baseColWidth="10" defaultColWidth="11.42578125" defaultRowHeight="12.75"/>
  <cols>
    <col min="1" max="1" width="6.140625" style="1" customWidth="1"/>
    <col min="2" max="2" width="6.7109375" style="1" customWidth="1"/>
    <col min="3" max="3" width="1.5703125" style="1" customWidth="1"/>
    <col min="4" max="4" width="3.5703125" customWidth="1"/>
    <col min="5" max="5" width="1.5703125" customWidth="1"/>
    <col min="6" max="6" width="6.5703125" customWidth="1"/>
    <col min="7" max="10" width="4.42578125" customWidth="1"/>
    <col min="11" max="11" width="3.85546875" customWidth="1"/>
    <col min="12" max="12" width="16" customWidth="1"/>
    <col min="13" max="13" width="4.5703125" customWidth="1"/>
    <col min="14" max="14" width="8.5703125" style="88" customWidth="1"/>
    <col min="15" max="15" width="7.7109375" customWidth="1"/>
    <col min="16" max="16" width="12" customWidth="1"/>
    <col min="17" max="18" width="12.85546875" customWidth="1"/>
    <col min="19" max="19" width="16.85546875" style="117" customWidth="1"/>
    <col min="20" max="20" width="16.85546875" style="127" customWidth="1"/>
    <col min="21" max="21" width="14.42578125" bestFit="1" customWidth="1"/>
  </cols>
  <sheetData>
    <row r="1" spans="1:21" ht="17.25" customHeight="1">
      <c r="F1" s="839" t="s">
        <v>531</v>
      </c>
      <c r="G1" s="839"/>
      <c r="H1" s="839"/>
      <c r="I1" s="839"/>
      <c r="J1" s="839"/>
      <c r="K1" s="839"/>
      <c r="L1" s="839"/>
      <c r="M1" s="839"/>
      <c r="N1" s="839"/>
      <c r="O1" s="839"/>
      <c r="P1" s="839"/>
      <c r="Q1" s="839"/>
      <c r="R1" s="839"/>
      <c r="T1" s="156" t="s">
        <v>532</v>
      </c>
    </row>
    <row r="2" spans="1:21" s="82" customFormat="1" ht="20.25">
      <c r="A2" s="2"/>
      <c r="B2" s="80"/>
      <c r="C2" s="80"/>
      <c r="D2" s="80"/>
      <c r="E2" s="80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5" t="s">
        <v>506</v>
      </c>
      <c r="T2" s="145"/>
    </row>
    <row r="3" spans="1:21" ht="15.75">
      <c r="A3" s="148" t="s">
        <v>498</v>
      </c>
      <c r="F3" s="152" t="s">
        <v>521</v>
      </c>
      <c r="G3" s="25">
        <v>6</v>
      </c>
      <c r="H3" s="25">
        <v>1</v>
      </c>
      <c r="I3" s="25">
        <v>1</v>
      </c>
      <c r="J3" s="25">
        <v>1</v>
      </c>
      <c r="K3" s="26"/>
      <c r="L3" s="22" t="s">
        <v>522</v>
      </c>
      <c r="N3" s="22" t="s">
        <v>434</v>
      </c>
      <c r="S3" s="135" t="s">
        <v>534</v>
      </c>
    </row>
    <row r="4" spans="1:21" s="23" customFormat="1" ht="15.75">
      <c r="A4" s="149"/>
      <c r="C4" s="1"/>
      <c r="N4" s="24"/>
      <c r="S4" s="135"/>
      <c r="T4" s="130"/>
    </row>
    <row r="5" spans="1:21" ht="15.75">
      <c r="A5" s="148" t="s">
        <v>499</v>
      </c>
      <c r="F5" s="152" t="s">
        <v>521</v>
      </c>
      <c r="G5" s="25">
        <v>0</v>
      </c>
      <c r="H5" s="25">
        <v>0</v>
      </c>
      <c r="I5" s="153"/>
      <c r="J5" s="128"/>
      <c r="L5" s="22" t="s">
        <v>522</v>
      </c>
    </row>
    <row r="6" spans="1:21" s="23" customFormat="1" ht="15.75">
      <c r="A6" s="149"/>
      <c r="C6" s="1"/>
      <c r="N6" s="24"/>
      <c r="T6" s="130"/>
    </row>
    <row r="7" spans="1:21" ht="15.75">
      <c r="A7" s="150" t="s">
        <v>517</v>
      </c>
      <c r="F7" s="152" t="s">
        <v>521</v>
      </c>
      <c r="G7" s="25">
        <v>0</v>
      </c>
      <c r="H7" s="25">
        <v>0</v>
      </c>
      <c r="I7" s="153"/>
      <c r="L7" s="22" t="s">
        <v>522</v>
      </c>
      <c r="N7" s="4" t="s">
        <v>535</v>
      </c>
      <c r="S7" s="23" t="s">
        <v>525</v>
      </c>
    </row>
    <row r="8" spans="1:21" s="23" customFormat="1" ht="18">
      <c r="A8" s="149"/>
      <c r="C8" s="1"/>
      <c r="L8" s="110"/>
      <c r="N8" s="4" t="s">
        <v>536</v>
      </c>
      <c r="T8" s="130"/>
    </row>
    <row r="9" spans="1:21" ht="15.75">
      <c r="A9" s="148" t="s">
        <v>518</v>
      </c>
      <c r="F9" s="152" t="s">
        <v>521</v>
      </c>
      <c r="G9" s="25"/>
      <c r="H9" s="25"/>
      <c r="I9" s="153"/>
      <c r="J9" s="128"/>
      <c r="L9" s="22" t="s">
        <v>522</v>
      </c>
      <c r="S9" s="23"/>
    </row>
    <row r="10" spans="1:21" s="23" customFormat="1" ht="10.5" hidden="1" customHeight="1">
      <c r="A10" s="149"/>
      <c r="C10" s="1"/>
      <c r="L10" s="110"/>
      <c r="N10" s="24"/>
      <c r="T10" s="130"/>
    </row>
    <row r="11" spans="1:21" ht="15.75" hidden="1">
      <c r="A11" s="148"/>
      <c r="F11" s="161"/>
      <c r="G11" s="128"/>
      <c r="H11" s="128"/>
      <c r="I11" s="128"/>
      <c r="J11" s="128"/>
      <c r="K11" s="114"/>
      <c r="L11" s="22"/>
      <c r="S11" s="23"/>
      <c r="T11" s="157"/>
    </row>
    <row r="12" spans="1:21" s="23" customFormat="1" ht="15.75" hidden="1">
      <c r="A12" s="149"/>
      <c r="C12" s="1"/>
      <c r="G12" s="38"/>
      <c r="H12" s="38"/>
      <c r="I12" s="38"/>
      <c r="J12" s="801"/>
      <c r="K12" s="801"/>
      <c r="N12" s="24"/>
      <c r="S12" s="135"/>
      <c r="T12" s="157"/>
    </row>
    <row r="13" spans="1:21" ht="16.5" hidden="1" thickBot="1">
      <c r="A13" s="151"/>
      <c r="C13" s="5"/>
      <c r="D13" s="5"/>
      <c r="E13" s="5"/>
      <c r="F13" s="5"/>
      <c r="G13" s="162"/>
      <c r="H13" s="162"/>
      <c r="I13" s="162"/>
      <c r="J13" s="162"/>
      <c r="K13" s="128"/>
      <c r="L13" s="22"/>
      <c r="M13" s="5"/>
      <c r="N13" s="22"/>
      <c r="S13" s="23"/>
      <c r="T13" s="147"/>
    </row>
    <row r="14" spans="1:21" ht="15.75">
      <c r="A14" s="148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T14" s="147"/>
    </row>
    <row r="15" spans="1:21" ht="12.75" customHeight="1">
      <c r="A15" s="802" t="s">
        <v>523</v>
      </c>
      <c r="B15" s="803"/>
      <c r="C15" s="803"/>
      <c r="D15" s="803"/>
      <c r="E15" s="803"/>
      <c r="F15" s="804" t="s">
        <v>513</v>
      </c>
      <c r="G15" s="805"/>
      <c r="H15" s="805"/>
      <c r="I15" s="805"/>
      <c r="J15" s="805"/>
      <c r="K15" s="805"/>
      <c r="L15" s="805"/>
      <c r="M15" s="806"/>
      <c r="N15" s="799" t="s">
        <v>475</v>
      </c>
      <c r="O15" s="829" t="s">
        <v>495</v>
      </c>
      <c r="P15" s="794" t="s">
        <v>416</v>
      </c>
      <c r="Q15" s="794" t="s">
        <v>515</v>
      </c>
      <c r="R15" s="794" t="s">
        <v>417</v>
      </c>
      <c r="S15" s="136" t="s">
        <v>516</v>
      </c>
      <c r="T15" s="146" t="s">
        <v>524</v>
      </c>
    </row>
    <row r="16" spans="1:21">
      <c r="A16" s="73" t="s">
        <v>411</v>
      </c>
      <c r="B16" s="73" t="s">
        <v>445</v>
      </c>
      <c r="C16" s="796" t="s">
        <v>514</v>
      </c>
      <c r="D16" s="797" t="s">
        <v>3</v>
      </c>
      <c r="E16" s="798" t="s">
        <v>3</v>
      </c>
      <c r="F16" s="807"/>
      <c r="G16" s="808"/>
      <c r="H16" s="808"/>
      <c r="I16" s="808"/>
      <c r="J16" s="808"/>
      <c r="K16" s="808"/>
      <c r="L16" s="808"/>
      <c r="M16" s="809"/>
      <c r="N16" s="800"/>
      <c r="O16" s="830"/>
      <c r="P16" s="795"/>
      <c r="Q16" s="795"/>
      <c r="R16" s="795"/>
      <c r="S16" s="137" t="s">
        <v>482</v>
      </c>
      <c r="T16" s="123">
        <v>2009</v>
      </c>
      <c r="U16" s="124"/>
    </row>
    <row r="17" spans="1:21" s="79" customFormat="1" ht="12.75" customHeight="1">
      <c r="A17" s="831" t="s">
        <v>409</v>
      </c>
      <c r="B17" s="832"/>
      <c r="C17" s="832"/>
      <c r="D17" s="832"/>
      <c r="E17" s="833"/>
      <c r="F17" s="811" t="s">
        <v>412</v>
      </c>
      <c r="G17" s="812"/>
      <c r="H17" s="812"/>
      <c r="I17" s="812"/>
      <c r="J17" s="812"/>
      <c r="K17" s="812"/>
      <c r="L17" s="812"/>
      <c r="M17" s="813"/>
      <c r="N17" s="78">
        <v>3</v>
      </c>
      <c r="O17" s="78" t="s">
        <v>321</v>
      </c>
      <c r="P17" s="78" t="s">
        <v>424</v>
      </c>
      <c r="Q17" s="78" t="s">
        <v>339</v>
      </c>
      <c r="R17" s="78" t="s">
        <v>425</v>
      </c>
      <c r="S17" s="138" t="s">
        <v>382</v>
      </c>
      <c r="T17" s="138" t="s">
        <v>393</v>
      </c>
    </row>
    <row r="18" spans="1:21" s="55" customFormat="1" ht="15.75">
      <c r="A18" s="90">
        <v>1</v>
      </c>
      <c r="B18" s="91"/>
      <c r="C18" s="814"/>
      <c r="D18" s="815"/>
      <c r="E18" s="816"/>
      <c r="F18" s="50" t="s">
        <v>4</v>
      </c>
      <c r="G18" s="51"/>
      <c r="H18" s="52"/>
      <c r="I18" s="52"/>
      <c r="J18" s="52"/>
      <c r="K18" s="52"/>
      <c r="L18" s="52"/>
      <c r="M18" s="53"/>
      <c r="N18" s="92">
        <v>331</v>
      </c>
      <c r="O18" s="93">
        <v>40</v>
      </c>
      <c r="P18" s="93"/>
      <c r="Q18" s="93"/>
      <c r="R18" s="93"/>
      <c r="S18" s="142">
        <f>+S20+S28+S34+S37+S39+S42+S47+S23</f>
        <v>243354999.53700006</v>
      </c>
      <c r="T18" s="142">
        <f>+T20+T28+T34+T37+T39+T42+T47+T23</f>
        <v>204083783.19999999</v>
      </c>
      <c r="U18" s="129"/>
    </row>
    <row r="19" spans="1:21" s="55" customFormat="1" ht="15.75">
      <c r="A19" s="94"/>
      <c r="B19" s="95"/>
      <c r="C19" s="817"/>
      <c r="D19" s="818"/>
      <c r="E19" s="819"/>
      <c r="F19" s="47"/>
      <c r="G19" s="40"/>
      <c r="H19" s="42"/>
      <c r="I19" s="42"/>
      <c r="J19" s="42"/>
      <c r="K19" s="42"/>
      <c r="L19" s="42"/>
      <c r="M19" s="48"/>
      <c r="N19" s="824" t="s">
        <v>476</v>
      </c>
      <c r="O19" s="96"/>
      <c r="P19" s="96"/>
      <c r="Q19" s="96"/>
      <c r="R19" s="96"/>
      <c r="S19" s="108"/>
      <c r="T19" s="108"/>
      <c r="U19" s="113"/>
    </row>
    <row r="20" spans="1:21" s="55" customFormat="1" ht="15.75">
      <c r="A20" s="94"/>
      <c r="B20" s="95" t="s">
        <v>5</v>
      </c>
      <c r="C20" s="817"/>
      <c r="D20" s="818"/>
      <c r="E20" s="819"/>
      <c r="F20" s="45" t="s">
        <v>6</v>
      </c>
      <c r="G20" s="40"/>
      <c r="H20" s="41"/>
      <c r="I20" s="41"/>
      <c r="J20" s="41"/>
      <c r="K20" s="41"/>
      <c r="L20" s="41"/>
      <c r="M20" s="46"/>
      <c r="N20" s="824"/>
      <c r="O20" s="96"/>
      <c r="P20" s="96"/>
      <c r="Q20" s="96"/>
      <c r="R20" s="96"/>
      <c r="S20" s="140">
        <f>SUM(S21:S22)</f>
        <v>189051899.86800006</v>
      </c>
      <c r="T20" s="140">
        <f>SUM(T21:T22)</f>
        <v>131863939</v>
      </c>
      <c r="U20" s="134"/>
    </row>
    <row r="21" spans="1:21" s="55" customFormat="1" ht="15.75">
      <c r="A21" s="94"/>
      <c r="B21" s="95"/>
      <c r="C21" s="817" t="s">
        <v>7</v>
      </c>
      <c r="D21" s="818" t="s">
        <v>8</v>
      </c>
      <c r="E21" s="819" t="s">
        <v>8</v>
      </c>
      <c r="F21" s="47" t="s">
        <v>9</v>
      </c>
      <c r="G21" s="40"/>
      <c r="H21" s="42"/>
      <c r="I21" s="42"/>
      <c r="J21" s="42"/>
      <c r="K21" s="42"/>
      <c r="L21" s="42"/>
      <c r="M21" s="48"/>
      <c r="N21" s="824"/>
      <c r="O21" s="96"/>
      <c r="P21" s="96"/>
      <c r="Q21" s="96"/>
      <c r="R21" s="96"/>
      <c r="S21" s="108">
        <f>+'Gestión Admi y Financiera'!S20+'Direc Ejc y Coor Int'!S20</f>
        <v>189051899.86800006</v>
      </c>
      <c r="T21" s="108">
        <f>+'Gestión Admi y Financiera'!T20+'Direc Ejc y Coor Int'!T20</f>
        <v>131863939</v>
      </c>
      <c r="U21" s="113"/>
    </row>
    <row r="22" spans="1:21" s="55" customFormat="1" ht="15.75">
      <c r="A22" s="94"/>
      <c r="B22" s="95"/>
      <c r="C22" s="817" t="s">
        <v>10</v>
      </c>
      <c r="D22" s="818" t="s">
        <v>8</v>
      </c>
      <c r="E22" s="819" t="s">
        <v>8</v>
      </c>
      <c r="F22" s="47" t="s">
        <v>11</v>
      </c>
      <c r="G22" s="40"/>
      <c r="H22" s="42"/>
      <c r="I22" s="42"/>
      <c r="J22" s="42"/>
      <c r="K22" s="42"/>
      <c r="L22" s="42"/>
      <c r="M22" s="48"/>
      <c r="N22" s="824"/>
      <c r="O22" s="96"/>
      <c r="P22" s="96"/>
      <c r="Q22" s="96"/>
      <c r="R22" s="96"/>
      <c r="S22" s="108">
        <f>+'Gestión Admi y Financiera'!S21+'Direc Ejc y Coor Int'!S21</f>
        <v>0</v>
      </c>
      <c r="T22" s="108">
        <f>+'Gestión Admi y Financiera'!T21+'Direc Ejc y Coor Int'!T21</f>
        <v>0</v>
      </c>
      <c r="U22" s="113"/>
    </row>
    <row r="23" spans="1:21" s="55" customFormat="1" ht="15.75">
      <c r="A23" s="94"/>
      <c r="B23" s="95" t="s">
        <v>12</v>
      </c>
      <c r="C23" s="817"/>
      <c r="D23" s="818"/>
      <c r="E23" s="819"/>
      <c r="F23" s="45" t="s">
        <v>13</v>
      </c>
      <c r="G23" s="40"/>
      <c r="H23" s="41"/>
      <c r="I23" s="41"/>
      <c r="J23" s="41"/>
      <c r="K23" s="41"/>
      <c r="L23" s="41"/>
      <c r="M23" s="46"/>
      <c r="N23" s="824"/>
      <c r="O23" s="96"/>
      <c r="P23" s="96"/>
      <c r="Q23" s="96"/>
      <c r="R23" s="96"/>
      <c r="S23" s="140">
        <f>SUM(S24:S27)</f>
        <v>4580942.3200000012</v>
      </c>
      <c r="T23" s="140">
        <f>SUM(T24:T27)</f>
        <v>4619760</v>
      </c>
      <c r="U23" s="84"/>
    </row>
    <row r="24" spans="1:21" s="55" customFormat="1" ht="15.75">
      <c r="A24" s="94"/>
      <c r="B24" s="95"/>
      <c r="C24" s="817" t="s">
        <v>14</v>
      </c>
      <c r="D24" s="818" t="s">
        <v>15</v>
      </c>
      <c r="E24" s="819" t="s">
        <v>15</v>
      </c>
      <c r="F24" s="47" t="s">
        <v>16</v>
      </c>
      <c r="G24" s="40"/>
      <c r="H24" s="42"/>
      <c r="I24" s="42"/>
      <c r="J24" s="42"/>
      <c r="K24" s="42"/>
      <c r="L24" s="42"/>
      <c r="M24" s="48"/>
      <c r="N24" s="824"/>
      <c r="O24" s="96"/>
      <c r="P24" s="96"/>
      <c r="Q24" s="96"/>
      <c r="R24" s="96"/>
      <c r="S24" s="108">
        <f>+'Gestión Admi y Financiera'!S23+'Direc Ejc y Coor Int'!S23</f>
        <v>4185226.0000000009</v>
      </c>
      <c r="T24" s="108">
        <f>+'Gestión Admi y Financiera'!T23+'Direc Ejc y Coor Int'!T23</f>
        <v>3494296</v>
      </c>
      <c r="U24" s="132"/>
    </row>
    <row r="25" spans="1:21" s="55" customFormat="1" ht="15.75">
      <c r="A25" s="94"/>
      <c r="B25" s="95"/>
      <c r="C25" s="817" t="s">
        <v>17</v>
      </c>
      <c r="D25" s="818" t="s">
        <v>18</v>
      </c>
      <c r="E25" s="819" t="s">
        <v>18</v>
      </c>
      <c r="F25" s="47" t="s">
        <v>19</v>
      </c>
      <c r="G25" s="40"/>
      <c r="H25" s="42"/>
      <c r="I25" s="42"/>
      <c r="J25" s="42"/>
      <c r="K25" s="42"/>
      <c r="L25" s="42"/>
      <c r="M25" s="48"/>
      <c r="N25" s="824"/>
      <c r="O25" s="96"/>
      <c r="P25" s="96"/>
      <c r="Q25" s="96"/>
      <c r="R25" s="96"/>
      <c r="S25" s="108">
        <f>+'Gestión Admi y Financiera'!S24+'Direc Ejc y Coor Int'!S24</f>
        <v>395716.32</v>
      </c>
      <c r="T25" s="108">
        <f>+'Gestión Admi y Financiera'!T24+'Direc Ejc y Coor Int'!T24</f>
        <v>1125464</v>
      </c>
      <c r="U25" s="84"/>
    </row>
    <row r="26" spans="1:21" s="55" customFormat="1" ht="15.75" hidden="1">
      <c r="A26" s="94"/>
      <c r="B26" s="95"/>
      <c r="C26" s="817" t="s">
        <v>20</v>
      </c>
      <c r="D26" s="818" t="s">
        <v>21</v>
      </c>
      <c r="E26" s="819" t="s">
        <v>21</v>
      </c>
      <c r="F26" s="47" t="s">
        <v>22</v>
      </c>
      <c r="G26" s="40"/>
      <c r="H26" s="42"/>
      <c r="I26" s="42"/>
      <c r="J26" s="42"/>
      <c r="K26" s="42"/>
      <c r="L26" s="42"/>
      <c r="M26" s="48"/>
      <c r="N26" s="824"/>
      <c r="O26" s="96"/>
      <c r="P26" s="96"/>
      <c r="Q26" s="96"/>
      <c r="R26" s="96"/>
      <c r="S26" s="108">
        <f>+'Gestión Admi y Financiera'!S25+'Direc Ejc y Coor Int'!S25</f>
        <v>0</v>
      </c>
      <c r="T26" s="108">
        <f>+'Gestión Admi y Financiera'!T25+'Direc Ejc y Coor Int'!T25</f>
        <v>0</v>
      </c>
      <c r="U26" s="84"/>
    </row>
    <row r="27" spans="1:21" s="55" customFormat="1" ht="15.75">
      <c r="A27" s="94"/>
      <c r="B27" s="95"/>
      <c r="C27" s="817" t="s">
        <v>23</v>
      </c>
      <c r="D27" s="818" t="s">
        <v>21</v>
      </c>
      <c r="E27" s="819" t="s">
        <v>21</v>
      </c>
      <c r="F27" s="47" t="s">
        <v>24</v>
      </c>
      <c r="G27" s="40"/>
      <c r="H27" s="42"/>
      <c r="I27" s="42"/>
      <c r="J27" s="42"/>
      <c r="K27" s="42"/>
      <c r="L27" s="42"/>
      <c r="M27" s="48"/>
      <c r="N27" s="824"/>
      <c r="O27" s="96"/>
      <c r="P27" s="96"/>
      <c r="Q27" s="96"/>
      <c r="R27" s="96"/>
      <c r="S27" s="108">
        <f>+'Gestión Admi y Financiera'!S26+'Direc Ejc y Coor Int'!S26</f>
        <v>0</v>
      </c>
      <c r="T27" s="108">
        <f>+'Gestión Admi y Financiera'!T26+'Direc Ejc y Coor Int'!T26</f>
        <v>0</v>
      </c>
      <c r="U27" s="84"/>
    </row>
    <row r="28" spans="1:21" s="55" customFormat="1" ht="15.75">
      <c r="A28" s="94"/>
      <c r="B28" s="95" t="s">
        <v>25</v>
      </c>
      <c r="C28" s="817"/>
      <c r="D28" s="818"/>
      <c r="E28" s="819"/>
      <c r="F28" s="45" t="s">
        <v>26</v>
      </c>
      <c r="G28" s="40"/>
      <c r="H28" s="41"/>
      <c r="I28" s="41"/>
      <c r="J28" s="41"/>
      <c r="K28" s="41"/>
      <c r="L28" s="41"/>
      <c r="M28" s="46"/>
      <c r="N28" s="824"/>
      <c r="O28" s="96"/>
      <c r="P28" s="96"/>
      <c r="Q28" s="96"/>
      <c r="R28" s="96"/>
      <c r="S28" s="140">
        <f>SUM(S29:S33)</f>
        <v>24348872.52</v>
      </c>
      <c r="T28" s="140">
        <f>SUM(T29:T33)</f>
        <v>10285945.200000001</v>
      </c>
      <c r="U28" s="84"/>
    </row>
    <row r="29" spans="1:21" s="55" customFormat="1" ht="15.75" hidden="1">
      <c r="A29" s="94"/>
      <c r="B29" s="95"/>
      <c r="C29" s="817" t="s">
        <v>27</v>
      </c>
      <c r="D29" s="818" t="s">
        <v>28</v>
      </c>
      <c r="E29" s="819" t="s">
        <v>28</v>
      </c>
      <c r="F29" s="47" t="s">
        <v>29</v>
      </c>
      <c r="G29" s="40"/>
      <c r="H29" s="42"/>
      <c r="I29" s="42"/>
      <c r="J29" s="42"/>
      <c r="K29" s="42"/>
      <c r="L29" s="42"/>
      <c r="M29" s="48"/>
      <c r="N29" s="824"/>
      <c r="O29" s="96"/>
      <c r="P29" s="96"/>
      <c r="Q29" s="96"/>
      <c r="R29" s="96"/>
      <c r="S29" s="108">
        <f>+'Gestión Admi y Financiera'!S28+'Direc Ejc y Coor Int'!S28</f>
        <v>429399.99999999994</v>
      </c>
      <c r="T29" s="108">
        <f>+'Gestión Admi y Financiera'!T28+'Direc Ejc y Coor Int'!T28</f>
        <v>550225</v>
      </c>
      <c r="U29" s="84"/>
    </row>
    <row r="30" spans="1:21" s="55" customFormat="1" ht="15.75">
      <c r="A30" s="94"/>
      <c r="B30" s="95"/>
      <c r="C30" s="817" t="s">
        <v>30</v>
      </c>
      <c r="D30" s="818" t="s">
        <v>31</v>
      </c>
      <c r="E30" s="819" t="s">
        <v>31</v>
      </c>
      <c r="F30" s="47" t="s">
        <v>32</v>
      </c>
      <c r="G30" s="40"/>
      <c r="H30" s="42"/>
      <c r="I30" s="42"/>
      <c r="J30" s="42"/>
      <c r="K30" s="42"/>
      <c r="L30" s="42"/>
      <c r="M30" s="48"/>
      <c r="N30" s="824"/>
      <c r="O30" s="96"/>
      <c r="P30" s="96"/>
      <c r="Q30" s="96"/>
      <c r="R30" s="96"/>
      <c r="S30" s="108">
        <f>+'Gestión Admi y Financiera'!S29+'Direc Ejc y Coor Int'!S29</f>
        <v>0</v>
      </c>
      <c r="T30" s="108">
        <f>+'Gestión Admi y Financiera'!T29+'Direc Ejc y Coor Int'!T29</f>
        <v>88005.72</v>
      </c>
      <c r="U30" s="84"/>
    </row>
    <row r="31" spans="1:21" s="55" customFormat="1" ht="15.75">
      <c r="A31" s="94"/>
      <c r="B31" s="95"/>
      <c r="C31" s="817" t="s">
        <v>33</v>
      </c>
      <c r="D31" s="818" t="s">
        <v>34</v>
      </c>
      <c r="E31" s="819" t="s">
        <v>34</v>
      </c>
      <c r="F31" s="47" t="s">
        <v>35</v>
      </c>
      <c r="G31" s="40"/>
      <c r="H31" s="42"/>
      <c r="I31" s="42"/>
      <c r="J31" s="42"/>
      <c r="K31" s="42"/>
      <c r="L31" s="42"/>
      <c r="M31" s="48"/>
      <c r="N31" s="824"/>
      <c r="O31" s="96"/>
      <c r="P31" s="96"/>
      <c r="Q31" s="96"/>
      <c r="R31" s="96"/>
      <c r="S31" s="108">
        <f>+'Gestión Admi y Financiera'!S30+'Direc Ejc y Coor Int'!S30</f>
        <v>243900.58</v>
      </c>
      <c r="T31" s="108">
        <f>+'Gestión Admi y Financiera'!T30+'Direc Ejc y Coor Int'!T30</f>
        <v>267271.52</v>
      </c>
      <c r="U31" s="84"/>
    </row>
    <row r="32" spans="1:21" s="55" customFormat="1" ht="15.75">
      <c r="A32" s="94"/>
      <c r="B32" s="95"/>
      <c r="C32" s="817" t="s">
        <v>36</v>
      </c>
      <c r="D32" s="818" t="s">
        <v>37</v>
      </c>
      <c r="E32" s="819" t="s">
        <v>37</v>
      </c>
      <c r="F32" s="47" t="s">
        <v>38</v>
      </c>
      <c r="G32" s="40"/>
      <c r="H32" s="42"/>
      <c r="I32" s="42"/>
      <c r="J32" s="42"/>
      <c r="K32" s="42"/>
      <c r="L32" s="42"/>
      <c r="M32" s="48"/>
      <c r="N32" s="824"/>
      <c r="O32" s="96"/>
      <c r="P32" s="96"/>
      <c r="Q32" s="96"/>
      <c r="R32" s="96"/>
      <c r="S32" s="108">
        <f>+'Gestión Admi y Financiera'!S31+'Direc Ejc y Coor Int'!S31</f>
        <v>0</v>
      </c>
      <c r="T32" s="108">
        <f>+'Gestión Admi y Financiera'!T31+'Direc Ejc y Coor Int'!T31</f>
        <v>0</v>
      </c>
      <c r="U32" s="84"/>
    </row>
    <row r="33" spans="1:21" s="55" customFormat="1" ht="15.75">
      <c r="A33" s="94"/>
      <c r="B33" s="95"/>
      <c r="C33" s="817" t="s">
        <v>39</v>
      </c>
      <c r="D33" s="818" t="s">
        <v>40</v>
      </c>
      <c r="E33" s="819" t="s">
        <v>40</v>
      </c>
      <c r="F33" s="47" t="s">
        <v>41</v>
      </c>
      <c r="G33" s="40"/>
      <c r="H33" s="42"/>
      <c r="I33" s="42"/>
      <c r="J33" s="42"/>
      <c r="K33" s="42"/>
      <c r="L33" s="42"/>
      <c r="M33" s="48"/>
      <c r="N33" s="824"/>
      <c r="O33" s="96"/>
      <c r="P33" s="96"/>
      <c r="Q33" s="96"/>
      <c r="R33" s="96"/>
      <c r="S33" s="108">
        <f>+'Gestión Admi y Financiera'!S32+'Direc Ejc y Coor Int'!S32</f>
        <v>23675571.940000001</v>
      </c>
      <c r="T33" s="108">
        <f>+'Gestión Admi y Financiera'!T32+'Direc Ejc y Coor Int'!T32</f>
        <v>9380442.9600000009</v>
      </c>
      <c r="U33" s="84"/>
    </row>
    <row r="34" spans="1:21" s="55" customFormat="1" ht="15.75">
      <c r="A34" s="94"/>
      <c r="B34" s="95" t="s">
        <v>42</v>
      </c>
      <c r="C34" s="817"/>
      <c r="D34" s="818"/>
      <c r="E34" s="819"/>
      <c r="F34" s="45" t="s">
        <v>43</v>
      </c>
      <c r="G34" s="40"/>
      <c r="H34" s="41"/>
      <c r="I34" s="41"/>
      <c r="J34" s="41"/>
      <c r="K34" s="41"/>
      <c r="L34" s="41"/>
      <c r="M34" s="46"/>
      <c r="N34" s="824"/>
      <c r="O34" s="96"/>
      <c r="P34" s="96"/>
      <c r="Q34" s="96"/>
      <c r="R34" s="96"/>
      <c r="S34" s="140">
        <f>SUM(S35:S36)</f>
        <v>34968</v>
      </c>
      <c r="T34" s="140">
        <f>SUM(T35:T36)</f>
        <v>160271</v>
      </c>
      <c r="U34" s="84"/>
    </row>
    <row r="35" spans="1:21" s="55" customFormat="1" ht="15.75">
      <c r="A35" s="94"/>
      <c r="B35" s="95"/>
      <c r="C35" s="817" t="s">
        <v>44</v>
      </c>
      <c r="D35" s="818" t="s">
        <v>45</v>
      </c>
      <c r="E35" s="819" t="s">
        <v>45</v>
      </c>
      <c r="F35" s="47" t="s">
        <v>46</v>
      </c>
      <c r="G35" s="40"/>
      <c r="H35" s="42"/>
      <c r="I35" s="42"/>
      <c r="J35" s="42"/>
      <c r="K35" s="42"/>
      <c r="L35" s="42"/>
      <c r="M35" s="48"/>
      <c r="N35" s="824"/>
      <c r="O35" s="96"/>
      <c r="P35" s="96"/>
      <c r="Q35" s="96"/>
      <c r="R35" s="96"/>
      <c r="S35" s="108">
        <f>+'Gestión Admi y Financiera'!S35+'Direc Ejc y Coor Int'!S35</f>
        <v>34968</v>
      </c>
      <c r="T35" s="108">
        <f>+'Gestión Admi y Financiera'!T35+'Direc Ejc y Coor Int'!T35</f>
        <v>160271</v>
      </c>
      <c r="U35" s="84"/>
    </row>
    <row r="36" spans="1:21" s="55" customFormat="1" ht="15.75" hidden="1">
      <c r="A36" s="94"/>
      <c r="B36" s="95"/>
      <c r="C36" s="817" t="s">
        <v>47</v>
      </c>
      <c r="D36" s="818" t="s">
        <v>48</v>
      </c>
      <c r="E36" s="819" t="s">
        <v>48</v>
      </c>
      <c r="F36" s="47" t="s">
        <v>49</v>
      </c>
      <c r="G36" s="40"/>
      <c r="H36" s="42"/>
      <c r="I36" s="42"/>
      <c r="J36" s="42"/>
      <c r="K36" s="42"/>
      <c r="L36" s="42"/>
      <c r="M36" s="48"/>
      <c r="N36" s="98"/>
      <c r="O36" s="96"/>
      <c r="P36" s="96"/>
      <c r="Q36" s="96"/>
      <c r="R36" s="96"/>
      <c r="S36" s="108">
        <f>+'Gestión Admi y Financiera'!S36+'Direc Ejc y Coor Int'!S36</f>
        <v>0</v>
      </c>
      <c r="T36" s="108">
        <f>+'Gestión Admi y Financiera'!T36+'Direc Ejc y Coor Int'!T36</f>
        <v>0</v>
      </c>
      <c r="U36" s="84"/>
    </row>
    <row r="37" spans="1:21" s="55" customFormat="1" ht="15.75">
      <c r="A37" s="94"/>
      <c r="B37" s="95" t="s">
        <v>50</v>
      </c>
      <c r="C37" s="817"/>
      <c r="D37" s="818"/>
      <c r="E37" s="819"/>
      <c r="F37" s="45" t="s">
        <v>51</v>
      </c>
      <c r="G37" s="40"/>
      <c r="H37" s="41"/>
      <c r="I37" s="41"/>
      <c r="J37" s="41"/>
      <c r="K37" s="41"/>
      <c r="L37" s="41"/>
      <c r="M37" s="46"/>
      <c r="N37" s="98"/>
      <c r="O37" s="96"/>
      <c r="P37" s="96"/>
      <c r="Q37" s="96"/>
      <c r="R37" s="96"/>
      <c r="S37" s="140">
        <f>SUM(S38:S38)</f>
        <v>915371.00000000012</v>
      </c>
      <c r="T37" s="140">
        <f>SUM(T38:T38)</f>
        <v>1477000</v>
      </c>
      <c r="U37" s="84"/>
    </row>
    <row r="38" spans="1:21" s="55" customFormat="1" ht="15.75">
      <c r="A38" s="94"/>
      <c r="B38" s="95"/>
      <c r="C38" s="817" t="s">
        <v>52</v>
      </c>
      <c r="D38" s="818" t="s">
        <v>53</v>
      </c>
      <c r="E38" s="819" t="s">
        <v>53</v>
      </c>
      <c r="F38" s="47" t="s">
        <v>54</v>
      </c>
      <c r="G38" s="40"/>
      <c r="H38" s="42"/>
      <c r="I38" s="42"/>
      <c r="J38" s="42"/>
      <c r="K38" s="42"/>
      <c r="L38" s="42"/>
      <c r="M38" s="48"/>
      <c r="N38" s="98"/>
      <c r="O38" s="96"/>
      <c r="P38" s="96"/>
      <c r="Q38" s="96"/>
      <c r="R38" s="96"/>
      <c r="S38" s="108">
        <f>+'Gestión Admi y Financiera'!S38+'Direc Ejc y Coor Int'!S38</f>
        <v>915371.00000000012</v>
      </c>
      <c r="T38" s="108">
        <f>+'Gestión Admi y Financiera'!T38+'Direc Ejc y Coor Int'!T38</f>
        <v>1477000</v>
      </c>
      <c r="U38" s="84"/>
    </row>
    <row r="39" spans="1:21" s="55" customFormat="1" ht="15.75">
      <c r="A39" s="94"/>
      <c r="B39" s="95" t="s">
        <v>55</v>
      </c>
      <c r="C39" s="817"/>
      <c r="D39" s="818"/>
      <c r="E39" s="819"/>
      <c r="F39" s="45" t="s">
        <v>56</v>
      </c>
      <c r="G39" s="40"/>
      <c r="H39" s="41"/>
      <c r="I39" s="41"/>
      <c r="J39" s="41"/>
      <c r="K39" s="41"/>
      <c r="L39" s="41"/>
      <c r="M39" s="46"/>
      <c r="N39" s="98"/>
      <c r="O39" s="96"/>
      <c r="P39" s="96"/>
      <c r="Q39" s="96"/>
      <c r="R39" s="96"/>
      <c r="S39" s="140">
        <f>SUM(S40:S41)</f>
        <v>6840000</v>
      </c>
      <c r="T39" s="140">
        <f>SUM(T40:T41)</f>
        <v>2794454</v>
      </c>
      <c r="U39" s="84"/>
    </row>
    <row r="40" spans="1:21" s="55" customFormat="1" ht="15.75">
      <c r="A40" s="94"/>
      <c r="B40" s="95"/>
      <c r="C40" s="817" t="s">
        <v>57</v>
      </c>
      <c r="D40" s="818" t="s">
        <v>58</v>
      </c>
      <c r="E40" s="819" t="s">
        <v>58</v>
      </c>
      <c r="F40" s="47" t="s">
        <v>59</v>
      </c>
      <c r="G40" s="40"/>
      <c r="H40" s="42"/>
      <c r="I40" s="42"/>
      <c r="J40" s="42"/>
      <c r="K40" s="42"/>
      <c r="L40" s="42"/>
      <c r="M40" s="48"/>
      <c r="N40" s="98"/>
      <c r="O40" s="96"/>
      <c r="P40" s="96"/>
      <c r="Q40" s="96"/>
      <c r="R40" s="96"/>
      <c r="S40" s="108">
        <f>+'Gestión Admi y Financiera'!S41+'Direc Ejc y Coor Int'!S41</f>
        <v>0</v>
      </c>
      <c r="T40" s="108">
        <f>+'Gestión Admi y Financiera'!T41+'Direc Ejc y Coor Int'!T41</f>
        <v>0</v>
      </c>
      <c r="U40" s="84"/>
    </row>
    <row r="41" spans="1:21" s="55" customFormat="1" ht="15.75">
      <c r="A41" s="94"/>
      <c r="B41" s="95"/>
      <c r="C41" s="817" t="s">
        <v>60</v>
      </c>
      <c r="D41" s="818" t="s">
        <v>61</v>
      </c>
      <c r="E41" s="819" t="s">
        <v>61</v>
      </c>
      <c r="F41" s="47" t="s">
        <v>62</v>
      </c>
      <c r="G41" s="40"/>
      <c r="H41" s="42"/>
      <c r="I41" s="42"/>
      <c r="J41" s="42"/>
      <c r="K41" s="42"/>
      <c r="L41" s="42"/>
      <c r="M41" s="48"/>
      <c r="N41" s="98"/>
      <c r="O41" s="96"/>
      <c r="P41" s="96"/>
      <c r="Q41" s="96"/>
      <c r="R41" s="96"/>
      <c r="S41" s="108">
        <f>+'Gestión Admi y Financiera'!S42+'Direc Ejc y Coor Int'!S42</f>
        <v>6840000</v>
      </c>
      <c r="T41" s="108">
        <f>+'Gestión Admi y Financiera'!T42+'Direc Ejc y Coor Int'!T42</f>
        <v>2794454</v>
      </c>
      <c r="U41" s="84"/>
    </row>
    <row r="42" spans="1:21" s="55" customFormat="1" ht="15.75">
      <c r="A42" s="94"/>
      <c r="B42" s="95" t="s">
        <v>63</v>
      </c>
      <c r="C42" s="817"/>
      <c r="D42" s="818"/>
      <c r="E42" s="819"/>
      <c r="F42" s="45" t="s">
        <v>64</v>
      </c>
      <c r="G42" s="40"/>
      <c r="H42" s="41"/>
      <c r="I42" s="41"/>
      <c r="J42" s="41"/>
      <c r="K42" s="41"/>
      <c r="L42" s="41"/>
      <c r="M42" s="46"/>
      <c r="N42" s="98"/>
      <c r="O42" s="96"/>
      <c r="P42" s="96"/>
      <c r="Q42" s="96"/>
      <c r="R42" s="96"/>
      <c r="S42" s="140">
        <f>SUM(S43:S46)</f>
        <v>17495645.829000004</v>
      </c>
      <c r="T42" s="140">
        <f>SUM(T43:T46)</f>
        <v>13385693</v>
      </c>
      <c r="U42" s="132"/>
    </row>
    <row r="43" spans="1:21" s="55" customFormat="1" ht="15.75">
      <c r="A43" s="94"/>
      <c r="B43" s="95"/>
      <c r="C43" s="817" t="s">
        <v>65</v>
      </c>
      <c r="D43" s="818" t="s">
        <v>66</v>
      </c>
      <c r="E43" s="819" t="s">
        <v>66</v>
      </c>
      <c r="F43" s="47" t="s">
        <v>67</v>
      </c>
      <c r="G43" s="40"/>
      <c r="H43" s="42"/>
      <c r="I43" s="42"/>
      <c r="J43" s="42"/>
      <c r="K43" s="42"/>
      <c r="L43" s="42"/>
      <c r="M43" s="48"/>
      <c r="N43" s="98"/>
      <c r="O43" s="96"/>
      <c r="P43" s="96"/>
      <c r="Q43" s="96"/>
      <c r="R43" s="96"/>
      <c r="S43" s="108">
        <f>+'Gestión Admi y Financiera'!S44+'Direc Ejc y Coor Int'!S44</f>
        <v>15754324.989000004</v>
      </c>
      <c r="T43" s="108">
        <f>+'Gestión Admi y Financiera'!T44+'Direc Ejc y Coor Int'!T44</f>
        <v>12165955</v>
      </c>
      <c r="U43" s="84"/>
    </row>
    <row r="44" spans="1:21" s="55" customFormat="1" ht="15.75" hidden="1">
      <c r="A44" s="94"/>
      <c r="B44" s="95"/>
      <c r="C44" s="817" t="s">
        <v>68</v>
      </c>
      <c r="D44" s="818" t="s">
        <v>69</v>
      </c>
      <c r="E44" s="819" t="s">
        <v>69</v>
      </c>
      <c r="F44" s="47" t="s">
        <v>70</v>
      </c>
      <c r="G44" s="40"/>
      <c r="H44" s="42"/>
      <c r="I44" s="42"/>
      <c r="J44" s="42"/>
      <c r="K44" s="42"/>
      <c r="L44" s="42"/>
      <c r="M44" s="48"/>
      <c r="N44" s="98"/>
      <c r="O44" s="96"/>
      <c r="P44" s="96"/>
      <c r="Q44" s="96"/>
      <c r="R44" s="96"/>
      <c r="S44" s="108">
        <f>+'Gestión Admi y Financiera'!S45+'Direc Ejc y Coor Int'!S45</f>
        <v>0</v>
      </c>
      <c r="T44" s="108">
        <f>+'Gestión Admi y Financiera'!T45+'Direc Ejc y Coor Int'!T45</f>
        <v>0</v>
      </c>
      <c r="U44" s="84"/>
    </row>
    <row r="45" spans="1:21" s="55" customFormat="1" ht="15.75">
      <c r="A45" s="94"/>
      <c r="B45" s="95"/>
      <c r="C45" s="817" t="s">
        <v>71</v>
      </c>
      <c r="D45" s="818" t="s">
        <v>72</v>
      </c>
      <c r="E45" s="819" t="s">
        <v>72</v>
      </c>
      <c r="F45" s="47" t="s">
        <v>73</v>
      </c>
      <c r="G45" s="40"/>
      <c r="H45" s="42"/>
      <c r="I45" s="42"/>
      <c r="J45" s="42"/>
      <c r="K45" s="42"/>
      <c r="L45" s="42"/>
      <c r="M45" s="48"/>
      <c r="N45" s="98"/>
      <c r="O45" s="96"/>
      <c r="P45" s="96"/>
      <c r="Q45" s="96"/>
      <c r="R45" s="96"/>
      <c r="S45" s="108">
        <f>+'Gestión Admi y Financiera'!S46+'Direc Ejc y Coor Int'!S46</f>
        <v>1741320.84</v>
      </c>
      <c r="T45" s="108">
        <f>+'Gestión Admi y Financiera'!T46+'Direc Ejc y Coor Int'!T46</f>
        <v>1219738</v>
      </c>
      <c r="U45" s="84"/>
    </row>
    <row r="46" spans="1:21" s="55" customFormat="1" ht="15.75">
      <c r="A46" s="94"/>
      <c r="B46" s="95"/>
      <c r="C46" s="817" t="s">
        <v>74</v>
      </c>
      <c r="D46" s="818" t="s">
        <v>75</v>
      </c>
      <c r="E46" s="819" t="s">
        <v>75</v>
      </c>
      <c r="F46" s="47" t="s">
        <v>76</v>
      </c>
      <c r="G46" s="40"/>
      <c r="H46" s="42"/>
      <c r="I46" s="42"/>
      <c r="J46" s="42"/>
      <c r="K46" s="42"/>
      <c r="L46" s="42"/>
      <c r="M46" s="48"/>
      <c r="N46" s="98"/>
      <c r="O46" s="96"/>
      <c r="P46" s="96"/>
      <c r="Q46" s="96"/>
      <c r="R46" s="96"/>
      <c r="S46" s="108">
        <f>+'Gestión Admi y Financiera'!S47+'Direc Ejc y Coor Int'!S47</f>
        <v>0</v>
      </c>
      <c r="T46" s="108">
        <f>+'Gestión Admi y Financiera'!T47+'Direc Ejc y Coor Int'!T47</f>
        <v>0</v>
      </c>
      <c r="U46" s="84"/>
    </row>
    <row r="47" spans="1:21" s="55" customFormat="1" ht="15.75">
      <c r="A47" s="94"/>
      <c r="B47" s="95" t="s">
        <v>77</v>
      </c>
      <c r="C47" s="817"/>
      <c r="D47" s="818"/>
      <c r="E47" s="819"/>
      <c r="F47" s="45" t="s">
        <v>78</v>
      </c>
      <c r="G47" s="40"/>
      <c r="H47" s="41"/>
      <c r="I47" s="41"/>
      <c r="J47" s="41"/>
      <c r="K47" s="41"/>
      <c r="L47" s="41"/>
      <c r="M47" s="46"/>
      <c r="N47" s="98"/>
      <c r="O47" s="96"/>
      <c r="P47" s="96"/>
      <c r="Q47" s="96"/>
      <c r="R47" s="96"/>
      <c r="S47" s="140">
        <f>SUM(S48:S49)</f>
        <v>87300</v>
      </c>
      <c r="T47" s="140">
        <f>SUM(T48:T49)</f>
        <v>39496721</v>
      </c>
      <c r="U47" s="84"/>
    </row>
    <row r="48" spans="1:21" s="55" customFormat="1" ht="15.75">
      <c r="A48" s="94"/>
      <c r="B48" s="95"/>
      <c r="C48" s="817" t="s">
        <v>79</v>
      </c>
      <c r="D48" s="818" t="s">
        <v>80</v>
      </c>
      <c r="E48" s="819" t="s">
        <v>80</v>
      </c>
      <c r="F48" s="47" t="s">
        <v>81</v>
      </c>
      <c r="G48" s="40"/>
      <c r="H48" s="42"/>
      <c r="I48" s="42"/>
      <c r="J48" s="42"/>
      <c r="K48" s="42"/>
      <c r="L48" s="42"/>
      <c r="M48" s="48"/>
      <c r="N48" s="98"/>
      <c r="O48" s="96"/>
      <c r="P48" s="96"/>
      <c r="Q48" s="96"/>
      <c r="R48" s="96"/>
      <c r="S48" s="108">
        <f>+'Gestión Admi y Financiera'!S49+'Direc Ejc y Coor Int'!S49</f>
        <v>87300</v>
      </c>
      <c r="T48" s="108">
        <f>+'Gestión Admi y Financiera'!T49+'Direc Ejc y Coor Int'!T49</f>
        <v>20336526</v>
      </c>
      <c r="U48" s="84"/>
    </row>
    <row r="49" spans="1:21" s="55" customFormat="1" ht="15.75">
      <c r="A49" s="94"/>
      <c r="B49" s="95"/>
      <c r="C49" s="817" t="s">
        <v>82</v>
      </c>
      <c r="D49" s="818" t="s">
        <v>83</v>
      </c>
      <c r="E49" s="819" t="s">
        <v>83</v>
      </c>
      <c r="F49" s="47" t="s">
        <v>84</v>
      </c>
      <c r="G49" s="40"/>
      <c r="H49" s="42"/>
      <c r="I49" s="42"/>
      <c r="J49" s="42"/>
      <c r="K49" s="42"/>
      <c r="L49" s="42"/>
      <c r="M49" s="48"/>
      <c r="N49" s="98"/>
      <c r="O49" s="96"/>
      <c r="P49" s="96"/>
      <c r="Q49" s="96"/>
      <c r="R49" s="96"/>
      <c r="S49" s="108">
        <f>+'Gestión Admi y Financiera'!S50+'Direc Ejc y Coor Int'!S50</f>
        <v>0</v>
      </c>
      <c r="T49" s="108">
        <f>+'Gestión Admi y Financiera'!T50+'Direc Ejc y Coor Int'!T50</f>
        <v>19160195</v>
      </c>
      <c r="U49" s="84"/>
    </row>
    <row r="50" spans="1:21" s="55" customFormat="1" ht="15.75">
      <c r="A50" s="94"/>
      <c r="B50" s="95"/>
      <c r="C50" s="817"/>
      <c r="D50" s="818"/>
      <c r="E50" s="819"/>
      <c r="F50" s="56"/>
      <c r="G50" s="40"/>
      <c r="H50" s="57"/>
      <c r="I50" s="57"/>
      <c r="J50" s="57"/>
      <c r="K50" s="57"/>
      <c r="L50" s="57"/>
      <c r="M50" s="58"/>
      <c r="N50" s="98"/>
      <c r="O50" s="96"/>
      <c r="P50" s="96"/>
      <c r="Q50" s="96"/>
      <c r="R50" s="96"/>
      <c r="S50" s="109"/>
      <c r="T50" s="109"/>
      <c r="U50" s="84"/>
    </row>
    <row r="51" spans="1:21" s="55" customFormat="1" ht="15.75">
      <c r="A51" s="94">
        <v>2</v>
      </c>
      <c r="B51" s="94"/>
      <c r="C51" s="821"/>
      <c r="D51" s="822"/>
      <c r="E51" s="823"/>
      <c r="F51" s="43" t="s">
        <v>85</v>
      </c>
      <c r="G51" s="59"/>
      <c r="H51" s="39"/>
      <c r="I51" s="39"/>
      <c r="J51" s="39"/>
      <c r="K51" s="39"/>
      <c r="L51" s="39"/>
      <c r="M51" s="44"/>
      <c r="N51" s="98"/>
      <c r="O51" s="96">
        <v>40</v>
      </c>
      <c r="P51" s="96"/>
      <c r="Q51" s="96"/>
      <c r="R51" s="96"/>
      <c r="S51" s="139">
        <f>+S53+S59+S64+S67+S70+S75+S82+S86+S90</f>
        <v>58724096.157498971</v>
      </c>
      <c r="T51" s="139">
        <f>+T53+T59+T64+T67+T70+T75+T82+T86+T90</f>
        <v>61570503.058097556</v>
      </c>
      <c r="U51" s="84"/>
    </row>
    <row r="52" spans="1:21" s="55" customFormat="1" ht="15.75">
      <c r="A52" s="94"/>
      <c r="B52" s="95"/>
      <c r="C52" s="817"/>
      <c r="D52" s="818"/>
      <c r="E52" s="819"/>
      <c r="F52" s="56"/>
      <c r="G52" s="40"/>
      <c r="H52" s="57"/>
      <c r="I52" s="57"/>
      <c r="J52" s="57"/>
      <c r="K52" s="57"/>
      <c r="L52" s="57"/>
      <c r="M52" s="58"/>
      <c r="N52" s="98"/>
      <c r="O52" s="96"/>
      <c r="P52" s="96"/>
      <c r="Q52" s="96"/>
      <c r="R52" s="96"/>
      <c r="S52" s="109"/>
      <c r="T52" s="109"/>
      <c r="U52" s="84"/>
    </row>
    <row r="53" spans="1:21" s="55" customFormat="1" ht="15.75">
      <c r="A53" s="94"/>
      <c r="B53" s="95" t="s">
        <v>86</v>
      </c>
      <c r="C53" s="817"/>
      <c r="D53" s="818"/>
      <c r="E53" s="819"/>
      <c r="F53" s="45" t="s">
        <v>87</v>
      </c>
      <c r="G53" s="40"/>
      <c r="H53" s="41"/>
      <c r="I53" s="41"/>
      <c r="J53" s="41"/>
      <c r="K53" s="41"/>
      <c r="L53" s="41"/>
      <c r="M53" s="46"/>
      <c r="N53" s="98"/>
      <c r="O53" s="96"/>
      <c r="P53" s="96"/>
      <c r="Q53" s="96"/>
      <c r="R53" s="96"/>
      <c r="S53" s="140">
        <f>SUM(S54:S58)</f>
        <v>2483078</v>
      </c>
      <c r="T53" s="140">
        <f>SUM(T54:T58)</f>
        <v>2893805</v>
      </c>
      <c r="U53" s="84"/>
    </row>
    <row r="54" spans="1:21" s="55" customFormat="1" ht="15.75">
      <c r="A54" s="94"/>
      <c r="B54" s="95"/>
      <c r="C54" s="817" t="s">
        <v>88</v>
      </c>
      <c r="D54" s="818" t="s">
        <v>89</v>
      </c>
      <c r="E54" s="819" t="s">
        <v>89</v>
      </c>
      <c r="F54" s="47" t="s">
        <v>90</v>
      </c>
      <c r="G54" s="40"/>
      <c r="H54" s="42"/>
      <c r="I54" s="42"/>
      <c r="J54" s="42"/>
      <c r="K54" s="42"/>
      <c r="L54" s="42"/>
      <c r="M54" s="48"/>
      <c r="N54" s="98"/>
      <c r="O54" s="96"/>
      <c r="P54" s="96"/>
      <c r="Q54" s="96"/>
      <c r="R54" s="96"/>
      <c r="S54" s="108">
        <f>+'Gestión Admi y Financiera'!S54+'Direc Ejc y Coor Int'!S53</f>
        <v>0</v>
      </c>
      <c r="T54" s="108">
        <f>+'Gestión Admi y Financiera'!T54+'Direc Ejc y Coor Int'!T53</f>
        <v>0</v>
      </c>
      <c r="U54" s="84"/>
    </row>
    <row r="55" spans="1:21" s="55" customFormat="1" ht="15.75" hidden="1">
      <c r="A55" s="94"/>
      <c r="B55" s="95"/>
      <c r="C55" s="817" t="s">
        <v>91</v>
      </c>
      <c r="D55" s="818" t="s">
        <v>92</v>
      </c>
      <c r="E55" s="819" t="s">
        <v>92</v>
      </c>
      <c r="F55" s="47" t="s">
        <v>93</v>
      </c>
      <c r="G55" s="40"/>
      <c r="H55" s="42"/>
      <c r="I55" s="42"/>
      <c r="J55" s="42"/>
      <c r="K55" s="42"/>
      <c r="L55" s="42"/>
      <c r="M55" s="48"/>
      <c r="N55" s="98"/>
      <c r="O55" s="96"/>
      <c r="P55" s="96"/>
      <c r="Q55" s="96"/>
      <c r="R55" s="96"/>
      <c r="S55" s="108">
        <f>+'Gestión Admi y Financiera'!S55+'Direc Ejc y Coor Int'!S54</f>
        <v>0</v>
      </c>
      <c r="T55" s="108">
        <f>+'Gestión Admi y Financiera'!T55+'Direc Ejc y Coor Int'!T54</f>
        <v>150000</v>
      </c>
      <c r="U55" s="84"/>
    </row>
    <row r="56" spans="1:21" s="55" customFormat="1" ht="15.75">
      <c r="A56" s="94"/>
      <c r="B56" s="95"/>
      <c r="C56" s="817" t="s">
        <v>94</v>
      </c>
      <c r="D56" s="818" t="s">
        <v>95</v>
      </c>
      <c r="E56" s="819" t="s">
        <v>95</v>
      </c>
      <c r="F56" s="47" t="s">
        <v>96</v>
      </c>
      <c r="G56" s="40"/>
      <c r="H56" s="42"/>
      <c r="I56" s="42"/>
      <c r="J56" s="42"/>
      <c r="K56" s="42"/>
      <c r="L56" s="42"/>
      <c r="M56" s="48"/>
      <c r="N56" s="98"/>
      <c r="O56" s="96"/>
      <c r="P56" s="96"/>
      <c r="Q56" s="96"/>
      <c r="R56" s="96"/>
      <c r="S56" s="108">
        <f>+'Gestión Admi y Financiera'!S56+'Direc Ejc y Coor Int'!S55</f>
        <v>2483078</v>
      </c>
      <c r="T56" s="108">
        <f>+'Gestión Admi y Financiera'!T56+'Direc Ejc y Coor Int'!T55</f>
        <v>2396442</v>
      </c>
      <c r="U56" s="84"/>
    </row>
    <row r="57" spans="1:21" s="55" customFormat="1" ht="15.75">
      <c r="A57" s="94"/>
      <c r="B57" s="95"/>
      <c r="C57" s="817" t="s">
        <v>97</v>
      </c>
      <c r="D57" s="818" t="s">
        <v>98</v>
      </c>
      <c r="E57" s="819" t="s">
        <v>98</v>
      </c>
      <c r="F57" s="47" t="s">
        <v>99</v>
      </c>
      <c r="G57" s="40"/>
      <c r="H57" s="42"/>
      <c r="I57" s="42"/>
      <c r="J57" s="42"/>
      <c r="K57" s="42"/>
      <c r="L57" s="42"/>
      <c r="M57" s="48"/>
      <c r="N57" s="98"/>
      <c r="O57" s="96"/>
      <c r="P57" s="96"/>
      <c r="Q57" s="96"/>
      <c r="R57" s="96"/>
      <c r="S57" s="108">
        <f>+'Gestión Admi y Financiera'!S57+'Direc Ejc y Coor Int'!S56</f>
        <v>0</v>
      </c>
      <c r="T57" s="108">
        <f>+'Gestión Admi y Financiera'!T57+'Direc Ejc y Coor Int'!T56</f>
        <v>56251</v>
      </c>
      <c r="U57" s="84"/>
    </row>
    <row r="58" spans="1:21" s="55" customFormat="1" ht="15.75" hidden="1">
      <c r="A58" s="94"/>
      <c r="B58" s="95"/>
      <c r="C58" s="817" t="s">
        <v>100</v>
      </c>
      <c r="D58" s="818" t="s">
        <v>101</v>
      </c>
      <c r="E58" s="819" t="s">
        <v>101</v>
      </c>
      <c r="F58" s="47" t="s">
        <v>102</v>
      </c>
      <c r="G58" s="40"/>
      <c r="H58" s="42"/>
      <c r="I58" s="42"/>
      <c r="J58" s="42"/>
      <c r="K58" s="42"/>
      <c r="L58" s="42"/>
      <c r="M58" s="48"/>
      <c r="N58" s="98"/>
      <c r="O58" s="96"/>
      <c r="P58" s="96"/>
      <c r="Q58" s="96"/>
      <c r="R58" s="96"/>
      <c r="S58" s="108">
        <f>+'Gestión Admi y Financiera'!S58+'Direc Ejc y Coor Int'!S57</f>
        <v>0</v>
      </c>
      <c r="T58" s="108">
        <f>+'Gestión Admi y Financiera'!T58+'Direc Ejc y Coor Int'!T57</f>
        <v>291112</v>
      </c>
      <c r="U58" s="84"/>
    </row>
    <row r="59" spans="1:21" s="55" customFormat="1" ht="15.75">
      <c r="A59" s="94"/>
      <c r="B59" s="95" t="s">
        <v>103</v>
      </c>
      <c r="C59" s="817"/>
      <c r="D59" s="818"/>
      <c r="E59" s="819"/>
      <c r="F59" s="45" t="s">
        <v>104</v>
      </c>
      <c r="G59" s="40"/>
      <c r="H59" s="41"/>
      <c r="I59" s="41"/>
      <c r="J59" s="41"/>
      <c r="K59" s="41"/>
      <c r="L59" s="41"/>
      <c r="M59" s="46"/>
      <c r="N59" s="98"/>
      <c r="O59" s="96"/>
      <c r="P59" s="96"/>
      <c r="Q59" s="96"/>
      <c r="R59" s="96"/>
      <c r="S59" s="140">
        <f>SUM(S60:S63)</f>
        <v>12132778.004796961</v>
      </c>
      <c r="T59" s="140">
        <f>SUM(T60:T63)</f>
        <v>12968659.721770262</v>
      </c>
      <c r="U59" s="84"/>
    </row>
    <row r="60" spans="1:21" s="55" customFormat="1" ht="15.75">
      <c r="A60" s="94"/>
      <c r="B60" s="95"/>
      <c r="C60" s="817" t="s">
        <v>105</v>
      </c>
      <c r="D60" s="818" t="s">
        <v>106</v>
      </c>
      <c r="E60" s="819" t="s">
        <v>106</v>
      </c>
      <c r="F60" s="47" t="s">
        <v>107</v>
      </c>
      <c r="G60" s="40"/>
      <c r="H60" s="42"/>
      <c r="I60" s="42"/>
      <c r="J60" s="42"/>
      <c r="K60" s="42"/>
      <c r="L60" s="42"/>
      <c r="M60" s="48"/>
      <c r="N60" s="98"/>
      <c r="O60" s="96"/>
      <c r="P60" s="96"/>
      <c r="Q60" s="96"/>
      <c r="R60" s="96"/>
      <c r="S60" s="108">
        <f>+'Gestión Admi y Financiera'!S60+'Direc Ejc y Coor Int'!S59</f>
        <v>12038500.359999999</v>
      </c>
      <c r="T60" s="108">
        <f>+'Gestión Admi y Financiera'!T60+'Direc Ejc y Coor Int'!T59</f>
        <v>12674144</v>
      </c>
      <c r="U60" s="84"/>
    </row>
    <row r="61" spans="1:21" s="55" customFormat="1" ht="15.75">
      <c r="A61" s="94"/>
      <c r="B61" s="95"/>
      <c r="C61" s="817" t="s">
        <v>108</v>
      </c>
      <c r="D61" s="818" t="s">
        <v>109</v>
      </c>
      <c r="E61" s="819" t="s">
        <v>109</v>
      </c>
      <c r="F61" s="47" t="s">
        <v>110</v>
      </c>
      <c r="G61" s="40"/>
      <c r="H61" s="42"/>
      <c r="I61" s="42"/>
      <c r="J61" s="42"/>
      <c r="K61" s="42"/>
      <c r="L61" s="42"/>
      <c r="M61" s="48"/>
      <c r="N61" s="98"/>
      <c r="O61" s="96"/>
      <c r="P61" s="96"/>
      <c r="Q61" s="96"/>
      <c r="R61" s="96"/>
      <c r="S61" s="108">
        <f>+'Gestión Admi y Financiera'!S61+'Direc Ejc y Coor Int'!S60</f>
        <v>68523.644796961235</v>
      </c>
      <c r="T61" s="108">
        <f>+'Gestión Admi y Financiera'!T61+'Direc Ejc y Coor Int'!T60</f>
        <v>86629</v>
      </c>
      <c r="U61" s="84"/>
    </row>
    <row r="62" spans="1:21" s="55" customFormat="1" ht="15.75">
      <c r="A62" s="94"/>
      <c r="B62" s="95"/>
      <c r="C62" s="817" t="s">
        <v>111</v>
      </c>
      <c r="D62" s="818" t="s">
        <v>112</v>
      </c>
      <c r="E62" s="819" t="s">
        <v>112</v>
      </c>
      <c r="F62" s="47" t="s">
        <v>113</v>
      </c>
      <c r="G62" s="40"/>
      <c r="H62" s="42"/>
      <c r="I62" s="42"/>
      <c r="J62" s="42"/>
      <c r="K62" s="42"/>
      <c r="L62" s="42"/>
      <c r="M62" s="48"/>
      <c r="N62" s="98"/>
      <c r="O62" s="96"/>
      <c r="P62" s="96"/>
      <c r="Q62" s="96"/>
      <c r="R62" s="96"/>
      <c r="S62" s="108">
        <f>+'Gestión Admi y Financiera'!S62+'Direc Ejc y Coor Int'!S61</f>
        <v>25754</v>
      </c>
      <c r="T62" s="108">
        <f>+'Gestión Admi y Financiera'!T62+'Direc Ejc y Coor Int'!T61</f>
        <v>157386.72177026246</v>
      </c>
      <c r="U62" s="84"/>
    </row>
    <row r="63" spans="1:21" s="55" customFormat="1" ht="15.75">
      <c r="A63" s="94"/>
      <c r="B63" s="95"/>
      <c r="C63" s="817" t="s">
        <v>114</v>
      </c>
      <c r="D63" s="818" t="s">
        <v>115</v>
      </c>
      <c r="E63" s="819" t="s">
        <v>115</v>
      </c>
      <c r="F63" s="47" t="s">
        <v>116</v>
      </c>
      <c r="G63" s="40"/>
      <c r="H63" s="42"/>
      <c r="I63" s="42"/>
      <c r="J63" s="42"/>
      <c r="K63" s="42"/>
      <c r="L63" s="42"/>
      <c r="M63" s="48"/>
      <c r="N63" s="98"/>
      <c r="O63" s="96"/>
      <c r="P63" s="96"/>
      <c r="Q63" s="96"/>
      <c r="R63" s="96"/>
      <c r="S63" s="108">
        <f>+'Gestión Admi y Financiera'!S63+'Direc Ejc y Coor Int'!S62</f>
        <v>0</v>
      </c>
      <c r="T63" s="108">
        <f>+'Gestión Admi y Financiera'!T63+'Direc Ejc y Coor Int'!T62</f>
        <v>50500</v>
      </c>
      <c r="U63" s="84"/>
    </row>
    <row r="64" spans="1:21" s="55" customFormat="1" ht="15.75">
      <c r="A64" s="94"/>
      <c r="B64" s="95" t="s">
        <v>117</v>
      </c>
      <c r="C64" s="817"/>
      <c r="D64" s="818"/>
      <c r="E64" s="819"/>
      <c r="F64" s="45" t="s">
        <v>118</v>
      </c>
      <c r="G64" s="40"/>
      <c r="H64" s="41"/>
      <c r="I64" s="41"/>
      <c r="J64" s="41"/>
      <c r="K64" s="41"/>
      <c r="L64" s="41"/>
      <c r="M64" s="46"/>
      <c r="N64" s="98"/>
      <c r="O64" s="96"/>
      <c r="P64" s="96"/>
      <c r="Q64" s="96"/>
      <c r="R64" s="96"/>
      <c r="S64" s="140">
        <f>SUM(S65:S66)</f>
        <v>25248496.776633594</v>
      </c>
      <c r="T64" s="140">
        <f>SUM(T65:T66)</f>
        <v>17152905.079999998</v>
      </c>
      <c r="U64" s="84"/>
    </row>
    <row r="65" spans="1:21" s="55" customFormat="1" ht="15.75">
      <c r="A65" s="94"/>
      <c r="B65" s="95"/>
      <c r="C65" s="817" t="s">
        <v>119</v>
      </c>
      <c r="D65" s="818" t="s">
        <v>120</v>
      </c>
      <c r="E65" s="819" t="s">
        <v>120</v>
      </c>
      <c r="F65" s="47" t="s">
        <v>121</v>
      </c>
      <c r="G65" s="40"/>
      <c r="H65" s="42"/>
      <c r="I65" s="42"/>
      <c r="J65" s="42"/>
      <c r="K65" s="42"/>
      <c r="L65" s="42"/>
      <c r="M65" s="48"/>
      <c r="N65" s="98"/>
      <c r="O65" s="96"/>
      <c r="P65" s="96"/>
      <c r="Q65" s="96"/>
      <c r="R65" s="96"/>
      <c r="S65" s="108">
        <f>+'Gestión Admi y Financiera'!S65+'Direc Ejc y Coor Int'!S64</f>
        <v>25221684.360000007</v>
      </c>
      <c r="T65" s="108">
        <f>+'Gestión Admi y Financiera'!T65+'Direc Ejc y Coor Int'!T64</f>
        <v>15648979</v>
      </c>
      <c r="U65" s="84"/>
    </row>
    <row r="66" spans="1:21" s="55" customFormat="1" ht="15.75">
      <c r="A66" s="94"/>
      <c r="B66" s="95"/>
      <c r="C66" s="817" t="s">
        <v>122</v>
      </c>
      <c r="D66" s="818" t="s">
        <v>123</v>
      </c>
      <c r="E66" s="819" t="s">
        <v>123</v>
      </c>
      <c r="F66" s="47" t="s">
        <v>124</v>
      </c>
      <c r="G66" s="40"/>
      <c r="H66" s="42"/>
      <c r="I66" s="42"/>
      <c r="J66" s="42"/>
      <c r="K66" s="42"/>
      <c r="L66" s="42"/>
      <c r="M66" s="48"/>
      <c r="N66" s="98"/>
      <c r="O66" s="96"/>
      <c r="P66" s="96"/>
      <c r="Q66" s="96"/>
      <c r="R66" s="96"/>
      <c r="S66" s="108">
        <f>+'Gestión Admi y Financiera'!S66+'Direc Ejc y Coor Int'!S65</f>
        <v>26812.416633585817</v>
      </c>
      <c r="T66" s="108">
        <f>+'Gestión Admi y Financiera'!T66+'Direc Ejc y Coor Int'!T65</f>
        <v>1503926.08</v>
      </c>
      <c r="U66" s="84"/>
    </row>
    <row r="67" spans="1:21" s="55" customFormat="1" ht="15.75">
      <c r="A67" s="94"/>
      <c r="B67" s="95" t="s">
        <v>125</v>
      </c>
      <c r="C67" s="817"/>
      <c r="D67" s="818"/>
      <c r="E67" s="819"/>
      <c r="F67" s="45" t="s">
        <v>126</v>
      </c>
      <c r="G67" s="40"/>
      <c r="H67" s="41"/>
      <c r="I67" s="41"/>
      <c r="J67" s="41"/>
      <c r="K67" s="41"/>
      <c r="L67" s="41"/>
      <c r="M67" s="46"/>
      <c r="N67" s="98"/>
      <c r="O67" s="96"/>
      <c r="P67" s="96"/>
      <c r="Q67" s="96"/>
      <c r="R67" s="96"/>
      <c r="S67" s="140">
        <f>SUM(S68:S69)</f>
        <v>308229.48799999995</v>
      </c>
      <c r="T67" s="140">
        <f>SUM(T68:T69)</f>
        <v>575877.88</v>
      </c>
      <c r="U67" s="84"/>
    </row>
    <row r="68" spans="1:21" s="55" customFormat="1" ht="15.75">
      <c r="A68" s="94"/>
      <c r="B68" s="95"/>
      <c r="C68" s="817" t="s">
        <v>127</v>
      </c>
      <c r="D68" s="818" t="s">
        <v>128</v>
      </c>
      <c r="E68" s="819" t="s">
        <v>128</v>
      </c>
      <c r="F68" s="47" t="s">
        <v>129</v>
      </c>
      <c r="G68" s="40"/>
      <c r="H68" s="42"/>
      <c r="I68" s="42"/>
      <c r="J68" s="42"/>
      <c r="K68" s="42"/>
      <c r="L68" s="42"/>
      <c r="M68" s="48"/>
      <c r="N68" s="98"/>
      <c r="O68" s="96"/>
      <c r="P68" s="96"/>
      <c r="Q68" s="96"/>
      <c r="R68" s="96"/>
      <c r="S68" s="108">
        <f>+'Gestión Admi y Financiera'!S68+'Direc Ejc y Coor Int'!S67</f>
        <v>308229.48799999995</v>
      </c>
      <c r="T68" s="108">
        <f>+'Gestión Admi y Financiera'!T68+'Direc Ejc y Coor Int'!T67</f>
        <v>353289.12</v>
      </c>
      <c r="U68" s="84"/>
    </row>
    <row r="69" spans="1:21" s="55" customFormat="1" ht="15.75">
      <c r="A69" s="94"/>
      <c r="B69" s="95"/>
      <c r="C69" s="817" t="s">
        <v>130</v>
      </c>
      <c r="D69" s="818" t="s">
        <v>131</v>
      </c>
      <c r="E69" s="819" t="s">
        <v>131</v>
      </c>
      <c r="F69" s="47" t="s">
        <v>132</v>
      </c>
      <c r="G69" s="40"/>
      <c r="H69" s="42"/>
      <c r="I69" s="42"/>
      <c r="J69" s="42"/>
      <c r="K69" s="42"/>
      <c r="L69" s="42"/>
      <c r="M69" s="48"/>
      <c r="N69" s="98"/>
      <c r="O69" s="96"/>
      <c r="P69" s="96"/>
      <c r="Q69" s="96"/>
      <c r="R69" s="96"/>
      <c r="S69" s="108">
        <f>+'Gestión Admi y Financiera'!S69+'Direc Ejc y Coor Int'!S68</f>
        <v>0</v>
      </c>
      <c r="T69" s="108">
        <f>+'Gestión Admi y Financiera'!T69+'Direc Ejc y Coor Int'!T68</f>
        <v>222588.76</v>
      </c>
      <c r="U69" s="84"/>
    </row>
    <row r="70" spans="1:21" s="55" customFormat="1" ht="15.75">
      <c r="A70" s="94"/>
      <c r="B70" s="95" t="s">
        <v>133</v>
      </c>
      <c r="C70" s="817"/>
      <c r="D70" s="818"/>
      <c r="E70" s="819"/>
      <c r="F70" s="45" t="s">
        <v>134</v>
      </c>
      <c r="G70" s="40"/>
      <c r="H70" s="41"/>
      <c r="I70" s="41"/>
      <c r="J70" s="41"/>
      <c r="K70" s="41"/>
      <c r="L70" s="41"/>
      <c r="M70" s="46"/>
      <c r="N70" s="98"/>
      <c r="O70" s="96"/>
      <c r="P70" s="96"/>
      <c r="Q70" s="96"/>
      <c r="R70" s="96"/>
      <c r="S70" s="140">
        <f>SUM(S71:S74)</f>
        <v>947401.66607458377</v>
      </c>
      <c r="T70" s="140">
        <f>SUM(T71:T74)</f>
        <v>869270.09405379475</v>
      </c>
      <c r="U70" s="84"/>
    </row>
    <row r="71" spans="1:21" s="55" customFormat="1" ht="15.75">
      <c r="A71" s="94"/>
      <c r="B71" s="95"/>
      <c r="C71" s="817" t="s">
        <v>135</v>
      </c>
      <c r="D71" s="818" t="s">
        <v>136</v>
      </c>
      <c r="E71" s="819" t="s">
        <v>136</v>
      </c>
      <c r="F71" s="47" t="s">
        <v>137</v>
      </c>
      <c r="G71" s="40"/>
      <c r="H71" s="42"/>
      <c r="I71" s="42"/>
      <c r="J71" s="42"/>
      <c r="K71" s="42"/>
      <c r="L71" s="42"/>
      <c r="M71" s="48"/>
      <c r="N71" s="98"/>
      <c r="O71" s="96"/>
      <c r="P71" s="96"/>
      <c r="Q71" s="96"/>
      <c r="R71" s="96"/>
      <c r="S71" s="108">
        <f>+'Gestión Admi y Financiera'!S71+'Direc Ejc y Coor Int'!S70</f>
        <v>946021.66607458377</v>
      </c>
      <c r="T71" s="108">
        <f>+'Gestión Admi y Financiera'!T71+'Direc Ejc y Coor Int'!T70</f>
        <v>826921.55999999994</v>
      </c>
      <c r="U71" s="84"/>
    </row>
    <row r="72" spans="1:21" s="55" customFormat="1" ht="15.75">
      <c r="A72" s="94"/>
      <c r="B72" s="95"/>
      <c r="C72" s="817" t="s">
        <v>138</v>
      </c>
      <c r="D72" s="818" t="s">
        <v>139</v>
      </c>
      <c r="E72" s="819" t="s">
        <v>139</v>
      </c>
      <c r="F72" s="47" t="s">
        <v>140</v>
      </c>
      <c r="G72" s="40"/>
      <c r="H72" s="42"/>
      <c r="I72" s="42"/>
      <c r="J72" s="42"/>
      <c r="K72" s="42"/>
      <c r="L72" s="42"/>
      <c r="M72" s="48"/>
      <c r="N72" s="98"/>
      <c r="O72" s="96"/>
      <c r="P72" s="96"/>
      <c r="Q72" s="96"/>
      <c r="R72" s="96"/>
      <c r="S72" s="108">
        <f>+'Gestión Admi y Financiera'!S72+'Direc Ejc y Coor Int'!S71</f>
        <v>0</v>
      </c>
      <c r="T72" s="108">
        <f>+'Gestión Admi y Financiera'!T72+'Direc Ejc y Coor Int'!T71</f>
        <v>10944.754089983999</v>
      </c>
      <c r="U72" s="84"/>
    </row>
    <row r="73" spans="1:21" s="55" customFormat="1" ht="15.75" hidden="1">
      <c r="A73" s="94"/>
      <c r="B73" s="95"/>
      <c r="C73" s="817" t="s">
        <v>141</v>
      </c>
      <c r="D73" s="818" t="s">
        <v>142</v>
      </c>
      <c r="E73" s="819" t="s">
        <v>142</v>
      </c>
      <c r="F73" s="47" t="s">
        <v>143</v>
      </c>
      <c r="G73" s="40"/>
      <c r="H73" s="42"/>
      <c r="I73" s="42"/>
      <c r="J73" s="42"/>
      <c r="K73" s="42"/>
      <c r="L73" s="42"/>
      <c r="M73" s="48"/>
      <c r="N73" s="98"/>
      <c r="O73" s="96"/>
      <c r="P73" s="96"/>
      <c r="Q73" s="96"/>
      <c r="R73" s="96"/>
      <c r="S73" s="108">
        <f>+'Gestión Admi y Financiera'!S73+'Direc Ejc y Coor Int'!S72</f>
        <v>0</v>
      </c>
      <c r="T73" s="108">
        <f>+'Gestión Admi y Financiera'!T73+'Direc Ejc y Coor Int'!T72</f>
        <v>0</v>
      </c>
      <c r="U73" s="84"/>
    </row>
    <row r="74" spans="1:21" s="55" customFormat="1" ht="15.75">
      <c r="A74" s="94"/>
      <c r="B74" s="95"/>
      <c r="C74" s="817" t="s">
        <v>144</v>
      </c>
      <c r="D74" s="818" t="s">
        <v>145</v>
      </c>
      <c r="E74" s="819" t="s">
        <v>145</v>
      </c>
      <c r="F74" s="47" t="s">
        <v>146</v>
      </c>
      <c r="G74" s="40"/>
      <c r="H74" s="42"/>
      <c r="I74" s="42"/>
      <c r="J74" s="42"/>
      <c r="K74" s="42"/>
      <c r="L74" s="42"/>
      <c r="M74" s="48"/>
      <c r="N74" s="98"/>
      <c r="O74" s="96"/>
      <c r="P74" s="96"/>
      <c r="Q74" s="96"/>
      <c r="R74" s="96"/>
      <c r="S74" s="108">
        <f>+'Gestión Admi y Financiera'!S74+'Direc Ejc y Coor Int'!S73</f>
        <v>1380</v>
      </c>
      <c r="T74" s="108">
        <f>+'Gestión Admi y Financiera'!T74+'Direc Ejc y Coor Int'!T73</f>
        <v>31403.779963810804</v>
      </c>
      <c r="U74" s="84"/>
    </row>
    <row r="75" spans="1:21" s="55" customFormat="1" ht="15.75">
      <c r="A75" s="94"/>
      <c r="B75" s="95" t="s">
        <v>147</v>
      </c>
      <c r="C75" s="817"/>
      <c r="D75" s="818"/>
      <c r="E75" s="819"/>
      <c r="F75" s="45" t="s">
        <v>148</v>
      </c>
      <c r="G75" s="40"/>
      <c r="H75" s="41"/>
      <c r="I75" s="41"/>
      <c r="J75" s="41"/>
      <c r="K75" s="41"/>
      <c r="L75" s="41"/>
      <c r="M75" s="46"/>
      <c r="N75" s="98"/>
      <c r="O75" s="96"/>
      <c r="P75" s="96"/>
      <c r="Q75" s="96"/>
      <c r="R75" s="96"/>
      <c r="S75" s="140">
        <f>SUM(S76:S81)</f>
        <v>1971865.7399999998</v>
      </c>
      <c r="T75" s="140">
        <f>SUM(T76:T81)</f>
        <v>12158434.308193047</v>
      </c>
      <c r="U75" s="84"/>
    </row>
    <row r="76" spans="1:21" s="55" customFormat="1" ht="15.75">
      <c r="A76" s="94"/>
      <c r="B76" s="95"/>
      <c r="C76" s="817" t="s">
        <v>149</v>
      </c>
      <c r="D76" s="818" t="s">
        <v>150</v>
      </c>
      <c r="E76" s="819" t="s">
        <v>150</v>
      </c>
      <c r="F76" s="47" t="s">
        <v>151</v>
      </c>
      <c r="G76" s="40"/>
      <c r="H76" s="42"/>
      <c r="I76" s="42"/>
      <c r="J76" s="42"/>
      <c r="K76" s="42"/>
      <c r="L76" s="42"/>
      <c r="M76" s="48"/>
      <c r="N76" s="98"/>
      <c r="O76" s="96"/>
      <c r="P76" s="96"/>
      <c r="Q76" s="96"/>
      <c r="R76" s="96"/>
      <c r="S76" s="108">
        <f>+'Gestión Admi y Financiera'!S76+'Direc Ejc y Coor Int'!S75</f>
        <v>270000</v>
      </c>
      <c r="T76" s="108">
        <f>+'Gestión Admi y Financiera'!T76+'Direc Ejc y Coor Int'!T75</f>
        <v>1838552.22</v>
      </c>
      <c r="U76" s="84"/>
    </row>
    <row r="77" spans="1:21" s="55" customFormat="1" ht="15.75">
      <c r="A77" s="94"/>
      <c r="B77" s="95"/>
      <c r="C77" s="817" t="s">
        <v>152</v>
      </c>
      <c r="D77" s="818" t="s">
        <v>153</v>
      </c>
      <c r="E77" s="819" t="s">
        <v>153</v>
      </c>
      <c r="F77" s="47" t="s">
        <v>154</v>
      </c>
      <c r="G77" s="40"/>
      <c r="H77" s="42"/>
      <c r="I77" s="42"/>
      <c r="J77" s="42"/>
      <c r="K77" s="42"/>
      <c r="L77" s="42"/>
      <c r="M77" s="48"/>
      <c r="N77" s="98"/>
      <c r="O77" s="96"/>
      <c r="P77" s="96"/>
      <c r="Q77" s="96"/>
      <c r="R77" s="96"/>
      <c r="S77" s="108">
        <f>+'Gestión Admi y Financiera'!S77+'Direc Ejc y Coor Int'!S76</f>
        <v>0</v>
      </c>
      <c r="T77" s="108">
        <f>+'Gestión Admi y Financiera'!T77+'Direc Ejc y Coor Int'!T76</f>
        <v>0</v>
      </c>
      <c r="U77" s="84"/>
    </row>
    <row r="78" spans="1:21" s="55" customFormat="1" ht="15.75" hidden="1">
      <c r="A78" s="94"/>
      <c r="B78" s="95"/>
      <c r="C78" s="817" t="s">
        <v>155</v>
      </c>
      <c r="D78" s="818" t="s">
        <v>156</v>
      </c>
      <c r="E78" s="819" t="s">
        <v>156</v>
      </c>
      <c r="F78" s="47" t="s">
        <v>157</v>
      </c>
      <c r="G78" s="40"/>
      <c r="H78" s="42"/>
      <c r="I78" s="42"/>
      <c r="J78" s="42"/>
      <c r="K78" s="42"/>
      <c r="L78" s="42"/>
      <c r="M78" s="48"/>
      <c r="N78" s="98"/>
      <c r="O78" s="96"/>
      <c r="P78" s="96"/>
      <c r="Q78" s="96"/>
      <c r="R78" s="96"/>
      <c r="S78" s="108">
        <f>+'Gestión Admi y Financiera'!S78+'Direc Ejc y Coor Int'!S77</f>
        <v>1696865.7399999998</v>
      </c>
      <c r="T78" s="108">
        <f>+'Gestión Admi y Financiera'!T78+'Direc Ejc y Coor Int'!T77</f>
        <v>1695385.4792807768</v>
      </c>
      <c r="U78" s="84"/>
    </row>
    <row r="79" spans="1:21" s="55" customFormat="1" ht="15.75">
      <c r="A79" s="94"/>
      <c r="B79" s="95"/>
      <c r="C79" s="817" t="s">
        <v>158</v>
      </c>
      <c r="D79" s="818" t="s">
        <v>159</v>
      </c>
      <c r="E79" s="819" t="s">
        <v>159</v>
      </c>
      <c r="F79" s="47" t="s">
        <v>160</v>
      </c>
      <c r="G79" s="40"/>
      <c r="H79" s="42"/>
      <c r="I79" s="42"/>
      <c r="J79" s="42"/>
      <c r="K79" s="42"/>
      <c r="L79" s="42"/>
      <c r="M79" s="48"/>
      <c r="N79" s="98"/>
      <c r="O79" s="96"/>
      <c r="P79" s="96"/>
      <c r="Q79" s="96"/>
      <c r="R79" s="96"/>
      <c r="S79" s="108">
        <f>+'Gestión Admi y Financiera'!S79+'Direc Ejc y Coor Int'!S78</f>
        <v>0</v>
      </c>
      <c r="T79" s="108">
        <f>+'Gestión Admi y Financiera'!T79+'Direc Ejc y Coor Int'!T78</f>
        <v>3230189.8624213822</v>
      </c>
      <c r="U79" s="84"/>
    </row>
    <row r="80" spans="1:21" s="55" customFormat="1" ht="15.75" hidden="1">
      <c r="A80" s="94"/>
      <c r="B80" s="95"/>
      <c r="C80" s="817" t="s">
        <v>161</v>
      </c>
      <c r="D80" s="818" t="s">
        <v>162</v>
      </c>
      <c r="E80" s="819" t="s">
        <v>162</v>
      </c>
      <c r="F80" s="47" t="s">
        <v>163</v>
      </c>
      <c r="G80" s="40"/>
      <c r="H80" s="42"/>
      <c r="I80" s="42"/>
      <c r="J80" s="42"/>
      <c r="K80" s="42"/>
      <c r="L80" s="42"/>
      <c r="M80" s="48"/>
      <c r="N80" s="98"/>
      <c r="O80" s="96"/>
      <c r="P80" s="96"/>
      <c r="Q80" s="96"/>
      <c r="R80" s="96"/>
      <c r="S80" s="108">
        <f>+'Gestión Admi y Financiera'!S80+'Direc Ejc y Coor Int'!S79</f>
        <v>0</v>
      </c>
      <c r="T80" s="108">
        <f>+'Gestión Admi y Financiera'!T80+'Direc Ejc y Coor Int'!T79</f>
        <v>3894306.7464908874</v>
      </c>
      <c r="U80" s="84"/>
    </row>
    <row r="81" spans="1:21" s="55" customFormat="1" ht="15.75">
      <c r="A81" s="94"/>
      <c r="B81" s="95"/>
      <c r="C81" s="817" t="s">
        <v>164</v>
      </c>
      <c r="D81" s="818" t="s">
        <v>165</v>
      </c>
      <c r="E81" s="819" t="s">
        <v>165</v>
      </c>
      <c r="F81" s="47" t="s">
        <v>166</v>
      </c>
      <c r="G81" s="40"/>
      <c r="H81" s="42"/>
      <c r="I81" s="42"/>
      <c r="J81" s="42"/>
      <c r="K81" s="42"/>
      <c r="L81" s="42"/>
      <c r="M81" s="48"/>
      <c r="N81" s="98"/>
      <c r="O81" s="96"/>
      <c r="P81" s="96"/>
      <c r="Q81" s="96"/>
      <c r="R81" s="96"/>
      <c r="S81" s="108">
        <f>+'Gestión Admi y Financiera'!S81+'Direc Ejc y Coor Int'!S80</f>
        <v>5000</v>
      </c>
      <c r="T81" s="108">
        <f>+'Gestión Admi y Financiera'!T81+'Direc Ejc y Coor Int'!T80</f>
        <v>1500000</v>
      </c>
      <c r="U81" s="84"/>
    </row>
    <row r="82" spans="1:21" s="55" customFormat="1" ht="15.75">
      <c r="A82" s="94"/>
      <c r="B82" s="95" t="s">
        <v>167</v>
      </c>
      <c r="C82" s="817"/>
      <c r="D82" s="818"/>
      <c r="E82" s="819"/>
      <c r="F82" s="45" t="s">
        <v>168</v>
      </c>
      <c r="G82" s="40"/>
      <c r="H82" s="41"/>
      <c r="I82" s="41"/>
      <c r="J82" s="41"/>
      <c r="K82" s="41"/>
      <c r="L82" s="41"/>
      <c r="M82" s="46"/>
      <c r="N82" s="98"/>
      <c r="O82" s="96"/>
      <c r="P82" s="96"/>
      <c r="Q82" s="96"/>
      <c r="R82" s="96"/>
      <c r="S82" s="140">
        <f>SUM(S83:S85)</f>
        <v>1909893.9799999997</v>
      </c>
      <c r="T82" s="140">
        <f>SUM(T83:T85)</f>
        <v>2966276.1</v>
      </c>
      <c r="U82" s="84"/>
    </row>
    <row r="83" spans="1:21" s="55" customFormat="1" ht="15.75">
      <c r="A83" s="94"/>
      <c r="B83" s="95"/>
      <c r="C83" s="817" t="s">
        <v>169</v>
      </c>
      <c r="D83" s="818" t="s">
        <v>170</v>
      </c>
      <c r="E83" s="819" t="s">
        <v>170</v>
      </c>
      <c r="F83" s="47" t="s">
        <v>171</v>
      </c>
      <c r="G83" s="40"/>
      <c r="H83" s="42"/>
      <c r="I83" s="42"/>
      <c r="J83" s="42"/>
      <c r="K83" s="42"/>
      <c r="L83" s="42"/>
      <c r="M83" s="48"/>
      <c r="N83" s="98"/>
      <c r="O83" s="96"/>
      <c r="P83" s="96"/>
      <c r="Q83" s="96"/>
      <c r="R83" s="96"/>
      <c r="S83" s="108">
        <f>+'Gestión Admi y Financiera'!S83+'Direc Ejc y Coor Int'!S82</f>
        <v>0</v>
      </c>
      <c r="T83" s="108">
        <f>+'Gestión Admi y Financiera'!T83+'Direc Ejc y Coor Int'!T82</f>
        <v>1200000</v>
      </c>
      <c r="U83" s="84"/>
    </row>
    <row r="84" spans="1:21" s="55" customFormat="1" ht="15.75" hidden="1">
      <c r="A84" s="94"/>
      <c r="B84" s="95"/>
      <c r="C84" s="817" t="s">
        <v>172</v>
      </c>
      <c r="D84" s="818" t="s">
        <v>173</v>
      </c>
      <c r="E84" s="819" t="s">
        <v>173</v>
      </c>
      <c r="F84" s="47" t="s">
        <v>174</v>
      </c>
      <c r="G84" s="40"/>
      <c r="H84" s="42"/>
      <c r="I84" s="42"/>
      <c r="J84" s="42"/>
      <c r="K84" s="42"/>
      <c r="L84" s="42"/>
      <c r="M84" s="48"/>
      <c r="N84" s="98"/>
      <c r="O84" s="96"/>
      <c r="P84" s="96"/>
      <c r="Q84" s="96"/>
      <c r="R84" s="96"/>
      <c r="S84" s="108">
        <f>+'Gestión Admi y Financiera'!S84+'Direc Ejc y Coor Int'!S83</f>
        <v>9221.1999999999989</v>
      </c>
      <c r="T84" s="108">
        <f>+'Gestión Admi y Financiera'!T84+'Direc Ejc y Coor Int'!T83</f>
        <v>1616276.1</v>
      </c>
      <c r="U84" s="84"/>
    </row>
    <row r="85" spans="1:21" s="55" customFormat="1" ht="15.75">
      <c r="A85" s="94"/>
      <c r="B85" s="95"/>
      <c r="C85" s="817" t="s">
        <v>175</v>
      </c>
      <c r="D85" s="818" t="s">
        <v>176</v>
      </c>
      <c r="E85" s="819" t="s">
        <v>176</v>
      </c>
      <c r="F85" s="47" t="s">
        <v>177</v>
      </c>
      <c r="G85" s="40"/>
      <c r="H85" s="42"/>
      <c r="I85" s="42"/>
      <c r="J85" s="42"/>
      <c r="K85" s="42"/>
      <c r="L85" s="42"/>
      <c r="M85" s="48"/>
      <c r="N85" s="98"/>
      <c r="O85" s="96"/>
      <c r="P85" s="96"/>
      <c r="Q85" s="96"/>
      <c r="R85" s="96"/>
      <c r="S85" s="108">
        <f>+'Gestión Admi y Financiera'!S85+'Direc Ejc y Coor Int'!S84</f>
        <v>1900672.7799999998</v>
      </c>
      <c r="T85" s="108">
        <f>+'Gestión Admi y Financiera'!T85+'Direc Ejc y Coor Int'!T84</f>
        <v>150000</v>
      </c>
      <c r="U85" s="84"/>
    </row>
    <row r="86" spans="1:21" s="55" customFormat="1" ht="15.75">
      <c r="A86" s="94"/>
      <c r="B86" s="95" t="s">
        <v>178</v>
      </c>
      <c r="C86" s="817"/>
      <c r="D86" s="818"/>
      <c r="E86" s="819"/>
      <c r="F86" s="45" t="s">
        <v>179</v>
      </c>
      <c r="G86" s="40"/>
      <c r="H86" s="41"/>
      <c r="I86" s="41"/>
      <c r="J86" s="41"/>
      <c r="K86" s="41"/>
      <c r="L86" s="41"/>
      <c r="M86" s="46"/>
      <c r="N86" s="98"/>
      <c r="O86" s="96"/>
      <c r="P86" s="96"/>
      <c r="Q86" s="96"/>
      <c r="R86" s="96"/>
      <c r="S86" s="140">
        <f>SUM(S87:S89)</f>
        <v>553496.62199383019</v>
      </c>
      <c r="T86" s="140">
        <f>SUM(T87:T89)</f>
        <v>7412691.3940804414</v>
      </c>
      <c r="U86" s="84"/>
    </row>
    <row r="87" spans="1:21" s="55" customFormat="1" ht="15.75">
      <c r="A87" s="94"/>
      <c r="B87" s="95"/>
      <c r="C87" s="817" t="s">
        <v>180</v>
      </c>
      <c r="D87" s="818" t="s">
        <v>181</v>
      </c>
      <c r="E87" s="819" t="s">
        <v>181</v>
      </c>
      <c r="F87" s="47" t="s">
        <v>182</v>
      </c>
      <c r="G87" s="40"/>
      <c r="H87" s="42"/>
      <c r="I87" s="42"/>
      <c r="J87" s="42"/>
      <c r="K87" s="42"/>
      <c r="L87" s="42"/>
      <c r="M87" s="48"/>
      <c r="N87" s="98"/>
      <c r="O87" s="96"/>
      <c r="P87" s="96"/>
      <c r="Q87" s="96"/>
      <c r="R87" s="96"/>
      <c r="S87" s="108">
        <f>+'Gestión Admi y Financiera'!S87+'Direc Ejc y Coor Int'!S86</f>
        <v>325624</v>
      </c>
      <c r="T87" s="108">
        <f>+'Gestión Admi y Financiera'!T87+'Direc Ejc y Coor Int'!T86</f>
        <v>2678929.6540804422</v>
      </c>
      <c r="U87" s="84"/>
    </row>
    <row r="88" spans="1:21" s="55" customFormat="1" ht="15.75">
      <c r="A88" s="94"/>
      <c r="B88" s="95"/>
      <c r="C88" s="817" t="s">
        <v>183</v>
      </c>
      <c r="D88" s="818" t="s">
        <v>184</v>
      </c>
      <c r="E88" s="819" t="s">
        <v>184</v>
      </c>
      <c r="F88" s="47" t="s">
        <v>185</v>
      </c>
      <c r="G88" s="40"/>
      <c r="H88" s="42"/>
      <c r="I88" s="42"/>
      <c r="J88" s="42"/>
      <c r="K88" s="42"/>
      <c r="L88" s="42"/>
      <c r="M88" s="48"/>
      <c r="N88" s="98"/>
      <c r="O88" s="96"/>
      <c r="P88" s="96"/>
      <c r="Q88" s="96"/>
      <c r="R88" s="96"/>
      <c r="S88" s="108">
        <f>+'Gestión Admi y Financiera'!S88+'Direc Ejc y Coor Int'!S87</f>
        <v>227872.62199383017</v>
      </c>
      <c r="T88" s="108">
        <f>+'Gestión Admi y Financiera'!T88+'Direc Ejc y Coor Int'!T87</f>
        <v>4733761.7399999993</v>
      </c>
      <c r="U88" s="84"/>
    </row>
    <row r="89" spans="1:21" s="55" customFormat="1" ht="15.75" hidden="1">
      <c r="A89" s="94"/>
      <c r="B89" s="95"/>
      <c r="C89" s="817" t="s">
        <v>186</v>
      </c>
      <c r="D89" s="818" t="s">
        <v>187</v>
      </c>
      <c r="E89" s="819" t="s">
        <v>187</v>
      </c>
      <c r="F89" s="47" t="s">
        <v>188</v>
      </c>
      <c r="G89" s="40"/>
      <c r="H89" s="42"/>
      <c r="I89" s="42"/>
      <c r="J89" s="42"/>
      <c r="K89" s="42"/>
      <c r="L89" s="42"/>
      <c r="M89" s="48"/>
      <c r="N89" s="98"/>
      <c r="O89" s="96"/>
      <c r="P89" s="96"/>
      <c r="Q89" s="96"/>
      <c r="R89" s="96"/>
      <c r="S89" s="108">
        <f>+'Gestión Admi y Financiera'!S89+'Direc Ejc y Coor Int'!S88</f>
        <v>0</v>
      </c>
      <c r="T89" s="108">
        <f>+'Gestión Admi y Financiera'!T89+'Direc Ejc y Coor Int'!T88</f>
        <v>0</v>
      </c>
      <c r="U89" s="84"/>
    </row>
    <row r="90" spans="1:21" s="55" customFormat="1" ht="15.75">
      <c r="A90" s="94"/>
      <c r="B90" s="95" t="s">
        <v>189</v>
      </c>
      <c r="C90" s="817"/>
      <c r="D90" s="818"/>
      <c r="E90" s="819"/>
      <c r="F90" s="45" t="s">
        <v>190</v>
      </c>
      <c r="G90" s="40"/>
      <c r="H90" s="41"/>
      <c r="I90" s="41"/>
      <c r="J90" s="41"/>
      <c r="K90" s="41"/>
      <c r="L90" s="41"/>
      <c r="M90" s="46"/>
      <c r="N90" s="98"/>
      <c r="O90" s="96"/>
      <c r="P90" s="96"/>
      <c r="Q90" s="96"/>
      <c r="R90" s="96"/>
      <c r="S90" s="140">
        <f>SUM(S91:S99)</f>
        <v>13168855.879999999</v>
      </c>
      <c r="T90" s="140">
        <f>SUM(T91:T99)</f>
        <v>4572583.4800000004</v>
      </c>
      <c r="U90" s="84"/>
    </row>
    <row r="91" spans="1:21" s="55" customFormat="1" ht="15.75">
      <c r="A91" s="94"/>
      <c r="B91" s="95"/>
      <c r="C91" s="817" t="s">
        <v>191</v>
      </c>
      <c r="D91" s="818" t="s">
        <v>192</v>
      </c>
      <c r="E91" s="819" t="s">
        <v>192</v>
      </c>
      <c r="F91" s="47" t="s">
        <v>193</v>
      </c>
      <c r="G91" s="40"/>
      <c r="H91" s="42"/>
      <c r="I91" s="42"/>
      <c r="J91" s="42"/>
      <c r="K91" s="42"/>
      <c r="L91" s="42"/>
      <c r="M91" s="48"/>
      <c r="N91" s="98"/>
      <c r="O91" s="96"/>
      <c r="P91" s="96"/>
      <c r="Q91" s="96"/>
      <c r="R91" s="96"/>
      <c r="S91" s="108">
        <f>+'Gestión Admi y Financiera'!S91+'Direc Ejc y Coor Int'!S90</f>
        <v>159820</v>
      </c>
      <c r="T91" s="108">
        <f>+'Gestión Admi y Financiera'!T91+'Direc Ejc y Coor Int'!T90</f>
        <v>935156.04</v>
      </c>
      <c r="U91" s="84"/>
    </row>
    <row r="92" spans="1:21" s="55" customFormat="1" ht="15.75">
      <c r="A92" s="94"/>
      <c r="B92" s="95"/>
      <c r="C92" s="817" t="s">
        <v>194</v>
      </c>
      <c r="D92" s="818" t="s">
        <v>195</v>
      </c>
      <c r="E92" s="819" t="s">
        <v>195</v>
      </c>
      <c r="F92" s="47" t="s">
        <v>196</v>
      </c>
      <c r="G92" s="40"/>
      <c r="H92" s="42"/>
      <c r="I92" s="42"/>
      <c r="J92" s="42"/>
      <c r="K92" s="42"/>
      <c r="L92" s="42"/>
      <c r="M92" s="48"/>
      <c r="N92" s="98"/>
      <c r="O92" s="96"/>
      <c r="P92" s="96"/>
      <c r="Q92" s="96"/>
      <c r="R92" s="96"/>
      <c r="S92" s="108">
        <f>+'Gestión Admi y Financiera'!S92+'Direc Ejc y Coor Int'!S91</f>
        <v>425105.54000000004</v>
      </c>
      <c r="T92" s="108">
        <f>+'Gestión Admi y Financiera'!T92+'Direc Ejc y Coor Int'!T91</f>
        <v>826729.84</v>
      </c>
      <c r="U92" s="84"/>
    </row>
    <row r="93" spans="1:21" s="55" customFormat="1" ht="15.75" hidden="1">
      <c r="A93" s="94"/>
      <c r="B93" s="95"/>
      <c r="C93" s="817" t="s">
        <v>197</v>
      </c>
      <c r="D93" s="818" t="s">
        <v>198</v>
      </c>
      <c r="E93" s="819" t="s">
        <v>198</v>
      </c>
      <c r="F93" s="47" t="s">
        <v>199</v>
      </c>
      <c r="G93" s="40"/>
      <c r="H93" s="42"/>
      <c r="I93" s="42"/>
      <c r="J93" s="42"/>
      <c r="K93" s="42"/>
      <c r="L93" s="42"/>
      <c r="M93" s="48"/>
      <c r="N93" s="98"/>
      <c r="O93" s="96"/>
      <c r="P93" s="96"/>
      <c r="Q93" s="96"/>
      <c r="R93" s="96"/>
      <c r="S93" s="108">
        <f>+'Gestión Admi y Financiera'!S93+'Direc Ejc y Coor Int'!S92</f>
        <v>0</v>
      </c>
      <c r="T93" s="108">
        <f>+'Gestión Admi y Financiera'!T93+'Direc Ejc y Coor Int'!T92</f>
        <v>0</v>
      </c>
      <c r="U93" s="84"/>
    </row>
    <row r="94" spans="1:21" s="55" customFormat="1" ht="15.75" hidden="1">
      <c r="A94" s="94"/>
      <c r="B94" s="95"/>
      <c r="C94" s="817" t="s">
        <v>200</v>
      </c>
      <c r="D94" s="818" t="s">
        <v>201</v>
      </c>
      <c r="E94" s="819" t="s">
        <v>201</v>
      </c>
      <c r="F94" s="47" t="s">
        <v>202</v>
      </c>
      <c r="G94" s="40"/>
      <c r="H94" s="42"/>
      <c r="I94" s="42"/>
      <c r="J94" s="42"/>
      <c r="K94" s="42"/>
      <c r="L94" s="42"/>
      <c r="M94" s="48"/>
      <c r="N94" s="98"/>
      <c r="O94" s="96"/>
      <c r="P94" s="96"/>
      <c r="Q94" s="96"/>
      <c r="R94" s="96"/>
      <c r="S94" s="108">
        <f>+'Gestión Admi y Financiera'!S94+'Direc Ejc y Coor Int'!S93</f>
        <v>0</v>
      </c>
      <c r="T94" s="108">
        <f>+'Gestión Admi y Financiera'!T94+'Direc Ejc y Coor Int'!T93</f>
        <v>0</v>
      </c>
      <c r="U94" s="84"/>
    </row>
    <row r="95" spans="1:21" s="55" customFormat="1" ht="15.75">
      <c r="A95" s="94"/>
      <c r="B95" s="95"/>
      <c r="C95" s="817" t="s">
        <v>203</v>
      </c>
      <c r="D95" s="818" t="s">
        <v>204</v>
      </c>
      <c r="E95" s="819" t="s">
        <v>204</v>
      </c>
      <c r="F95" s="47" t="s">
        <v>205</v>
      </c>
      <c r="G95" s="40"/>
      <c r="H95" s="42"/>
      <c r="I95" s="42"/>
      <c r="J95" s="42"/>
      <c r="K95" s="42"/>
      <c r="L95" s="42"/>
      <c r="M95" s="48"/>
      <c r="N95" s="98"/>
      <c r="O95" s="96"/>
      <c r="P95" s="96"/>
      <c r="Q95" s="96"/>
      <c r="R95" s="96"/>
      <c r="S95" s="108">
        <f>+'Gestión Admi y Financiera'!S95+'Direc Ejc y Coor Int'!S94</f>
        <v>0</v>
      </c>
      <c r="T95" s="108">
        <f>+'Gestión Admi y Financiera'!T95+'Direc Ejc y Coor Int'!T94</f>
        <v>0</v>
      </c>
      <c r="U95" s="84"/>
    </row>
    <row r="96" spans="1:21" s="55" customFormat="1" ht="15.75">
      <c r="A96" s="94"/>
      <c r="B96" s="95"/>
      <c r="C96" s="817" t="s">
        <v>206</v>
      </c>
      <c r="D96" s="818" t="s">
        <v>207</v>
      </c>
      <c r="E96" s="819" t="s">
        <v>207</v>
      </c>
      <c r="F96" s="47" t="s">
        <v>208</v>
      </c>
      <c r="G96" s="40"/>
      <c r="H96" s="42"/>
      <c r="I96" s="42"/>
      <c r="J96" s="42"/>
      <c r="K96" s="42"/>
      <c r="L96" s="42"/>
      <c r="M96" s="48"/>
      <c r="N96" s="98"/>
      <c r="O96" s="96"/>
      <c r="P96" s="96"/>
      <c r="Q96" s="96"/>
      <c r="R96" s="96"/>
      <c r="S96" s="108">
        <f>+'Gestión Admi y Financiera'!S96+'Direc Ejc y Coor Int'!S95</f>
        <v>80360</v>
      </c>
      <c r="T96" s="108">
        <f>+'Gestión Admi y Financiera'!T96+'Direc Ejc y Coor Int'!T95</f>
        <v>400000</v>
      </c>
      <c r="U96" s="84"/>
    </row>
    <row r="97" spans="1:21" s="55" customFormat="1" ht="15.75">
      <c r="A97" s="94"/>
      <c r="B97" s="95"/>
      <c r="C97" s="817" t="s">
        <v>209</v>
      </c>
      <c r="D97" s="818" t="s">
        <v>210</v>
      </c>
      <c r="E97" s="819" t="s">
        <v>210</v>
      </c>
      <c r="F97" s="47" t="s">
        <v>211</v>
      </c>
      <c r="G97" s="40"/>
      <c r="H97" s="42"/>
      <c r="I97" s="42"/>
      <c r="J97" s="42"/>
      <c r="K97" s="42"/>
      <c r="L97" s="42"/>
      <c r="M97" s="48"/>
      <c r="N97" s="98"/>
      <c r="O97" s="96"/>
      <c r="P97" s="96"/>
      <c r="Q97" s="96"/>
      <c r="R97" s="96"/>
      <c r="S97" s="108">
        <f>+'Gestión Admi y Financiera'!S97+'Direc Ejc y Coor Int'!S96</f>
        <v>0</v>
      </c>
      <c r="T97" s="108">
        <f>+'Gestión Admi y Financiera'!T97+'Direc Ejc y Coor Int'!T96</f>
        <v>500000</v>
      </c>
      <c r="U97" s="84"/>
    </row>
    <row r="98" spans="1:21" s="55" customFormat="1" ht="15.75" hidden="1">
      <c r="A98" s="94"/>
      <c r="B98" s="95"/>
      <c r="C98" s="817" t="s">
        <v>212</v>
      </c>
      <c r="D98" s="818" t="s">
        <v>213</v>
      </c>
      <c r="E98" s="819" t="s">
        <v>213</v>
      </c>
      <c r="F98" s="47" t="s">
        <v>214</v>
      </c>
      <c r="G98" s="40"/>
      <c r="H98" s="42"/>
      <c r="I98" s="42"/>
      <c r="J98" s="42"/>
      <c r="K98" s="42"/>
      <c r="L98" s="42"/>
      <c r="M98" s="48"/>
      <c r="N98" s="98"/>
      <c r="O98" s="96"/>
      <c r="P98" s="96"/>
      <c r="Q98" s="96"/>
      <c r="R98" s="96"/>
      <c r="S98" s="108">
        <f>+'Gestión Admi y Financiera'!S98+'Direc Ejc y Coor Int'!S97</f>
        <v>0</v>
      </c>
      <c r="T98" s="108">
        <f>+'Gestión Admi y Financiera'!T98+'Direc Ejc y Coor Int'!T97</f>
        <v>0</v>
      </c>
      <c r="U98" s="84"/>
    </row>
    <row r="99" spans="1:21" s="55" customFormat="1" ht="15.75">
      <c r="A99" s="94"/>
      <c r="B99" s="95"/>
      <c r="C99" s="817" t="s">
        <v>215</v>
      </c>
      <c r="D99" s="818" t="s">
        <v>213</v>
      </c>
      <c r="E99" s="819" t="s">
        <v>213</v>
      </c>
      <c r="F99" s="47" t="s">
        <v>216</v>
      </c>
      <c r="G99" s="40"/>
      <c r="H99" s="42"/>
      <c r="I99" s="42"/>
      <c r="J99" s="42"/>
      <c r="K99" s="42"/>
      <c r="L99" s="42"/>
      <c r="M99" s="48"/>
      <c r="N99" s="98"/>
      <c r="O99" s="96"/>
      <c r="P99" s="96"/>
      <c r="Q99" s="96"/>
      <c r="R99" s="96"/>
      <c r="S99" s="108">
        <f>+'Gestión Admi y Financiera'!S99+'Direc Ejc y Coor Int'!S98</f>
        <v>12503570.339999998</v>
      </c>
      <c r="T99" s="108">
        <f>+'Gestión Admi y Financiera'!T99+'Direc Ejc y Coor Int'!T98</f>
        <v>1910697.6</v>
      </c>
      <c r="U99" s="84"/>
    </row>
    <row r="100" spans="1:21" s="55" customFormat="1" ht="15.75">
      <c r="A100" s="94"/>
      <c r="B100" s="95"/>
      <c r="C100" s="817"/>
      <c r="D100" s="818"/>
      <c r="E100" s="819"/>
      <c r="F100" s="56"/>
      <c r="G100" s="40"/>
      <c r="H100" s="57"/>
      <c r="I100" s="57"/>
      <c r="J100" s="57"/>
      <c r="K100" s="57"/>
      <c r="L100" s="57"/>
      <c r="M100" s="58"/>
      <c r="N100" s="98"/>
      <c r="O100" s="96"/>
      <c r="P100" s="96"/>
      <c r="Q100" s="96"/>
      <c r="R100" s="96"/>
      <c r="S100" s="109"/>
      <c r="T100" s="109"/>
      <c r="U100" s="84"/>
    </row>
    <row r="101" spans="1:21" s="55" customFormat="1" ht="15.75">
      <c r="A101" s="94" t="s">
        <v>217</v>
      </c>
      <c r="B101" s="94"/>
      <c r="C101" s="821"/>
      <c r="D101" s="822"/>
      <c r="E101" s="823"/>
      <c r="F101" s="43" t="s">
        <v>218</v>
      </c>
      <c r="G101" s="59"/>
      <c r="H101" s="39"/>
      <c r="I101" s="39"/>
      <c r="J101" s="39"/>
      <c r="K101" s="39"/>
      <c r="L101" s="39"/>
      <c r="M101" s="44"/>
      <c r="N101" s="98"/>
      <c r="O101" s="96">
        <v>40</v>
      </c>
      <c r="P101" s="96"/>
      <c r="Q101" s="96"/>
      <c r="R101" s="96"/>
      <c r="S101" s="139">
        <f>+S103+S107+S112+S119+S138+S130+S124</f>
        <v>7840900.6965944357</v>
      </c>
      <c r="T101" s="139">
        <f>+T103+T107+T112+T119+T138+T130+T124</f>
        <v>22864540.729888082</v>
      </c>
      <c r="U101" s="84"/>
    </row>
    <row r="102" spans="1:21" s="55" customFormat="1" ht="15.75">
      <c r="A102" s="94"/>
      <c r="B102" s="95"/>
      <c r="C102" s="817"/>
      <c r="D102" s="818"/>
      <c r="E102" s="819"/>
      <c r="F102" s="47"/>
      <c r="G102" s="40"/>
      <c r="H102" s="42"/>
      <c r="I102" s="42"/>
      <c r="J102" s="42"/>
      <c r="K102" s="42"/>
      <c r="L102" s="42"/>
      <c r="M102" s="48"/>
      <c r="N102" s="98"/>
      <c r="O102" s="96"/>
      <c r="P102" s="96"/>
      <c r="Q102" s="96"/>
      <c r="R102" s="96"/>
      <c r="S102" s="109"/>
      <c r="T102" s="109"/>
      <c r="U102" s="84"/>
    </row>
    <row r="103" spans="1:21" s="55" customFormat="1" ht="15.75">
      <c r="A103" s="94"/>
      <c r="B103" s="95" t="s">
        <v>219</v>
      </c>
      <c r="C103" s="817"/>
      <c r="D103" s="818"/>
      <c r="E103" s="819"/>
      <c r="F103" s="45" t="s">
        <v>220</v>
      </c>
      <c r="G103" s="40"/>
      <c r="H103" s="41"/>
      <c r="I103" s="41"/>
      <c r="J103" s="41"/>
      <c r="K103" s="41"/>
      <c r="L103" s="41"/>
      <c r="M103" s="46"/>
      <c r="N103" s="98"/>
      <c r="O103" s="96"/>
      <c r="P103" s="96"/>
      <c r="Q103" s="96"/>
      <c r="R103" s="96"/>
      <c r="S103" s="140">
        <f>SUM(S104:S106)</f>
        <v>3253565.9623186737</v>
      </c>
      <c r="T103" s="140">
        <f>SUM(T104:T106)</f>
        <v>7563612.3200000003</v>
      </c>
      <c r="U103" s="84"/>
    </row>
    <row r="104" spans="1:21" s="55" customFormat="1" ht="15.75">
      <c r="A104" s="94"/>
      <c r="B104" s="95"/>
      <c r="C104" s="817" t="s">
        <v>221</v>
      </c>
      <c r="D104" s="818" t="s">
        <v>222</v>
      </c>
      <c r="E104" s="819" t="s">
        <v>222</v>
      </c>
      <c r="F104" s="47" t="s">
        <v>223</v>
      </c>
      <c r="G104" s="40"/>
      <c r="H104" s="42"/>
      <c r="I104" s="42"/>
      <c r="J104" s="42"/>
      <c r="K104" s="42"/>
      <c r="L104" s="42"/>
      <c r="M104" s="48"/>
      <c r="N104" s="98"/>
      <c r="O104" s="96"/>
      <c r="P104" s="96"/>
      <c r="Q104" s="96"/>
      <c r="R104" s="96"/>
      <c r="S104" s="108">
        <f>+'Gestión Admi y Financiera'!S102+'Direc Ejc y Coor Int'!S101</f>
        <v>3208102.2423186735</v>
      </c>
      <c r="T104" s="108">
        <f>+'Gestión Admi y Financiera'!T102+'Direc Ejc y Coor Int'!T101</f>
        <v>7449139.3200000003</v>
      </c>
      <c r="U104" s="84"/>
    </row>
    <row r="105" spans="1:21" s="55" customFormat="1" ht="15.75" hidden="1">
      <c r="A105" s="94"/>
      <c r="B105" s="95"/>
      <c r="C105" s="817" t="s">
        <v>224</v>
      </c>
      <c r="D105" s="818" t="s">
        <v>225</v>
      </c>
      <c r="E105" s="819" t="s">
        <v>225</v>
      </c>
      <c r="F105" s="47" t="s">
        <v>226</v>
      </c>
      <c r="G105" s="40"/>
      <c r="H105" s="42"/>
      <c r="I105" s="42"/>
      <c r="J105" s="42"/>
      <c r="K105" s="42"/>
      <c r="L105" s="42"/>
      <c r="M105" s="48"/>
      <c r="N105" s="98"/>
      <c r="O105" s="96"/>
      <c r="P105" s="96"/>
      <c r="Q105" s="96"/>
      <c r="R105" s="96"/>
      <c r="S105" s="108">
        <f>+'Gestión Admi y Financiera'!S103+'Direc Ejc y Coor Int'!S102</f>
        <v>0</v>
      </c>
      <c r="T105" s="108">
        <f>+'Gestión Admi y Financiera'!T103+'Direc Ejc y Coor Int'!T102</f>
        <v>0</v>
      </c>
      <c r="U105" s="84"/>
    </row>
    <row r="106" spans="1:21" s="55" customFormat="1" ht="15.75">
      <c r="A106" s="94"/>
      <c r="B106" s="95"/>
      <c r="C106" s="817" t="s">
        <v>227</v>
      </c>
      <c r="D106" s="818" t="s">
        <v>228</v>
      </c>
      <c r="E106" s="819" t="s">
        <v>228</v>
      </c>
      <c r="F106" s="47" t="s">
        <v>229</v>
      </c>
      <c r="G106" s="40"/>
      <c r="H106" s="42"/>
      <c r="I106" s="42"/>
      <c r="J106" s="42"/>
      <c r="K106" s="42"/>
      <c r="L106" s="42"/>
      <c r="M106" s="48"/>
      <c r="N106" s="98"/>
      <c r="O106" s="96"/>
      <c r="P106" s="96"/>
      <c r="Q106" s="96"/>
      <c r="R106" s="96"/>
      <c r="S106" s="108">
        <f>+'Gestión Admi y Financiera'!S104+'Direc Ejc y Coor Int'!S103</f>
        <v>45463.72</v>
      </c>
      <c r="T106" s="108">
        <f>+'Gestión Admi y Financiera'!T104+'Direc Ejc y Coor Int'!T103</f>
        <v>114473</v>
      </c>
      <c r="U106" s="84"/>
    </row>
    <row r="107" spans="1:21" s="55" customFormat="1" ht="15.75">
      <c r="A107" s="94"/>
      <c r="B107" s="95" t="s">
        <v>230</v>
      </c>
      <c r="C107" s="817"/>
      <c r="D107" s="818"/>
      <c r="E107" s="819"/>
      <c r="F107" s="45" t="s">
        <v>231</v>
      </c>
      <c r="G107" s="40"/>
      <c r="H107" s="41"/>
      <c r="I107" s="41"/>
      <c r="J107" s="41"/>
      <c r="K107" s="41"/>
      <c r="L107" s="41"/>
      <c r="M107" s="46"/>
      <c r="N107" s="98"/>
      <c r="O107" s="96"/>
      <c r="P107" s="96"/>
      <c r="Q107" s="96"/>
      <c r="R107" s="96"/>
      <c r="S107" s="140">
        <f>SUM(S108:S111)</f>
        <v>107360.00000000003</v>
      </c>
      <c r="T107" s="140">
        <f>SUM(T108:T111)</f>
        <v>8571595.0898880865</v>
      </c>
      <c r="U107" s="84"/>
    </row>
    <row r="108" spans="1:21" s="55" customFormat="1" ht="15.75">
      <c r="A108" s="94"/>
      <c r="B108" s="95"/>
      <c r="C108" s="817" t="s">
        <v>232</v>
      </c>
      <c r="D108" s="818" t="s">
        <v>233</v>
      </c>
      <c r="E108" s="819" t="s">
        <v>233</v>
      </c>
      <c r="F108" s="47" t="s">
        <v>234</v>
      </c>
      <c r="G108" s="40"/>
      <c r="H108" s="42"/>
      <c r="I108" s="42"/>
      <c r="J108" s="42"/>
      <c r="K108" s="42"/>
      <c r="L108" s="42"/>
      <c r="M108" s="48"/>
      <c r="N108" s="98"/>
      <c r="O108" s="96"/>
      <c r="P108" s="96"/>
      <c r="Q108" s="96"/>
      <c r="R108" s="96"/>
      <c r="S108" s="108">
        <f>+'Gestión Admi y Financiera'!S106+'Direc Ejc y Coor Int'!S105</f>
        <v>44080.000000000007</v>
      </c>
      <c r="T108" s="108">
        <f>+'Gestión Admi y Financiera'!T106+'Direc Ejc y Coor Int'!T105</f>
        <v>0</v>
      </c>
      <c r="U108" s="84"/>
    </row>
    <row r="109" spans="1:21" s="55" customFormat="1" ht="15.75" hidden="1">
      <c r="A109" s="94"/>
      <c r="B109" s="95"/>
      <c r="C109" s="817" t="s">
        <v>235</v>
      </c>
      <c r="D109" s="818" t="s">
        <v>233</v>
      </c>
      <c r="E109" s="819" t="s">
        <v>233</v>
      </c>
      <c r="F109" s="47" t="s">
        <v>236</v>
      </c>
      <c r="G109" s="40"/>
      <c r="H109" s="42"/>
      <c r="I109" s="42"/>
      <c r="J109" s="42"/>
      <c r="K109" s="42"/>
      <c r="L109" s="42"/>
      <c r="M109" s="48"/>
      <c r="N109" s="98"/>
      <c r="O109" s="96"/>
      <c r="P109" s="96"/>
      <c r="Q109" s="96"/>
      <c r="R109" s="96"/>
      <c r="S109" s="108">
        <f>+'Gestión Admi y Financiera'!S107+'Direc Ejc y Coor Int'!S106</f>
        <v>63280.000000000015</v>
      </c>
      <c r="T109" s="108">
        <f>+'Gestión Admi y Financiera'!T107+'Direc Ejc y Coor Int'!T106</f>
        <v>98261.489888085925</v>
      </c>
      <c r="U109" s="84"/>
    </row>
    <row r="110" spans="1:21" s="55" customFormat="1" ht="15.75">
      <c r="A110" s="94"/>
      <c r="B110" s="95"/>
      <c r="C110" s="817" t="s">
        <v>237</v>
      </c>
      <c r="D110" s="818" t="s">
        <v>233</v>
      </c>
      <c r="E110" s="819" t="s">
        <v>233</v>
      </c>
      <c r="F110" s="47" t="s">
        <v>238</v>
      </c>
      <c r="G110" s="40"/>
      <c r="H110" s="42"/>
      <c r="I110" s="42"/>
      <c r="J110" s="42"/>
      <c r="K110" s="42"/>
      <c r="L110" s="42"/>
      <c r="M110" s="48"/>
      <c r="N110" s="98"/>
      <c r="O110" s="96"/>
      <c r="P110" s="96"/>
      <c r="Q110" s="96"/>
      <c r="R110" s="96"/>
      <c r="S110" s="108">
        <f>+'Gestión Admi y Financiera'!S108+'Direc Ejc y Coor Int'!S107</f>
        <v>0</v>
      </c>
      <c r="T110" s="108">
        <f>+'Gestión Admi y Financiera'!T108+'Direc Ejc y Coor Int'!T107</f>
        <v>8473333.6000000015</v>
      </c>
      <c r="U110" s="84"/>
    </row>
    <row r="111" spans="1:21" s="55" customFormat="1" ht="15.75" hidden="1">
      <c r="A111" s="94"/>
      <c r="B111" s="95"/>
      <c r="C111" s="817" t="s">
        <v>239</v>
      </c>
      <c r="D111" s="818" t="s">
        <v>233</v>
      </c>
      <c r="E111" s="819" t="s">
        <v>233</v>
      </c>
      <c r="F111" s="47" t="s">
        <v>240</v>
      </c>
      <c r="G111" s="40"/>
      <c r="H111" s="42"/>
      <c r="I111" s="42"/>
      <c r="J111" s="42"/>
      <c r="K111" s="42"/>
      <c r="L111" s="42"/>
      <c r="M111" s="48"/>
      <c r="N111" s="98"/>
      <c r="O111" s="96"/>
      <c r="P111" s="96"/>
      <c r="Q111" s="96"/>
      <c r="R111" s="96"/>
      <c r="S111" s="108">
        <f>+'Gestión Admi y Financiera'!S109+'Direc Ejc y Coor Int'!S108</f>
        <v>0</v>
      </c>
      <c r="T111" s="108">
        <f>+'Gestión Admi y Financiera'!T109+'Direc Ejc y Coor Int'!T108</f>
        <v>0</v>
      </c>
      <c r="U111" s="84"/>
    </row>
    <row r="112" spans="1:21" s="55" customFormat="1" ht="15.75">
      <c r="A112" s="94"/>
      <c r="B112" s="95">
        <v>33</v>
      </c>
      <c r="C112" s="817"/>
      <c r="D112" s="818"/>
      <c r="E112" s="819"/>
      <c r="F112" s="45" t="s">
        <v>241</v>
      </c>
      <c r="G112" s="40"/>
      <c r="H112" s="41"/>
      <c r="I112" s="41"/>
      <c r="J112" s="41"/>
      <c r="K112" s="41"/>
      <c r="L112" s="41"/>
      <c r="M112" s="46"/>
      <c r="N112" s="98"/>
      <c r="O112" s="96"/>
      <c r="P112" s="96"/>
      <c r="Q112" s="96"/>
      <c r="R112" s="96"/>
      <c r="S112" s="140">
        <f>SUM(S113:S118)</f>
        <v>171612.60446225893</v>
      </c>
      <c r="T112" s="140">
        <f>SUM(T113:T118)</f>
        <v>1555018.4800000002</v>
      </c>
      <c r="U112" s="84"/>
    </row>
    <row r="113" spans="1:21" s="55" customFormat="1" ht="15.75">
      <c r="A113" s="94"/>
      <c r="B113" s="95"/>
      <c r="C113" s="817" t="s">
        <v>242</v>
      </c>
      <c r="D113" s="818" t="s">
        <v>243</v>
      </c>
      <c r="E113" s="819" t="s">
        <v>243</v>
      </c>
      <c r="F113" s="47" t="s">
        <v>244</v>
      </c>
      <c r="G113" s="40"/>
      <c r="H113" s="42"/>
      <c r="I113" s="42"/>
      <c r="J113" s="42"/>
      <c r="K113" s="42"/>
      <c r="L113" s="42"/>
      <c r="M113" s="48"/>
      <c r="N113" s="98"/>
      <c r="O113" s="96"/>
      <c r="P113" s="96"/>
      <c r="Q113" s="96"/>
      <c r="R113" s="96"/>
      <c r="S113" s="108">
        <f>+'Gestión Admi y Financiera'!S111+'Direc Ejc y Coor Int'!S110</f>
        <v>18201.28</v>
      </c>
      <c r="T113" s="108">
        <f>+'Gestión Admi y Financiera'!T111+'Direc Ejc y Coor Int'!T110</f>
        <v>213713.16</v>
      </c>
      <c r="U113" s="84"/>
    </row>
    <row r="114" spans="1:21" s="55" customFormat="1" ht="15.75">
      <c r="A114" s="94"/>
      <c r="B114" s="95"/>
      <c r="C114" s="817" t="s">
        <v>245</v>
      </c>
      <c r="D114" s="818" t="s">
        <v>246</v>
      </c>
      <c r="E114" s="819" t="s">
        <v>246</v>
      </c>
      <c r="F114" s="47" t="s">
        <v>247</v>
      </c>
      <c r="G114" s="40"/>
      <c r="H114" s="42"/>
      <c r="I114" s="42"/>
      <c r="J114" s="42"/>
      <c r="K114" s="42"/>
      <c r="L114" s="42"/>
      <c r="M114" s="48"/>
      <c r="N114" s="98"/>
      <c r="O114" s="96"/>
      <c r="P114" s="96"/>
      <c r="Q114" s="96"/>
      <c r="R114" s="96"/>
      <c r="S114" s="108">
        <f>+'Gestión Admi y Financiera'!S112+'Direc Ejc y Coor Int'!S111</f>
        <v>37011.324462258912</v>
      </c>
      <c r="T114" s="108">
        <f>+'Gestión Admi y Financiera'!T112+'Direc Ejc y Coor Int'!T111</f>
        <v>546464</v>
      </c>
      <c r="U114" s="84"/>
    </row>
    <row r="115" spans="1:21" s="55" customFormat="1" ht="15.75">
      <c r="A115" s="94"/>
      <c r="B115" s="95"/>
      <c r="C115" s="817" t="s">
        <v>248</v>
      </c>
      <c r="D115" s="818" t="s">
        <v>249</v>
      </c>
      <c r="E115" s="819" t="s">
        <v>249</v>
      </c>
      <c r="F115" s="47" t="s">
        <v>250</v>
      </c>
      <c r="G115" s="40"/>
      <c r="H115" s="42"/>
      <c r="I115" s="42"/>
      <c r="J115" s="42"/>
      <c r="K115" s="42"/>
      <c r="L115" s="42"/>
      <c r="M115" s="48"/>
      <c r="N115" s="98"/>
      <c r="O115" s="96"/>
      <c r="P115" s="96"/>
      <c r="Q115" s="96"/>
      <c r="R115" s="96"/>
      <c r="S115" s="108">
        <f>+'Gestión Admi y Financiera'!S113+'Direc Ejc y Coor Int'!S112</f>
        <v>0</v>
      </c>
      <c r="T115" s="108">
        <f>+'Gestión Admi y Financiera'!T113+'Direc Ejc y Coor Int'!T112</f>
        <v>553067.48</v>
      </c>
      <c r="U115" s="84"/>
    </row>
    <row r="116" spans="1:21" s="55" customFormat="1" ht="15.75">
      <c r="A116" s="94"/>
      <c r="B116" s="95"/>
      <c r="C116" s="817" t="s">
        <v>251</v>
      </c>
      <c r="D116" s="818" t="s">
        <v>252</v>
      </c>
      <c r="E116" s="819" t="s">
        <v>252</v>
      </c>
      <c r="F116" s="47" t="s">
        <v>253</v>
      </c>
      <c r="G116" s="40"/>
      <c r="H116" s="42"/>
      <c r="I116" s="42"/>
      <c r="J116" s="42"/>
      <c r="K116" s="42"/>
      <c r="L116" s="42"/>
      <c r="M116" s="48"/>
      <c r="N116" s="98"/>
      <c r="O116" s="96"/>
      <c r="P116" s="96"/>
      <c r="Q116" s="96"/>
      <c r="R116" s="96"/>
      <c r="S116" s="108">
        <f>+'Gestión Admi y Financiera'!S114+'Direc Ejc y Coor Int'!S113</f>
        <v>116400</v>
      </c>
      <c r="T116" s="108">
        <f>+'Gestión Admi y Financiera'!T114+'Direc Ejc y Coor Int'!T113</f>
        <v>177282.6</v>
      </c>
      <c r="U116" s="84"/>
    </row>
    <row r="117" spans="1:21" s="55" customFormat="1" ht="15.75">
      <c r="A117" s="94"/>
      <c r="B117" s="95"/>
      <c r="C117" s="817">
        <v>335</v>
      </c>
      <c r="D117" s="818" t="s">
        <v>254</v>
      </c>
      <c r="E117" s="819" t="s">
        <v>254</v>
      </c>
      <c r="F117" s="47" t="s">
        <v>255</v>
      </c>
      <c r="G117" s="40"/>
      <c r="H117" s="42"/>
      <c r="I117" s="42"/>
      <c r="J117" s="42"/>
      <c r="K117" s="42"/>
      <c r="L117" s="42"/>
      <c r="M117" s="48"/>
      <c r="N117" s="98"/>
      <c r="O117" s="96"/>
      <c r="P117" s="96"/>
      <c r="Q117" s="96"/>
      <c r="R117" s="96"/>
      <c r="S117" s="108">
        <f>+'Gestión Admi y Financiera'!S115+'Direc Ejc y Coor Int'!S114</f>
        <v>0</v>
      </c>
      <c r="T117" s="108">
        <f>+'Gestión Admi y Financiera'!T115+'Direc Ejc y Coor Int'!T114</f>
        <v>0</v>
      </c>
      <c r="U117" s="84"/>
    </row>
    <row r="118" spans="1:21" s="55" customFormat="1" ht="15.75" hidden="1">
      <c r="A118" s="94"/>
      <c r="B118" s="95"/>
      <c r="C118" s="817">
        <v>336</v>
      </c>
      <c r="D118" s="818" t="s">
        <v>256</v>
      </c>
      <c r="E118" s="819" t="s">
        <v>256</v>
      </c>
      <c r="F118" s="47" t="s">
        <v>257</v>
      </c>
      <c r="G118" s="40"/>
      <c r="H118" s="42"/>
      <c r="I118" s="42"/>
      <c r="J118" s="42"/>
      <c r="K118" s="42"/>
      <c r="L118" s="42"/>
      <c r="M118" s="48"/>
      <c r="N118" s="98"/>
      <c r="O118" s="96"/>
      <c r="P118" s="96"/>
      <c r="Q118" s="96"/>
      <c r="R118" s="96"/>
      <c r="S118" s="108">
        <f>+'Gestión Admi y Financiera'!S116+'Direc Ejc y Coor Int'!S115</f>
        <v>0</v>
      </c>
      <c r="T118" s="108">
        <f>+'Gestión Admi y Financiera'!T116+'Direc Ejc y Coor Int'!T115</f>
        <v>64491.240000000005</v>
      </c>
      <c r="U118" s="84"/>
    </row>
    <row r="119" spans="1:21" s="55" customFormat="1" ht="15.75">
      <c r="A119" s="94"/>
      <c r="B119" s="95" t="s">
        <v>258</v>
      </c>
      <c r="C119" s="817"/>
      <c r="D119" s="818"/>
      <c r="E119" s="819"/>
      <c r="F119" s="45" t="s">
        <v>259</v>
      </c>
      <c r="G119" s="40"/>
      <c r="H119" s="41"/>
      <c r="I119" s="41"/>
      <c r="J119" s="41"/>
      <c r="K119" s="41"/>
      <c r="L119" s="41"/>
      <c r="M119" s="46"/>
      <c r="N119" s="98"/>
      <c r="O119" s="96"/>
      <c r="P119" s="96"/>
      <c r="Q119" s="96"/>
      <c r="R119" s="96"/>
      <c r="S119" s="140">
        <f>SUM(S120:S123)</f>
        <v>3775374.0159902712</v>
      </c>
      <c r="T119" s="140">
        <f>SUM(T120:T123)</f>
        <v>2887222.08</v>
      </c>
      <c r="U119" s="84"/>
    </row>
    <row r="120" spans="1:21" s="55" customFormat="1" ht="15.75">
      <c r="A120" s="94"/>
      <c r="B120" s="95"/>
      <c r="C120" s="817" t="s">
        <v>260</v>
      </c>
      <c r="D120" s="818" t="s">
        <v>261</v>
      </c>
      <c r="E120" s="819" t="s">
        <v>261</v>
      </c>
      <c r="F120" s="47" t="s">
        <v>262</v>
      </c>
      <c r="G120" s="40"/>
      <c r="H120" s="42"/>
      <c r="I120" s="42"/>
      <c r="J120" s="42"/>
      <c r="K120" s="42"/>
      <c r="L120" s="42"/>
      <c r="M120" s="48"/>
      <c r="N120" s="98"/>
      <c r="O120" s="96"/>
      <c r="P120" s="96"/>
      <c r="Q120" s="96"/>
      <c r="R120" s="96"/>
      <c r="S120" s="108">
        <f>+'Gestión Admi y Financiera'!S118+'Direc Ejc y Coor Int'!S117</f>
        <v>2682387.5159902708</v>
      </c>
      <c r="T120" s="108">
        <f>+'Gestión Admi y Financiera'!T118+'Direc Ejc y Coor Int'!T117</f>
        <v>2349556</v>
      </c>
      <c r="U120" s="84"/>
    </row>
    <row r="121" spans="1:21" s="55" customFormat="1" ht="15.75">
      <c r="A121" s="94"/>
      <c r="B121" s="95"/>
      <c r="C121" s="817" t="s">
        <v>263</v>
      </c>
      <c r="D121" s="818" t="s">
        <v>264</v>
      </c>
      <c r="E121" s="819" t="s">
        <v>264</v>
      </c>
      <c r="F121" s="47" t="s">
        <v>265</v>
      </c>
      <c r="G121" s="40"/>
      <c r="H121" s="42"/>
      <c r="I121" s="42"/>
      <c r="J121" s="42"/>
      <c r="K121" s="42"/>
      <c r="L121" s="42"/>
      <c r="M121" s="48"/>
      <c r="N121" s="98"/>
      <c r="O121" s="96"/>
      <c r="P121" s="96"/>
      <c r="Q121" s="96"/>
      <c r="R121" s="96"/>
      <c r="S121" s="108">
        <f>+'Gestión Admi y Financiera'!S119+'Direc Ejc y Coor Int'!S118</f>
        <v>1092986.5000000002</v>
      </c>
      <c r="T121" s="108">
        <f>+'Gestión Admi y Financiera'!T119+'Direc Ejc y Coor Int'!T118</f>
        <v>120859.20000000001</v>
      </c>
      <c r="U121" s="84"/>
    </row>
    <row r="122" spans="1:21" s="55" customFormat="1" ht="15.75">
      <c r="A122" s="94"/>
      <c r="B122" s="95"/>
      <c r="C122" s="817" t="s">
        <v>266</v>
      </c>
      <c r="D122" s="818" t="s">
        <v>264</v>
      </c>
      <c r="E122" s="819" t="s">
        <v>264</v>
      </c>
      <c r="F122" s="47" t="s">
        <v>267</v>
      </c>
      <c r="G122" s="40"/>
      <c r="H122" s="42"/>
      <c r="I122" s="42"/>
      <c r="J122" s="42"/>
      <c r="K122" s="42"/>
      <c r="L122" s="42"/>
      <c r="M122" s="48"/>
      <c r="N122" s="98"/>
      <c r="O122" s="96"/>
      <c r="P122" s="96"/>
      <c r="Q122" s="96"/>
      <c r="R122" s="96"/>
      <c r="S122" s="108">
        <f>+'Gestión Admi y Financiera'!S120+'Direc Ejc y Coor Int'!S119</f>
        <v>0</v>
      </c>
      <c r="T122" s="108">
        <f>+'Gestión Admi y Financiera'!T120+'Direc Ejc y Coor Int'!T119</f>
        <v>416806.88</v>
      </c>
      <c r="U122" s="84"/>
    </row>
    <row r="123" spans="1:21" s="55" customFormat="1" ht="15.75">
      <c r="A123" s="94"/>
      <c r="B123" s="95"/>
      <c r="C123" s="105"/>
      <c r="D123" s="106"/>
      <c r="E123" s="107"/>
      <c r="F123" s="47"/>
      <c r="G123" s="40"/>
      <c r="H123" s="42"/>
      <c r="I123" s="42"/>
      <c r="J123" s="42"/>
      <c r="K123" s="42"/>
      <c r="L123" s="42"/>
      <c r="M123" s="48"/>
      <c r="N123" s="98"/>
      <c r="O123" s="96"/>
      <c r="P123" s="96"/>
      <c r="Q123" s="96"/>
      <c r="R123" s="96"/>
      <c r="S123" s="109"/>
      <c r="T123" s="109"/>
      <c r="U123" s="84"/>
    </row>
    <row r="124" spans="1:21" s="55" customFormat="1" ht="15.75">
      <c r="A124" s="94"/>
      <c r="B124" s="95" t="s">
        <v>268</v>
      </c>
      <c r="C124" s="817"/>
      <c r="D124" s="818"/>
      <c r="E124" s="819"/>
      <c r="F124" s="45" t="s">
        <v>477</v>
      </c>
      <c r="G124" s="40"/>
      <c r="H124" s="41"/>
      <c r="I124" s="41"/>
      <c r="J124" s="41"/>
      <c r="K124" s="41"/>
      <c r="L124" s="41"/>
      <c r="M124" s="46"/>
      <c r="N124" s="98"/>
      <c r="O124" s="96"/>
      <c r="P124" s="96"/>
      <c r="Q124" s="96"/>
      <c r="R124" s="96"/>
      <c r="S124" s="139">
        <f>SUM(S125:S129)</f>
        <v>240993.43999999992</v>
      </c>
      <c r="T124" s="139">
        <f>SUM(T125:T129)</f>
        <v>942822.36</v>
      </c>
      <c r="U124" s="84"/>
    </row>
    <row r="125" spans="1:21" s="55" customFormat="1" ht="15.75" hidden="1">
      <c r="A125" s="94"/>
      <c r="B125" s="95"/>
      <c r="C125" s="817" t="s">
        <v>270</v>
      </c>
      <c r="D125" s="818" t="s">
        <v>271</v>
      </c>
      <c r="E125" s="819" t="s">
        <v>271</v>
      </c>
      <c r="F125" s="47" t="s">
        <v>272</v>
      </c>
      <c r="G125" s="40"/>
      <c r="H125" s="42"/>
      <c r="I125" s="42"/>
      <c r="J125" s="42"/>
      <c r="K125" s="42"/>
      <c r="L125" s="42"/>
      <c r="M125" s="48"/>
      <c r="N125" s="98"/>
      <c r="O125" s="96"/>
      <c r="P125" s="96"/>
      <c r="Q125" s="96"/>
      <c r="R125" s="96"/>
      <c r="S125" s="108">
        <f>+'Gestión Admi y Financiera'!S122+'Direc Ejc y Coor Int'!S121</f>
        <v>0</v>
      </c>
      <c r="T125" s="108">
        <f>+'Gestión Admi y Financiera'!T122+'Direc Ejc y Coor Int'!T121</f>
        <v>0</v>
      </c>
      <c r="U125" s="84"/>
    </row>
    <row r="126" spans="1:21" s="55" customFormat="1" ht="15.75" hidden="1">
      <c r="A126" s="94"/>
      <c r="B126" s="95"/>
      <c r="C126" s="817" t="s">
        <v>273</v>
      </c>
      <c r="D126" s="818" t="s">
        <v>271</v>
      </c>
      <c r="E126" s="819" t="s">
        <v>271</v>
      </c>
      <c r="F126" s="47" t="s">
        <v>274</v>
      </c>
      <c r="G126" s="40"/>
      <c r="H126" s="42"/>
      <c r="I126" s="42"/>
      <c r="J126" s="42"/>
      <c r="K126" s="42"/>
      <c r="L126" s="42"/>
      <c r="M126" s="48"/>
      <c r="N126" s="98"/>
      <c r="O126" s="96"/>
      <c r="P126" s="96"/>
      <c r="Q126" s="96"/>
      <c r="R126" s="96"/>
      <c r="S126" s="108">
        <f>+'Gestión Admi y Financiera'!S123+'Direc Ejc y Coor Int'!S122</f>
        <v>1599.9999999999998</v>
      </c>
      <c r="T126" s="108">
        <f>+'Gestión Admi y Financiera'!T123+'Direc Ejc y Coor Int'!T122</f>
        <v>0</v>
      </c>
      <c r="U126" s="84"/>
    </row>
    <row r="127" spans="1:21" s="55" customFormat="1" ht="15.75">
      <c r="A127" s="94"/>
      <c r="B127" s="95"/>
      <c r="C127" s="817" t="s">
        <v>275</v>
      </c>
      <c r="D127" s="818" t="s">
        <v>276</v>
      </c>
      <c r="E127" s="819" t="s">
        <v>276</v>
      </c>
      <c r="F127" s="47" t="s">
        <v>277</v>
      </c>
      <c r="G127" s="40"/>
      <c r="H127" s="42"/>
      <c r="I127" s="42"/>
      <c r="J127" s="42"/>
      <c r="K127" s="42"/>
      <c r="L127" s="42"/>
      <c r="M127" s="48"/>
      <c r="N127" s="98"/>
      <c r="O127" s="96"/>
      <c r="P127" s="96"/>
      <c r="Q127" s="96"/>
      <c r="R127" s="96"/>
      <c r="S127" s="108">
        <f>+'Gestión Admi y Financiera'!S124+'Direc Ejc y Coor Int'!S123</f>
        <v>239013.43999999992</v>
      </c>
      <c r="T127" s="108">
        <f>+'Gestión Admi y Financiera'!T124+'Direc Ejc y Coor Int'!T123</f>
        <v>751849</v>
      </c>
      <c r="U127" s="84"/>
    </row>
    <row r="128" spans="1:21" s="55" customFormat="1" ht="15.75" hidden="1">
      <c r="A128" s="94"/>
      <c r="B128" s="95"/>
      <c r="C128" s="817" t="s">
        <v>278</v>
      </c>
      <c r="D128" s="818" t="s">
        <v>279</v>
      </c>
      <c r="E128" s="819" t="s">
        <v>279</v>
      </c>
      <c r="F128" s="47" t="s">
        <v>280</v>
      </c>
      <c r="G128" s="40"/>
      <c r="H128" s="42"/>
      <c r="I128" s="42"/>
      <c r="J128" s="42"/>
      <c r="K128" s="42"/>
      <c r="L128" s="42"/>
      <c r="M128" s="48"/>
      <c r="N128" s="98"/>
      <c r="O128" s="96"/>
      <c r="P128" s="96"/>
      <c r="Q128" s="96"/>
      <c r="R128" s="96"/>
      <c r="S128" s="108">
        <f>+'Gestión Admi y Financiera'!S125+'Direc Ejc y Coor Int'!S124</f>
        <v>0</v>
      </c>
      <c r="T128" s="108">
        <f>+'Gestión Admi y Financiera'!T125+'Direc Ejc y Coor Int'!T124</f>
        <v>0</v>
      </c>
      <c r="U128" s="84"/>
    </row>
    <row r="129" spans="1:21" s="55" customFormat="1" ht="15.75">
      <c r="A129" s="94"/>
      <c r="B129" s="95"/>
      <c r="C129" s="817" t="s">
        <v>281</v>
      </c>
      <c r="D129" s="818" t="s">
        <v>282</v>
      </c>
      <c r="E129" s="819" t="s">
        <v>282</v>
      </c>
      <c r="F129" s="47" t="s">
        <v>283</v>
      </c>
      <c r="G129" s="40"/>
      <c r="H129" s="42"/>
      <c r="I129" s="42"/>
      <c r="J129" s="42"/>
      <c r="K129" s="42"/>
      <c r="L129" s="42"/>
      <c r="M129" s="48"/>
      <c r="N129" s="98"/>
      <c r="O129" s="96"/>
      <c r="P129" s="96"/>
      <c r="Q129" s="96"/>
      <c r="R129" s="96"/>
      <c r="S129" s="108">
        <f>+'Gestión Admi y Financiera'!S126+'Direc Ejc y Coor Int'!S125</f>
        <v>380.00000000000006</v>
      </c>
      <c r="T129" s="108">
        <f>+'Gestión Admi y Financiera'!T126+'Direc Ejc y Coor Int'!T125</f>
        <v>190973.36</v>
      </c>
      <c r="U129" s="84"/>
    </row>
    <row r="130" spans="1:21" s="55" customFormat="1" ht="15.75">
      <c r="A130" s="94"/>
      <c r="B130" s="95" t="s">
        <v>284</v>
      </c>
      <c r="C130" s="105"/>
      <c r="D130" s="106"/>
      <c r="E130" s="107"/>
      <c r="F130" s="45" t="s">
        <v>478</v>
      </c>
      <c r="G130" s="40"/>
      <c r="H130" s="42"/>
      <c r="I130" s="42"/>
      <c r="J130" s="42"/>
      <c r="K130" s="42"/>
      <c r="L130" s="42"/>
      <c r="M130" s="48"/>
      <c r="N130" s="98"/>
      <c r="O130" s="96"/>
      <c r="P130" s="96"/>
      <c r="Q130" s="96"/>
      <c r="R130" s="96"/>
      <c r="S130" s="139">
        <f>SUM(S131:S137)</f>
        <v>0</v>
      </c>
      <c r="T130" s="139">
        <f>SUM(T131:T137)</f>
        <v>56292.720000000008</v>
      </c>
      <c r="U130" s="84"/>
    </row>
    <row r="131" spans="1:21" s="55" customFormat="1" ht="15.75" hidden="1">
      <c r="A131" s="94"/>
      <c r="B131" s="95"/>
      <c r="C131" s="817" t="s">
        <v>286</v>
      </c>
      <c r="D131" s="818" t="s">
        <v>271</v>
      </c>
      <c r="E131" s="819" t="s">
        <v>271</v>
      </c>
      <c r="F131" s="47" t="s">
        <v>287</v>
      </c>
      <c r="G131" s="40"/>
      <c r="H131" s="42"/>
      <c r="I131" s="42"/>
      <c r="J131" s="42"/>
      <c r="K131" s="42"/>
      <c r="L131" s="42"/>
      <c r="M131" s="48"/>
      <c r="N131" s="98"/>
      <c r="O131" s="96"/>
      <c r="P131" s="96"/>
      <c r="Q131" s="96"/>
      <c r="R131" s="96"/>
      <c r="S131" s="108">
        <f>+'Gestión Admi y Financiera'!S128+'Direc Ejc y Coor Int'!S127</f>
        <v>0</v>
      </c>
      <c r="T131" s="108">
        <f>+'Gestión Admi y Financiera'!T128+'Direc Ejc y Coor Int'!T127</f>
        <v>0</v>
      </c>
      <c r="U131" s="84"/>
    </row>
    <row r="132" spans="1:21" s="55" customFormat="1" ht="15.75" hidden="1">
      <c r="A132" s="94"/>
      <c r="B132" s="95"/>
      <c r="C132" s="817" t="s">
        <v>288</v>
      </c>
      <c r="D132" s="818" t="s">
        <v>271</v>
      </c>
      <c r="E132" s="819" t="s">
        <v>271</v>
      </c>
      <c r="F132" s="47" t="s">
        <v>289</v>
      </c>
      <c r="G132" s="40"/>
      <c r="H132" s="42"/>
      <c r="I132" s="42"/>
      <c r="J132" s="42"/>
      <c r="K132" s="42"/>
      <c r="L132" s="42"/>
      <c r="M132" s="48"/>
      <c r="N132" s="98"/>
      <c r="O132" s="96"/>
      <c r="P132" s="96"/>
      <c r="Q132" s="96"/>
      <c r="R132" s="96"/>
      <c r="S132" s="108">
        <f>+'Gestión Admi y Financiera'!S129+'Direc Ejc y Coor Int'!S128</f>
        <v>0</v>
      </c>
      <c r="T132" s="108">
        <f>+'Gestión Admi y Financiera'!T129+'Direc Ejc y Coor Int'!T128</f>
        <v>0</v>
      </c>
      <c r="U132" s="84"/>
    </row>
    <row r="133" spans="1:21" s="55" customFormat="1" ht="15.75">
      <c r="A133" s="94"/>
      <c r="B133" s="95"/>
      <c r="C133" s="817" t="s">
        <v>290</v>
      </c>
      <c r="D133" s="818" t="s">
        <v>276</v>
      </c>
      <c r="E133" s="819" t="s">
        <v>276</v>
      </c>
      <c r="F133" s="47" t="s">
        <v>291</v>
      </c>
      <c r="G133" s="40"/>
      <c r="H133" s="42"/>
      <c r="I133" s="42"/>
      <c r="J133" s="42"/>
      <c r="K133" s="42"/>
      <c r="L133" s="42"/>
      <c r="M133" s="48"/>
      <c r="N133" s="98"/>
      <c r="O133" s="96"/>
      <c r="P133" s="96"/>
      <c r="Q133" s="96"/>
      <c r="R133" s="96"/>
      <c r="S133" s="108">
        <f>+'Gestión Admi y Financiera'!S130+'Direc Ejc y Coor Int'!S129</f>
        <v>0</v>
      </c>
      <c r="T133" s="108">
        <f>+'Gestión Admi y Financiera'!T130+'Direc Ejc y Coor Int'!T129</f>
        <v>0</v>
      </c>
      <c r="U133" s="84"/>
    </row>
    <row r="134" spans="1:21" s="55" customFormat="1" ht="15.75" hidden="1">
      <c r="A134" s="94"/>
      <c r="B134" s="95"/>
      <c r="C134" s="817" t="s">
        <v>292</v>
      </c>
      <c r="D134" s="818" t="s">
        <v>279</v>
      </c>
      <c r="E134" s="819" t="s">
        <v>279</v>
      </c>
      <c r="F134" s="47" t="s">
        <v>293</v>
      </c>
      <c r="G134" s="40"/>
      <c r="H134" s="42"/>
      <c r="I134" s="42"/>
      <c r="J134" s="42"/>
      <c r="K134" s="42"/>
      <c r="L134" s="42"/>
      <c r="M134" s="48"/>
      <c r="N134" s="98"/>
      <c r="O134" s="96"/>
      <c r="P134" s="96"/>
      <c r="Q134" s="96"/>
      <c r="R134" s="96"/>
      <c r="S134" s="108">
        <f>+'Gestión Admi y Financiera'!S131+'Direc Ejc y Coor Int'!S130</f>
        <v>0</v>
      </c>
      <c r="T134" s="108">
        <f>+'Gestión Admi y Financiera'!T131+'Direc Ejc y Coor Int'!T130</f>
        <v>0</v>
      </c>
      <c r="U134" s="84"/>
    </row>
    <row r="135" spans="1:21" s="55" customFormat="1" ht="15.75">
      <c r="A135" s="94"/>
      <c r="B135" s="95"/>
      <c r="C135" s="817" t="s">
        <v>294</v>
      </c>
      <c r="D135" s="818" t="s">
        <v>282</v>
      </c>
      <c r="E135" s="819" t="s">
        <v>282</v>
      </c>
      <c r="F135" s="47" t="s">
        <v>295</v>
      </c>
      <c r="G135" s="40"/>
      <c r="H135" s="42"/>
      <c r="I135" s="42"/>
      <c r="J135" s="42"/>
      <c r="K135" s="42"/>
      <c r="L135" s="42"/>
      <c r="M135" s="48"/>
      <c r="N135" s="98"/>
      <c r="O135" s="96"/>
      <c r="P135" s="96"/>
      <c r="Q135" s="96"/>
      <c r="R135" s="96"/>
      <c r="S135" s="108">
        <f>+'Gestión Admi y Financiera'!S132+'Direc Ejc y Coor Int'!S131</f>
        <v>0</v>
      </c>
      <c r="T135" s="108">
        <f>+'Gestión Admi y Financiera'!T132+'Direc Ejc y Coor Int'!T131</f>
        <v>56292.720000000008</v>
      </c>
      <c r="U135" s="84"/>
    </row>
    <row r="136" spans="1:21" s="55" customFormat="1" ht="15.75" hidden="1">
      <c r="A136" s="94"/>
      <c r="B136" s="95"/>
      <c r="C136" s="817" t="s">
        <v>296</v>
      </c>
      <c r="D136" s="818" t="s">
        <v>282</v>
      </c>
      <c r="E136" s="819" t="s">
        <v>282</v>
      </c>
      <c r="F136" s="47" t="s">
        <v>297</v>
      </c>
      <c r="G136" s="40"/>
      <c r="H136" s="42"/>
      <c r="I136" s="42"/>
      <c r="J136" s="42"/>
      <c r="K136" s="42"/>
      <c r="L136" s="42"/>
      <c r="M136" s="48"/>
      <c r="N136" s="98"/>
      <c r="O136" s="96"/>
      <c r="P136" s="96"/>
      <c r="Q136" s="96"/>
      <c r="R136" s="96"/>
      <c r="S136" s="108">
        <f>+'Gestión Admi y Financiera'!S133+'Direc Ejc y Coor Int'!S132</f>
        <v>0</v>
      </c>
      <c r="T136" s="108">
        <f>+'Gestión Admi y Financiera'!T133+'Direc Ejc y Coor Int'!T132</f>
        <v>0</v>
      </c>
      <c r="U136" s="84"/>
    </row>
    <row r="137" spans="1:21" s="55" customFormat="1" ht="15.75" hidden="1">
      <c r="A137" s="94"/>
      <c r="B137" s="95"/>
      <c r="C137" s="105"/>
      <c r="D137" s="106"/>
      <c r="E137" s="107"/>
      <c r="F137" s="47"/>
      <c r="G137" s="40"/>
      <c r="H137" s="42"/>
      <c r="I137" s="42"/>
      <c r="J137" s="42"/>
      <c r="K137" s="42"/>
      <c r="L137" s="42"/>
      <c r="M137" s="48"/>
      <c r="N137" s="98"/>
      <c r="O137" s="96"/>
      <c r="P137" s="96"/>
      <c r="Q137" s="96"/>
      <c r="R137" s="96"/>
      <c r="S137" s="109"/>
      <c r="T137" s="109"/>
      <c r="U137" s="84"/>
    </row>
    <row r="138" spans="1:21" s="55" customFormat="1" ht="15.75">
      <c r="A138" s="94"/>
      <c r="B138" s="95" t="s">
        <v>298</v>
      </c>
      <c r="C138" s="817"/>
      <c r="D138" s="818"/>
      <c r="E138" s="819"/>
      <c r="F138" s="45" t="s">
        <v>299</v>
      </c>
      <c r="G138" s="40"/>
      <c r="H138" s="41"/>
      <c r="I138" s="41"/>
      <c r="J138" s="41"/>
      <c r="K138" s="41"/>
      <c r="L138" s="41"/>
      <c r="M138" s="46"/>
      <c r="N138" s="98"/>
      <c r="O138" s="96"/>
      <c r="P138" s="96"/>
      <c r="Q138" s="96"/>
      <c r="R138" s="96"/>
      <c r="S138" s="140">
        <f>SUM(S139:S146)</f>
        <v>291994.6738232323</v>
      </c>
      <c r="T138" s="140">
        <f>SUM(T139:T146)</f>
        <v>1287977.6800000002</v>
      </c>
      <c r="U138" s="84"/>
    </row>
    <row r="139" spans="1:21" s="55" customFormat="1" ht="15.75">
      <c r="A139" s="94"/>
      <c r="B139" s="95"/>
      <c r="C139" s="817" t="s">
        <v>300</v>
      </c>
      <c r="D139" s="818" t="s">
        <v>301</v>
      </c>
      <c r="E139" s="819" t="s">
        <v>301</v>
      </c>
      <c r="F139" s="47" t="s">
        <v>302</v>
      </c>
      <c r="G139" s="40"/>
      <c r="H139" s="42"/>
      <c r="I139" s="42"/>
      <c r="J139" s="42"/>
      <c r="K139" s="42"/>
      <c r="L139" s="42"/>
      <c r="M139" s="48"/>
      <c r="N139" s="98"/>
      <c r="O139" s="96"/>
      <c r="P139" s="96"/>
      <c r="Q139" s="96"/>
      <c r="R139" s="96"/>
      <c r="S139" s="108">
        <f>+'Gestión Admi y Financiera'!S135+'Direc Ejc y Coor Int'!S134</f>
        <v>15340.38</v>
      </c>
      <c r="T139" s="108">
        <f>+'Gestión Admi y Financiera'!T135+'Direc Ejc y Coor Int'!T134</f>
        <v>38237.760000000002</v>
      </c>
      <c r="U139" s="84"/>
    </row>
    <row r="140" spans="1:21" s="55" customFormat="1" ht="15.75">
      <c r="A140" s="94"/>
      <c r="B140" s="95"/>
      <c r="C140" s="817" t="s">
        <v>303</v>
      </c>
      <c r="D140" s="818" t="s">
        <v>304</v>
      </c>
      <c r="E140" s="819" t="s">
        <v>304</v>
      </c>
      <c r="F140" s="47" t="s">
        <v>305</v>
      </c>
      <c r="G140" s="40"/>
      <c r="H140" s="42"/>
      <c r="I140" s="42"/>
      <c r="J140" s="42"/>
      <c r="K140" s="42"/>
      <c r="L140" s="42"/>
      <c r="M140" s="48"/>
      <c r="N140" s="98"/>
      <c r="O140" s="96"/>
      <c r="P140" s="96"/>
      <c r="Q140" s="96"/>
      <c r="R140" s="96"/>
      <c r="S140" s="108">
        <f>+'Gestión Admi y Financiera'!S136+'Direc Ejc y Coor Int'!S135</f>
        <v>110924.13752515576</v>
      </c>
      <c r="T140" s="108">
        <f>+'Gestión Admi y Financiera'!T136+'Direc Ejc y Coor Int'!T135</f>
        <v>343854.4</v>
      </c>
      <c r="U140" s="84"/>
    </row>
    <row r="141" spans="1:21" s="55" customFormat="1" ht="15.75" hidden="1">
      <c r="A141" s="94"/>
      <c r="B141" s="95"/>
      <c r="C141" s="817" t="s">
        <v>306</v>
      </c>
      <c r="D141" s="818" t="s">
        <v>304</v>
      </c>
      <c r="E141" s="819" t="s">
        <v>304</v>
      </c>
      <c r="F141" s="47" t="s">
        <v>307</v>
      </c>
      <c r="G141" s="40"/>
      <c r="H141" s="42"/>
      <c r="I141" s="42"/>
      <c r="J141" s="42"/>
      <c r="K141" s="42"/>
      <c r="L141" s="42"/>
      <c r="M141" s="48"/>
      <c r="N141" s="98"/>
      <c r="O141" s="96"/>
      <c r="P141" s="96"/>
      <c r="Q141" s="96"/>
      <c r="R141" s="96"/>
      <c r="S141" s="108">
        <f>+'Gestión Admi y Financiera'!S137+'Direc Ejc y Coor Int'!S136</f>
        <v>0</v>
      </c>
      <c r="T141" s="108">
        <f>+'Gestión Admi y Financiera'!T137+'Direc Ejc y Coor Int'!T136</f>
        <v>0</v>
      </c>
      <c r="U141" s="84"/>
    </row>
    <row r="142" spans="1:21" s="55" customFormat="1" ht="15.75" hidden="1">
      <c r="A142" s="94"/>
      <c r="B142" s="95"/>
      <c r="C142" s="817" t="s">
        <v>308</v>
      </c>
      <c r="D142" s="818" t="s">
        <v>304</v>
      </c>
      <c r="E142" s="819" t="s">
        <v>304</v>
      </c>
      <c r="F142" s="47" t="s">
        <v>309</v>
      </c>
      <c r="G142" s="40"/>
      <c r="H142" s="42"/>
      <c r="I142" s="42"/>
      <c r="J142" s="42"/>
      <c r="K142" s="42"/>
      <c r="L142" s="42"/>
      <c r="M142" s="48"/>
      <c r="N142" s="98"/>
      <c r="O142" s="96"/>
      <c r="P142" s="96"/>
      <c r="Q142" s="96"/>
      <c r="R142" s="96"/>
      <c r="S142" s="108">
        <f>+'Gestión Admi y Financiera'!S138+'Direc Ejc y Coor Int'!S137</f>
        <v>0</v>
      </c>
      <c r="T142" s="108">
        <f>+'Gestión Admi y Financiera'!T138+'Direc Ejc y Coor Int'!T137</f>
        <v>55698.720000000008</v>
      </c>
      <c r="U142" s="84"/>
    </row>
    <row r="143" spans="1:21" s="55" customFormat="1" ht="15.75">
      <c r="A143" s="94"/>
      <c r="B143" s="95"/>
      <c r="C143" s="817" t="s">
        <v>310</v>
      </c>
      <c r="D143" s="818" t="s">
        <v>304</v>
      </c>
      <c r="E143" s="819" t="s">
        <v>304</v>
      </c>
      <c r="F143" s="47" t="s">
        <v>311</v>
      </c>
      <c r="G143" s="40"/>
      <c r="H143" s="42"/>
      <c r="I143" s="42"/>
      <c r="J143" s="42"/>
      <c r="K143" s="42"/>
      <c r="L143" s="42"/>
      <c r="M143" s="48"/>
      <c r="N143" s="98"/>
      <c r="O143" s="96"/>
      <c r="P143" s="96"/>
      <c r="Q143" s="96"/>
      <c r="R143" s="96"/>
      <c r="S143" s="108">
        <f>+'Gestión Admi y Financiera'!S139+'Direc Ejc y Coor Int'!S138</f>
        <v>0</v>
      </c>
      <c r="T143" s="108">
        <f>+'Gestión Admi y Financiera'!T139+'Direc Ejc y Coor Int'!T138</f>
        <v>10381.799999999999</v>
      </c>
      <c r="U143" s="84"/>
    </row>
    <row r="144" spans="1:21" s="55" customFormat="1" ht="15.75">
      <c r="A144" s="94"/>
      <c r="B144" s="95"/>
      <c r="C144" s="817" t="s">
        <v>312</v>
      </c>
      <c r="D144" s="818" t="s">
        <v>313</v>
      </c>
      <c r="E144" s="819" t="s">
        <v>313</v>
      </c>
      <c r="F144" s="47" t="s">
        <v>314</v>
      </c>
      <c r="G144" s="40"/>
      <c r="H144" s="42"/>
      <c r="I144" s="42"/>
      <c r="J144" s="42"/>
      <c r="K144" s="42"/>
      <c r="L144" s="42"/>
      <c r="M144" s="48"/>
      <c r="N144" s="98"/>
      <c r="O144" s="96"/>
      <c r="P144" s="96"/>
      <c r="Q144" s="96"/>
      <c r="R144" s="96"/>
      <c r="S144" s="108">
        <f>+'Gestión Admi y Financiera'!S140+'Direc Ejc y Coor Int'!S139</f>
        <v>10303.400000000001</v>
      </c>
      <c r="T144" s="108">
        <f>+'Gestión Admi y Financiera'!T140+'Direc Ejc y Coor Int'!T139</f>
        <v>471650</v>
      </c>
      <c r="U144" s="84"/>
    </row>
    <row r="145" spans="1:21" s="55" customFormat="1" ht="15.75">
      <c r="A145" s="94"/>
      <c r="B145" s="95"/>
      <c r="C145" s="817" t="s">
        <v>315</v>
      </c>
      <c r="D145" s="818" t="s">
        <v>316</v>
      </c>
      <c r="E145" s="819" t="s">
        <v>316</v>
      </c>
      <c r="F145" s="47" t="s">
        <v>317</v>
      </c>
      <c r="G145" s="40"/>
      <c r="H145" s="42"/>
      <c r="I145" s="42"/>
      <c r="J145" s="42"/>
      <c r="K145" s="42"/>
      <c r="L145" s="42"/>
      <c r="M145" s="48"/>
      <c r="N145" s="98"/>
      <c r="O145" s="96"/>
      <c r="P145" s="96"/>
      <c r="Q145" s="96"/>
      <c r="R145" s="96"/>
      <c r="S145" s="108">
        <f>+'Gestión Admi y Financiera'!S141+'Direc Ejc y Coor Int'!S140</f>
        <v>111599.33629807652</v>
      </c>
      <c r="T145" s="108">
        <f>+'Gestión Admi y Financiera'!T141+'Direc Ejc y Coor Int'!T140</f>
        <v>163050</v>
      </c>
      <c r="U145" s="84"/>
    </row>
    <row r="146" spans="1:21" s="55" customFormat="1" ht="15.75">
      <c r="A146" s="94"/>
      <c r="B146" s="95"/>
      <c r="C146" s="817" t="s">
        <v>318</v>
      </c>
      <c r="D146" s="818" t="s">
        <v>319</v>
      </c>
      <c r="E146" s="819" t="s">
        <v>319</v>
      </c>
      <c r="F146" s="47" t="s">
        <v>320</v>
      </c>
      <c r="G146" s="40"/>
      <c r="H146" s="42"/>
      <c r="I146" s="42"/>
      <c r="J146" s="42"/>
      <c r="K146" s="42"/>
      <c r="L146" s="42"/>
      <c r="M146" s="48"/>
      <c r="N146" s="98"/>
      <c r="O146" s="96"/>
      <c r="P146" s="96"/>
      <c r="Q146" s="96"/>
      <c r="R146" s="96"/>
      <c r="S146" s="108">
        <f>+'Gestión Admi y Financiera'!S143+'Direc Ejc y Coor Int'!S142</f>
        <v>43827.419999999991</v>
      </c>
      <c r="T146" s="108">
        <f>+'Gestión Admi y Financiera'!T143+'Direc Ejc y Coor Int'!T142</f>
        <v>205105</v>
      </c>
      <c r="U146" s="84"/>
    </row>
    <row r="147" spans="1:21" s="55" customFormat="1" ht="15.75">
      <c r="A147" s="94"/>
      <c r="B147" s="95"/>
      <c r="C147" s="105"/>
      <c r="D147" s="106"/>
      <c r="E147" s="107"/>
      <c r="F147" s="47"/>
      <c r="G147" s="40"/>
      <c r="H147" s="42"/>
      <c r="I147" s="42"/>
      <c r="J147" s="42"/>
      <c r="K147" s="42"/>
      <c r="L147" s="42"/>
      <c r="M147" s="48"/>
      <c r="N147" s="98"/>
      <c r="O147" s="96"/>
      <c r="P147" s="96"/>
      <c r="Q147" s="96"/>
      <c r="R147" s="96"/>
      <c r="S147" s="109"/>
      <c r="T147" s="109"/>
      <c r="U147" s="84"/>
    </row>
    <row r="148" spans="1:21" s="72" customFormat="1" ht="15.75">
      <c r="A148" s="94" t="s">
        <v>321</v>
      </c>
      <c r="B148" s="94"/>
      <c r="C148" s="821"/>
      <c r="D148" s="822"/>
      <c r="E148" s="823"/>
      <c r="F148" s="43" t="s">
        <v>322</v>
      </c>
      <c r="G148" s="59"/>
      <c r="H148" s="39"/>
      <c r="I148" s="39"/>
      <c r="J148" s="39"/>
      <c r="K148" s="39"/>
      <c r="L148" s="39"/>
      <c r="M148" s="44"/>
      <c r="N148" s="99"/>
      <c r="O148" s="97">
        <v>40</v>
      </c>
      <c r="P148" s="97"/>
      <c r="Q148" s="97"/>
      <c r="R148" s="97"/>
      <c r="S148" s="139">
        <f>+S150+S153</f>
        <v>0</v>
      </c>
      <c r="T148" s="139">
        <f>+T150+T153</f>
        <v>510401.76</v>
      </c>
      <c r="U148" s="84"/>
    </row>
    <row r="149" spans="1:21" s="55" customFormat="1" ht="15.75">
      <c r="A149" s="94"/>
      <c r="B149" s="95"/>
      <c r="C149" s="817"/>
      <c r="D149" s="818"/>
      <c r="E149" s="819"/>
      <c r="F149" s="47"/>
      <c r="G149" s="40"/>
      <c r="H149" s="42"/>
      <c r="I149" s="42"/>
      <c r="J149" s="42"/>
      <c r="K149" s="42"/>
      <c r="L149" s="42"/>
      <c r="M149" s="48"/>
      <c r="N149" s="98"/>
      <c r="O149" s="96"/>
      <c r="P149" s="96"/>
      <c r="Q149" s="96"/>
      <c r="R149" s="96"/>
      <c r="S149" s="109"/>
      <c r="T149" s="109"/>
      <c r="U149" s="84"/>
    </row>
    <row r="150" spans="1:21" s="55" customFormat="1" ht="15.75" hidden="1">
      <c r="A150" s="94"/>
      <c r="B150" s="95" t="s">
        <v>323</v>
      </c>
      <c r="C150" s="817"/>
      <c r="D150" s="818"/>
      <c r="E150" s="819"/>
      <c r="F150" s="45" t="s">
        <v>324</v>
      </c>
      <c r="G150" s="40"/>
      <c r="H150" s="41"/>
      <c r="I150" s="41"/>
      <c r="J150" s="41"/>
      <c r="K150" s="41"/>
      <c r="L150" s="41"/>
      <c r="M150" s="46"/>
      <c r="N150" s="98"/>
      <c r="O150" s="96"/>
      <c r="P150" s="96"/>
      <c r="Q150" s="96"/>
      <c r="R150" s="96"/>
      <c r="S150" s="140">
        <f>SUM(S151:S152)</f>
        <v>0</v>
      </c>
      <c r="T150" s="140">
        <f>SUM(T151:T152)</f>
        <v>0</v>
      </c>
      <c r="U150" s="84"/>
    </row>
    <row r="151" spans="1:21" s="55" customFormat="1" ht="15.75" hidden="1">
      <c r="A151" s="94"/>
      <c r="B151" s="95"/>
      <c r="C151" s="817" t="s">
        <v>325</v>
      </c>
      <c r="D151" s="818" t="s">
        <v>326</v>
      </c>
      <c r="E151" s="819" t="s">
        <v>326</v>
      </c>
      <c r="F151" s="47" t="s">
        <v>327</v>
      </c>
      <c r="G151" s="40"/>
      <c r="H151" s="42"/>
      <c r="I151" s="42"/>
      <c r="J151" s="42"/>
      <c r="K151" s="42"/>
      <c r="L151" s="42"/>
      <c r="M151" s="48"/>
      <c r="N151" s="98"/>
      <c r="O151" s="96"/>
      <c r="P151" s="96"/>
      <c r="Q151" s="96"/>
      <c r="R151" s="96"/>
      <c r="S151" s="108">
        <f>+'Gestión Admi y Financiera'!S146+'Direc Ejc y Coor Int'!S145</f>
        <v>0</v>
      </c>
      <c r="T151" s="108">
        <f>+'Gestión Admi y Financiera'!T146+'Direc Ejc y Coor Int'!T145</f>
        <v>0</v>
      </c>
      <c r="U151" s="84"/>
    </row>
    <row r="152" spans="1:21" s="55" customFormat="1" ht="15.75" hidden="1">
      <c r="A152" s="94"/>
      <c r="B152" s="95"/>
      <c r="C152" s="817" t="s">
        <v>328</v>
      </c>
      <c r="D152" s="818" t="s">
        <v>329</v>
      </c>
      <c r="E152" s="819" t="s">
        <v>329</v>
      </c>
      <c r="F152" s="47" t="s">
        <v>330</v>
      </c>
      <c r="G152" s="40"/>
      <c r="H152" s="42"/>
      <c r="I152" s="42"/>
      <c r="J152" s="42"/>
      <c r="K152" s="42"/>
      <c r="L152" s="42"/>
      <c r="M152" s="48"/>
      <c r="N152" s="98"/>
      <c r="O152" s="96"/>
      <c r="P152" s="96"/>
      <c r="Q152" s="96"/>
      <c r="R152" s="96"/>
      <c r="S152" s="108">
        <f>+'Gestión Admi y Financiera'!S147+'Direc Ejc y Coor Int'!S146</f>
        <v>0</v>
      </c>
      <c r="T152" s="108">
        <f>+'Gestión Admi y Financiera'!T147+'Direc Ejc y Coor Int'!T146</f>
        <v>0</v>
      </c>
      <c r="U152" s="84"/>
    </row>
    <row r="153" spans="1:21" s="55" customFormat="1" ht="15.75">
      <c r="A153" s="94"/>
      <c r="B153" s="95" t="s">
        <v>331</v>
      </c>
      <c r="C153" s="817"/>
      <c r="D153" s="818"/>
      <c r="E153" s="819"/>
      <c r="F153" s="45" t="s">
        <v>332</v>
      </c>
      <c r="G153" s="40"/>
      <c r="H153" s="41"/>
      <c r="I153" s="41"/>
      <c r="J153" s="41"/>
      <c r="K153" s="41"/>
      <c r="L153" s="41"/>
      <c r="M153" s="46"/>
      <c r="N153" s="98"/>
      <c r="O153" s="96"/>
      <c r="P153" s="96"/>
      <c r="Q153" s="96"/>
      <c r="R153" s="96"/>
      <c r="S153" s="140">
        <f>SUM(S154:S155)</f>
        <v>0</v>
      </c>
      <c r="T153" s="140">
        <f>SUM(T154:T155)</f>
        <v>510401.76</v>
      </c>
      <c r="U153" s="84"/>
    </row>
    <row r="154" spans="1:21" s="55" customFormat="1" ht="15.75">
      <c r="A154" s="94"/>
      <c r="B154" s="95"/>
      <c r="C154" s="817" t="s">
        <v>333</v>
      </c>
      <c r="D154" s="818" t="s">
        <v>334</v>
      </c>
      <c r="E154" s="819" t="s">
        <v>334</v>
      </c>
      <c r="F154" s="47" t="s">
        <v>335</v>
      </c>
      <c r="G154" s="40"/>
      <c r="H154" s="42"/>
      <c r="I154" s="42"/>
      <c r="J154" s="42"/>
      <c r="K154" s="42"/>
      <c r="L154" s="42"/>
      <c r="M154" s="48"/>
      <c r="N154" s="98"/>
      <c r="O154" s="96"/>
      <c r="P154" s="96"/>
      <c r="Q154" s="96"/>
      <c r="R154" s="96"/>
      <c r="S154" s="108">
        <f>+'Gestión Admi y Financiera'!S149+'Direc Ejc y Coor Int'!S148</f>
        <v>0</v>
      </c>
      <c r="T154" s="108">
        <f>+'Gestión Admi y Financiera'!T149+'Direc Ejc y Coor Int'!T148</f>
        <v>0</v>
      </c>
      <c r="U154" s="84"/>
    </row>
    <row r="155" spans="1:21" s="55" customFormat="1" ht="15.75">
      <c r="A155" s="94"/>
      <c r="B155" s="95"/>
      <c r="C155" s="817" t="s">
        <v>336</v>
      </c>
      <c r="D155" s="818" t="s">
        <v>337</v>
      </c>
      <c r="E155" s="819" t="s">
        <v>337</v>
      </c>
      <c r="F155" s="47" t="s">
        <v>338</v>
      </c>
      <c r="G155" s="40"/>
      <c r="H155" s="42"/>
      <c r="I155" s="42"/>
      <c r="J155" s="42"/>
      <c r="K155" s="42"/>
      <c r="L155" s="42"/>
      <c r="M155" s="48"/>
      <c r="N155" s="98"/>
      <c r="O155" s="96"/>
      <c r="P155" s="96"/>
      <c r="Q155" s="96"/>
      <c r="R155" s="96"/>
      <c r="S155" s="108">
        <f>+'Gestión Admi y Financiera'!S150+'Direc Ejc y Coor Int'!S149</f>
        <v>0</v>
      </c>
      <c r="T155" s="108">
        <f>+'Gestión Admi y Financiera'!T150+'Direc Ejc y Coor Int'!T149</f>
        <v>510401.76</v>
      </c>
      <c r="U155" s="84"/>
    </row>
    <row r="156" spans="1:21" s="55" customFormat="1" ht="15.75">
      <c r="A156" s="94"/>
      <c r="B156" s="95"/>
      <c r="C156" s="817"/>
      <c r="D156" s="818"/>
      <c r="E156" s="819"/>
      <c r="F156" s="47"/>
      <c r="G156" s="40"/>
      <c r="H156" s="42"/>
      <c r="I156" s="42"/>
      <c r="J156" s="42"/>
      <c r="K156" s="42"/>
      <c r="L156" s="42"/>
      <c r="M156" s="48"/>
      <c r="N156" s="98"/>
      <c r="O156" s="96"/>
      <c r="P156" s="96"/>
      <c r="Q156" s="96"/>
      <c r="R156" s="96"/>
      <c r="S156" s="109"/>
      <c r="T156" s="109"/>
      <c r="U156" s="84"/>
    </row>
    <row r="157" spans="1:21" s="55" customFormat="1" ht="15.75">
      <c r="A157" s="94" t="s">
        <v>339</v>
      </c>
      <c r="B157" s="95"/>
      <c r="C157" s="817"/>
      <c r="D157" s="818"/>
      <c r="E157" s="819"/>
      <c r="F157" s="43" t="s">
        <v>340</v>
      </c>
      <c r="G157" s="40"/>
      <c r="H157" s="39"/>
      <c r="I157" s="39"/>
      <c r="J157" s="39"/>
      <c r="K157" s="39"/>
      <c r="L157" s="39"/>
      <c r="M157" s="44"/>
      <c r="N157" s="98"/>
      <c r="O157" s="96">
        <v>30</v>
      </c>
      <c r="P157" s="96"/>
      <c r="Q157" s="96"/>
      <c r="R157" s="96"/>
      <c r="S157" s="139">
        <f>+S159+S171+S180+S169</f>
        <v>2496360.6800000006</v>
      </c>
      <c r="T157" s="139">
        <f>+T159+T171+T180+T169</f>
        <v>1400000</v>
      </c>
      <c r="U157" s="84"/>
    </row>
    <row r="158" spans="1:21" s="55" customFormat="1" ht="15.75">
      <c r="A158" s="94"/>
      <c r="B158" s="95"/>
      <c r="C158" s="817"/>
      <c r="D158" s="818"/>
      <c r="E158" s="819"/>
      <c r="F158" s="47"/>
      <c r="G158" s="40"/>
      <c r="H158" s="42"/>
      <c r="I158" s="42"/>
      <c r="J158" s="42"/>
      <c r="K158" s="42"/>
      <c r="L158" s="42"/>
      <c r="M158" s="48"/>
      <c r="N158" s="98"/>
      <c r="O158" s="96"/>
      <c r="P158" s="96"/>
      <c r="Q158" s="96"/>
      <c r="R158" s="96"/>
      <c r="S158" s="109"/>
      <c r="T158" s="109"/>
      <c r="U158" s="84"/>
    </row>
    <row r="159" spans="1:21" s="55" customFormat="1" ht="15.75">
      <c r="A159" s="94"/>
      <c r="B159" s="95" t="s">
        <v>341</v>
      </c>
      <c r="C159" s="817"/>
      <c r="D159" s="818"/>
      <c r="E159" s="819"/>
      <c r="F159" s="45" t="s">
        <v>342</v>
      </c>
      <c r="G159" s="40"/>
      <c r="H159" s="41"/>
      <c r="I159" s="41"/>
      <c r="J159" s="41"/>
      <c r="K159" s="41"/>
      <c r="L159" s="41"/>
      <c r="M159" s="46"/>
      <c r="N159" s="98"/>
      <c r="O159" s="96"/>
      <c r="P159" s="96"/>
      <c r="Q159" s="96"/>
      <c r="R159" s="96"/>
      <c r="S159" s="140">
        <f>SUM(S160:S168)</f>
        <v>2496360.6800000006</v>
      </c>
      <c r="T159" s="140"/>
      <c r="U159" s="84"/>
    </row>
    <row r="160" spans="1:21" s="55" customFormat="1" ht="15.75">
      <c r="A160" s="94"/>
      <c r="B160" s="95"/>
      <c r="C160" s="817" t="s">
        <v>343</v>
      </c>
      <c r="D160" s="818" t="s">
        <v>344</v>
      </c>
      <c r="E160" s="819" t="s">
        <v>344</v>
      </c>
      <c r="F160" s="47" t="s">
        <v>345</v>
      </c>
      <c r="G160" s="40"/>
      <c r="H160" s="42"/>
      <c r="I160" s="42"/>
      <c r="J160" s="42"/>
      <c r="K160" s="42"/>
      <c r="L160" s="42"/>
      <c r="M160" s="48"/>
      <c r="N160" s="98"/>
      <c r="O160" s="96"/>
      <c r="P160" s="96"/>
      <c r="Q160" s="96"/>
      <c r="R160" s="96"/>
      <c r="S160" s="108">
        <f>+'Gestión Admi y Financiera'!S155+'Direc Ejc y Coor Int'!S154</f>
        <v>0</v>
      </c>
      <c r="T160" s="108">
        <f>+'Gestión Admi y Financiera'!T155+'Direc Ejc y Coor Int'!T154</f>
        <v>406502.45999999996</v>
      </c>
      <c r="U160" s="84"/>
    </row>
    <row r="161" spans="1:21" s="55" customFormat="1" ht="15.75" hidden="1">
      <c r="A161" s="94"/>
      <c r="B161" s="95"/>
      <c r="C161" s="817" t="s">
        <v>346</v>
      </c>
      <c r="D161" s="818" t="s">
        <v>344</v>
      </c>
      <c r="E161" s="819" t="s">
        <v>344</v>
      </c>
      <c r="F161" s="47" t="s">
        <v>347</v>
      </c>
      <c r="G161" s="40"/>
      <c r="H161" s="42"/>
      <c r="I161" s="42"/>
      <c r="J161" s="42"/>
      <c r="K161" s="42"/>
      <c r="L161" s="42"/>
      <c r="M161" s="48"/>
      <c r="N161" s="98"/>
      <c r="O161" s="96"/>
      <c r="P161" s="96"/>
      <c r="Q161" s="96"/>
      <c r="R161" s="96"/>
      <c r="S161" s="108">
        <f>+'Gestión Admi y Financiera'!S156+'Direc Ejc y Coor Int'!S155</f>
        <v>0</v>
      </c>
      <c r="T161" s="108">
        <f>+'Gestión Admi y Financiera'!T156+'Direc Ejc y Coor Int'!T155</f>
        <v>80000</v>
      </c>
      <c r="U161" s="84"/>
    </row>
    <row r="162" spans="1:21" s="55" customFormat="1" ht="15.75">
      <c r="A162" s="94"/>
      <c r="B162" s="95"/>
      <c r="C162" s="817" t="s">
        <v>348</v>
      </c>
      <c r="D162" s="818" t="s">
        <v>349</v>
      </c>
      <c r="E162" s="819" t="s">
        <v>349</v>
      </c>
      <c r="F162" s="47" t="s">
        <v>350</v>
      </c>
      <c r="G162" s="40"/>
      <c r="H162" s="42"/>
      <c r="I162" s="42"/>
      <c r="J162" s="42"/>
      <c r="K162" s="42"/>
      <c r="L162" s="42"/>
      <c r="M162" s="48"/>
      <c r="N162" s="98"/>
      <c r="O162" s="96"/>
      <c r="P162" s="96"/>
      <c r="Q162" s="96"/>
      <c r="R162" s="96"/>
      <c r="S162" s="108">
        <f>+'Gestión Admi y Financiera'!S157+'Direc Ejc y Coor Int'!S156</f>
        <v>0</v>
      </c>
      <c r="T162" s="108">
        <f>+'Gestión Admi y Financiera'!T157+'Direc Ejc y Coor Int'!T156</f>
        <v>1660000</v>
      </c>
      <c r="U162" s="84"/>
    </row>
    <row r="163" spans="1:21" s="55" customFormat="1" ht="15.75">
      <c r="A163" s="94"/>
      <c r="B163" s="95"/>
      <c r="C163" s="817" t="s">
        <v>351</v>
      </c>
      <c r="D163" s="818" t="s">
        <v>352</v>
      </c>
      <c r="E163" s="819" t="s">
        <v>352</v>
      </c>
      <c r="F163" s="47" t="s">
        <v>353</v>
      </c>
      <c r="G163" s="40"/>
      <c r="H163" s="42"/>
      <c r="I163" s="42"/>
      <c r="J163" s="42"/>
      <c r="K163" s="42"/>
      <c r="L163" s="42"/>
      <c r="M163" s="48"/>
      <c r="N163" s="98"/>
      <c r="O163" s="96"/>
      <c r="P163" s="96"/>
      <c r="Q163" s="96"/>
      <c r="R163" s="96"/>
      <c r="S163" s="108">
        <f>+'Gestión Admi y Financiera'!S158+'Direc Ejc y Coor Int'!S157</f>
        <v>884714.02</v>
      </c>
      <c r="T163" s="108">
        <f>+'Gestión Admi y Financiera'!T158+'Direc Ejc y Coor Int'!T157</f>
        <v>1200000</v>
      </c>
      <c r="U163" s="84"/>
    </row>
    <row r="164" spans="1:21" s="55" customFormat="1" ht="15.75" hidden="1">
      <c r="A164" s="94"/>
      <c r="B164" s="95"/>
      <c r="C164" s="817" t="s">
        <v>354</v>
      </c>
      <c r="D164" s="818" t="s">
        <v>352</v>
      </c>
      <c r="E164" s="819" t="s">
        <v>352</v>
      </c>
      <c r="F164" s="47" t="s">
        <v>355</v>
      </c>
      <c r="G164" s="40"/>
      <c r="H164" s="42"/>
      <c r="I164" s="42"/>
      <c r="J164" s="42"/>
      <c r="K164" s="42"/>
      <c r="L164" s="42"/>
      <c r="M164" s="48"/>
      <c r="N164" s="98"/>
      <c r="O164" s="96"/>
      <c r="P164" s="96"/>
      <c r="Q164" s="96"/>
      <c r="R164" s="96"/>
      <c r="S164" s="108">
        <f>+'Gestión Admi y Financiera'!S159+'Direc Ejc y Coor Int'!S158</f>
        <v>0</v>
      </c>
      <c r="T164" s="108">
        <f>+'Gestión Admi y Financiera'!T159+'Direc Ejc y Coor Int'!T158</f>
        <v>0</v>
      </c>
      <c r="U164" s="84"/>
    </row>
    <row r="165" spans="1:21" s="55" customFormat="1" ht="15.75">
      <c r="A165" s="94"/>
      <c r="B165" s="95"/>
      <c r="C165" s="817" t="s">
        <v>356</v>
      </c>
      <c r="D165" s="818" t="s">
        <v>352</v>
      </c>
      <c r="E165" s="819" t="s">
        <v>352</v>
      </c>
      <c r="F165" s="47" t="s">
        <v>357</v>
      </c>
      <c r="G165" s="40"/>
      <c r="H165" s="42"/>
      <c r="I165" s="42"/>
      <c r="J165" s="42"/>
      <c r="K165" s="42"/>
      <c r="L165" s="42"/>
      <c r="M165" s="48"/>
      <c r="N165" s="98"/>
      <c r="O165" s="96"/>
      <c r="P165" s="96"/>
      <c r="Q165" s="96"/>
      <c r="R165" s="96"/>
      <c r="S165" s="108">
        <f>+'Gestión Admi y Financiera'!S160+'Direc Ejc y Coor Int'!S159</f>
        <v>0</v>
      </c>
      <c r="T165" s="108">
        <f>+'Gestión Admi y Financiera'!T160+'Direc Ejc y Coor Int'!T159</f>
        <v>0</v>
      </c>
      <c r="U165" s="84"/>
    </row>
    <row r="166" spans="1:21" s="55" customFormat="1" ht="15.75">
      <c r="A166" s="94"/>
      <c r="B166" s="95"/>
      <c r="C166" s="817" t="s">
        <v>358</v>
      </c>
      <c r="D166" s="818"/>
      <c r="E166" s="819"/>
      <c r="F166" s="47" t="s">
        <v>359</v>
      </c>
      <c r="G166" s="40"/>
      <c r="H166" s="42"/>
      <c r="I166" s="42"/>
      <c r="J166" s="42"/>
      <c r="K166" s="42"/>
      <c r="L166" s="42"/>
      <c r="M166" s="48"/>
      <c r="N166" s="98"/>
      <c r="O166" s="96"/>
      <c r="P166" s="96"/>
      <c r="Q166" s="96"/>
      <c r="R166" s="96"/>
      <c r="S166" s="108">
        <f>+'Gestión Admi y Financiera'!S161+'Direc Ejc y Coor Int'!S160</f>
        <v>1611646.6600000004</v>
      </c>
      <c r="T166" s="108">
        <f>+'Gestión Admi y Financiera'!T161+'Direc Ejc y Coor Int'!T160</f>
        <v>2178170</v>
      </c>
      <c r="U166" s="84"/>
    </row>
    <row r="167" spans="1:21" s="55" customFormat="1" ht="15.75" hidden="1">
      <c r="A167" s="94"/>
      <c r="B167" s="95"/>
      <c r="C167" s="817" t="s">
        <v>360</v>
      </c>
      <c r="D167" s="818"/>
      <c r="E167" s="819"/>
      <c r="F167" s="47" t="s">
        <v>361</v>
      </c>
      <c r="G167" s="40"/>
      <c r="H167" s="42"/>
      <c r="I167" s="42"/>
      <c r="J167" s="42"/>
      <c r="K167" s="42"/>
      <c r="L167" s="42"/>
      <c r="M167" s="48"/>
      <c r="N167" s="98"/>
      <c r="O167" s="96"/>
      <c r="P167" s="96"/>
      <c r="Q167" s="96"/>
      <c r="R167" s="96"/>
      <c r="S167" s="108">
        <f>+'Gestión Admi y Financiera'!S162+'Direc Ejc y Coor Int'!S161</f>
        <v>0</v>
      </c>
      <c r="T167" s="108">
        <f>+'Gestión Admi y Financiera'!T162+'Direc Ejc y Coor Int'!T161</f>
        <v>0</v>
      </c>
      <c r="U167" s="84"/>
    </row>
    <row r="168" spans="1:21" s="55" customFormat="1" ht="15.75">
      <c r="A168" s="94"/>
      <c r="B168" s="95"/>
      <c r="C168" s="817" t="s">
        <v>362</v>
      </c>
      <c r="D168" s="818"/>
      <c r="E168" s="819"/>
      <c r="F168" s="47" t="s">
        <v>363</v>
      </c>
      <c r="G168" s="40"/>
      <c r="H168" s="42"/>
      <c r="I168" s="42"/>
      <c r="J168" s="42"/>
      <c r="K168" s="42"/>
      <c r="L168" s="42"/>
      <c r="M168" s="48"/>
      <c r="N168" s="98"/>
      <c r="O168" s="96"/>
      <c r="P168" s="96"/>
      <c r="Q168" s="96"/>
      <c r="R168" s="96"/>
      <c r="S168" s="108">
        <f>+'Gestión Admi y Financiera'!S163+'Direc Ejc y Coor Int'!S162</f>
        <v>0</v>
      </c>
      <c r="T168" s="108">
        <f>+'Gestión Admi y Financiera'!T163+'Direc Ejc y Coor Int'!T162</f>
        <v>0</v>
      </c>
      <c r="U168" s="84"/>
    </row>
    <row r="169" spans="1:21" s="55" customFormat="1" ht="15.75" hidden="1">
      <c r="A169" s="94"/>
      <c r="B169" s="94" t="s">
        <v>364</v>
      </c>
      <c r="C169" s="817"/>
      <c r="D169" s="818"/>
      <c r="E169" s="819"/>
      <c r="F169" s="45" t="s">
        <v>365</v>
      </c>
      <c r="G169" s="59"/>
      <c r="H169" s="41"/>
      <c r="I169" s="41"/>
      <c r="J169" s="41"/>
      <c r="K169" s="41"/>
      <c r="L169" s="41"/>
      <c r="M169" s="46"/>
      <c r="N169" s="98"/>
      <c r="O169" s="96"/>
      <c r="P169" s="96"/>
      <c r="Q169" s="96"/>
      <c r="R169" s="96"/>
      <c r="S169" s="140">
        <f>SUM(S170:S170)</f>
        <v>0</v>
      </c>
      <c r="T169" s="140">
        <f>SUM(T170:T170)</f>
        <v>0</v>
      </c>
      <c r="U169" s="84"/>
    </row>
    <row r="170" spans="1:21" s="55" customFormat="1" ht="15.75" hidden="1">
      <c r="A170" s="94"/>
      <c r="B170" s="95"/>
      <c r="C170" s="817" t="s">
        <v>366</v>
      </c>
      <c r="D170" s="818" t="s">
        <v>344</v>
      </c>
      <c r="E170" s="819" t="s">
        <v>344</v>
      </c>
      <c r="F170" s="47" t="s">
        <v>479</v>
      </c>
      <c r="G170" s="40"/>
      <c r="H170" s="42"/>
      <c r="I170" s="42"/>
      <c r="J170" s="42"/>
      <c r="K170" s="42"/>
      <c r="L170" s="42"/>
      <c r="M170" s="48"/>
      <c r="N170" s="98"/>
      <c r="O170" s="96"/>
      <c r="P170" s="96"/>
      <c r="Q170" s="96"/>
      <c r="R170" s="96"/>
      <c r="S170" s="108">
        <f>+'Gestión Admi y Financiera'!S165+'Direc Ejc y Coor Int'!S164</f>
        <v>0</v>
      </c>
      <c r="T170" s="108">
        <f>+'Gestión Admi y Financiera'!T165+'Direc Ejc y Coor Int'!T164</f>
        <v>0</v>
      </c>
      <c r="U170" s="84"/>
    </row>
    <row r="171" spans="1:21" s="55" customFormat="1" ht="15.75">
      <c r="A171" s="94"/>
      <c r="B171" s="95" t="s">
        <v>368</v>
      </c>
      <c r="C171" s="817"/>
      <c r="D171" s="818"/>
      <c r="E171" s="819"/>
      <c r="F171" s="45" t="s">
        <v>369</v>
      </c>
      <c r="G171" s="40"/>
      <c r="H171" s="42"/>
      <c r="I171" s="42"/>
      <c r="J171" s="42"/>
      <c r="K171" s="42"/>
      <c r="L171" s="42"/>
      <c r="M171" s="48"/>
      <c r="N171" s="98"/>
      <c r="O171" s="96"/>
      <c r="P171" s="96"/>
      <c r="Q171" s="96"/>
      <c r="R171" s="96"/>
      <c r="S171" s="140">
        <f>SUM(S172:S179)</f>
        <v>0</v>
      </c>
      <c r="T171" s="140">
        <f>SUM(T172:T179)</f>
        <v>0</v>
      </c>
      <c r="U171" s="84"/>
    </row>
    <row r="172" spans="1:21" s="55" customFormat="1" ht="15.75">
      <c r="A172" s="94"/>
      <c r="B172" s="95"/>
      <c r="C172" s="817" t="s">
        <v>486</v>
      </c>
      <c r="D172" s="818" t="s">
        <v>344</v>
      </c>
      <c r="E172" s="819" t="s">
        <v>344</v>
      </c>
      <c r="F172" s="47" t="s">
        <v>485</v>
      </c>
      <c r="G172" s="40"/>
      <c r="H172" s="42"/>
      <c r="I172" s="42"/>
      <c r="J172" s="42"/>
      <c r="K172" s="42"/>
      <c r="L172" s="42"/>
      <c r="M172" s="48"/>
      <c r="N172" s="98"/>
      <c r="O172" s="96"/>
      <c r="P172" s="96"/>
      <c r="Q172" s="96"/>
      <c r="R172" s="96"/>
      <c r="S172" s="108">
        <f>+'Gestión Admi y Financiera'!S167+'Direc Ejc y Coor Int'!S166</f>
        <v>0</v>
      </c>
      <c r="T172" s="108">
        <f>+'Gestión Admi y Financiera'!T167+'Direc Ejc y Coor Int'!T166</f>
        <v>0</v>
      </c>
      <c r="U172" s="84"/>
    </row>
    <row r="173" spans="1:21" s="55" customFormat="1" ht="15.75" hidden="1">
      <c r="A173" s="94"/>
      <c r="B173" s="95"/>
      <c r="C173" s="817" t="s">
        <v>487</v>
      </c>
      <c r="D173" s="818" t="s">
        <v>344</v>
      </c>
      <c r="E173" s="819" t="s">
        <v>344</v>
      </c>
      <c r="F173" s="47" t="s">
        <v>490</v>
      </c>
      <c r="G173" s="40"/>
      <c r="H173" s="42"/>
      <c r="I173" s="42"/>
      <c r="J173" s="42"/>
      <c r="K173" s="42"/>
      <c r="L173" s="42"/>
      <c r="M173" s="48"/>
      <c r="N173" s="98"/>
      <c r="O173" s="96"/>
      <c r="P173" s="96"/>
      <c r="Q173" s="96"/>
      <c r="R173" s="96"/>
      <c r="S173" s="108">
        <f>+'Gestión Admi y Financiera'!S168+'Direc Ejc y Coor Int'!S167</f>
        <v>0</v>
      </c>
      <c r="T173" s="108">
        <f>+'Gestión Admi y Financiera'!T168+'Direc Ejc y Coor Int'!T167</f>
        <v>0</v>
      </c>
      <c r="U173" s="84"/>
    </row>
    <row r="174" spans="1:21" s="55" customFormat="1" ht="15.75" hidden="1">
      <c r="A174" s="94"/>
      <c r="B174" s="95"/>
      <c r="C174" s="105"/>
      <c r="D174" s="106" t="s">
        <v>488</v>
      </c>
      <c r="E174" s="107"/>
      <c r="F174" s="47" t="s">
        <v>491</v>
      </c>
      <c r="G174" s="40"/>
      <c r="H174" s="42"/>
      <c r="I174" s="42"/>
      <c r="J174" s="42"/>
      <c r="K174" s="42"/>
      <c r="L174" s="42"/>
      <c r="M174" s="48"/>
      <c r="N174" s="98"/>
      <c r="O174" s="96"/>
      <c r="P174" s="96"/>
      <c r="Q174" s="96"/>
      <c r="R174" s="96"/>
      <c r="S174" s="108">
        <f>+'Gestión Admi y Financiera'!S169+'Direc Ejc y Coor Int'!S168</f>
        <v>0</v>
      </c>
      <c r="T174" s="108">
        <f>+'Gestión Admi y Financiera'!T169+'Direc Ejc y Coor Int'!T168</f>
        <v>0</v>
      </c>
      <c r="U174" s="84"/>
    </row>
    <row r="175" spans="1:21" s="55" customFormat="1" ht="15.75" hidden="1">
      <c r="A175" s="94"/>
      <c r="B175" s="95"/>
      <c r="C175" s="105"/>
      <c r="D175" s="106" t="s">
        <v>489</v>
      </c>
      <c r="E175" s="107"/>
      <c r="F175" s="47" t="s">
        <v>492</v>
      </c>
      <c r="G175" s="40"/>
      <c r="H175" s="42"/>
      <c r="I175" s="42"/>
      <c r="J175" s="42"/>
      <c r="K175" s="42"/>
      <c r="L175" s="42"/>
      <c r="M175" s="48"/>
      <c r="N175" s="98"/>
      <c r="O175" s="96"/>
      <c r="P175" s="96"/>
      <c r="Q175" s="96"/>
      <c r="R175" s="96"/>
      <c r="S175" s="108">
        <f>+'Gestión Admi y Financiera'!S170+'Direc Ejc y Coor Int'!S169</f>
        <v>0</v>
      </c>
      <c r="T175" s="108">
        <f>+'Gestión Admi y Financiera'!T170+'Direc Ejc y Coor Int'!T169</f>
        <v>0</v>
      </c>
      <c r="U175" s="84"/>
    </row>
    <row r="176" spans="1:21" s="55" customFormat="1" ht="15.75">
      <c r="A176" s="94"/>
      <c r="B176" s="95"/>
      <c r="C176" s="817" t="s">
        <v>370</v>
      </c>
      <c r="D176" s="818" t="s">
        <v>344</v>
      </c>
      <c r="E176" s="819" t="s">
        <v>344</v>
      </c>
      <c r="F176" s="47" t="s">
        <v>371</v>
      </c>
      <c r="G176" s="40"/>
      <c r="H176" s="42"/>
      <c r="I176" s="42"/>
      <c r="J176" s="42"/>
      <c r="K176" s="42"/>
      <c r="L176" s="42"/>
      <c r="M176" s="48"/>
      <c r="N176" s="98"/>
      <c r="O176" s="96"/>
      <c r="P176" s="96"/>
      <c r="Q176" s="96"/>
      <c r="R176" s="96"/>
      <c r="S176" s="108">
        <f>+'Gestión Admi y Financiera'!S171+'Direc Ejc y Coor Int'!S170</f>
        <v>0</v>
      </c>
      <c r="T176" s="108">
        <f>+'Gestión Admi y Financiera'!T171+'Direc Ejc y Coor Int'!T170</f>
        <v>0</v>
      </c>
      <c r="U176" s="84"/>
    </row>
    <row r="177" spans="1:21" s="55" customFormat="1" ht="15.75" hidden="1">
      <c r="A177" s="94"/>
      <c r="B177" s="95"/>
      <c r="C177" s="817" t="s">
        <v>372</v>
      </c>
      <c r="D177" s="818" t="s">
        <v>344</v>
      </c>
      <c r="E177" s="819" t="s">
        <v>344</v>
      </c>
      <c r="F177" s="47" t="s">
        <v>373</v>
      </c>
      <c r="G177" s="40"/>
      <c r="H177" s="42"/>
      <c r="I177" s="42"/>
      <c r="J177" s="42"/>
      <c r="K177" s="42"/>
      <c r="L177" s="42"/>
      <c r="M177" s="48"/>
      <c r="N177" s="98"/>
      <c r="O177" s="96"/>
      <c r="P177" s="96"/>
      <c r="Q177" s="96"/>
      <c r="R177" s="96"/>
      <c r="S177" s="108">
        <f>+'Gestión Admi y Financiera'!S172+'Direc Ejc y Coor Int'!S171</f>
        <v>0</v>
      </c>
      <c r="T177" s="108">
        <f>+'Gestión Admi y Financiera'!T172+'Direc Ejc y Coor Int'!T171</f>
        <v>0</v>
      </c>
      <c r="U177" s="84"/>
    </row>
    <row r="178" spans="1:21" s="55" customFormat="1" ht="15.75" hidden="1">
      <c r="A178" s="94"/>
      <c r="B178" s="95"/>
      <c r="C178" s="105"/>
      <c r="D178" s="106" t="s">
        <v>483</v>
      </c>
      <c r="E178" s="107"/>
      <c r="F178" s="47" t="s">
        <v>484</v>
      </c>
      <c r="G178" s="40"/>
      <c r="H178" s="42"/>
      <c r="I178" s="42"/>
      <c r="J178" s="42"/>
      <c r="K178" s="42"/>
      <c r="L178" s="42"/>
      <c r="M178" s="48"/>
      <c r="N178" s="98"/>
      <c r="O178" s="96"/>
      <c r="P178" s="96"/>
      <c r="Q178" s="96"/>
      <c r="R178" s="96"/>
      <c r="S178" s="108">
        <f>+'Gestión Admi y Financiera'!S173+'Direc Ejc y Coor Int'!S172</f>
        <v>0</v>
      </c>
      <c r="T178" s="108">
        <f>+'Gestión Admi y Financiera'!T173+'Direc Ejc y Coor Int'!T172</f>
        <v>0</v>
      </c>
      <c r="U178" s="84"/>
    </row>
    <row r="179" spans="1:21" s="55" customFormat="1" ht="15.75" hidden="1">
      <c r="A179" s="94"/>
      <c r="B179" s="95"/>
      <c r="C179" s="817" t="s">
        <v>374</v>
      </c>
      <c r="D179" s="818" t="s">
        <v>349</v>
      </c>
      <c r="E179" s="819" t="s">
        <v>349</v>
      </c>
      <c r="F179" s="47" t="s">
        <v>375</v>
      </c>
      <c r="G179" s="40"/>
      <c r="H179" s="42"/>
      <c r="I179" s="42"/>
      <c r="J179" s="42"/>
      <c r="K179" s="42"/>
      <c r="L179" s="42"/>
      <c r="M179" s="48"/>
      <c r="N179" s="98"/>
      <c r="O179" s="96"/>
      <c r="P179" s="96"/>
      <c r="Q179" s="96"/>
      <c r="R179" s="96"/>
      <c r="S179" s="108">
        <f>+'Gestión Admi y Financiera'!S174+'Direc Ejc y Coor Int'!S173</f>
        <v>0</v>
      </c>
      <c r="T179" s="108">
        <f>+'Gestión Admi y Financiera'!T174+'Direc Ejc y Coor Int'!T173</f>
        <v>0</v>
      </c>
      <c r="U179" s="84"/>
    </row>
    <row r="180" spans="1:21" s="55" customFormat="1" ht="15.75">
      <c r="A180" s="94"/>
      <c r="B180" s="95" t="s">
        <v>376</v>
      </c>
      <c r="C180" s="817"/>
      <c r="D180" s="818"/>
      <c r="E180" s="819"/>
      <c r="F180" s="45" t="s">
        <v>377</v>
      </c>
      <c r="G180" s="40"/>
      <c r="H180" s="42"/>
      <c r="I180" s="42"/>
      <c r="J180" s="42"/>
      <c r="K180" s="42"/>
      <c r="L180" s="42"/>
      <c r="M180" s="48"/>
      <c r="N180" s="98"/>
      <c r="O180" s="96"/>
      <c r="P180" s="96"/>
      <c r="Q180" s="96"/>
      <c r="R180" s="96"/>
      <c r="S180" s="140">
        <f>SUM(S181:S182)</f>
        <v>0</v>
      </c>
      <c r="T180" s="140">
        <f>SUM(T181:T182)</f>
        <v>1400000</v>
      </c>
      <c r="U180" s="84"/>
    </row>
    <row r="181" spans="1:21" s="55" customFormat="1" ht="15.75">
      <c r="A181" s="94"/>
      <c r="B181" s="95"/>
      <c r="C181" s="817" t="s">
        <v>378</v>
      </c>
      <c r="D181" s="818" t="s">
        <v>344</v>
      </c>
      <c r="E181" s="819" t="s">
        <v>344</v>
      </c>
      <c r="F181" s="47" t="s">
        <v>379</v>
      </c>
      <c r="G181" s="40"/>
      <c r="H181" s="42"/>
      <c r="I181" s="42"/>
      <c r="J181" s="42"/>
      <c r="K181" s="42"/>
      <c r="L181" s="42"/>
      <c r="M181" s="48"/>
      <c r="N181" s="98"/>
      <c r="O181" s="96"/>
      <c r="P181" s="96"/>
      <c r="Q181" s="96"/>
      <c r="R181" s="96"/>
      <c r="S181" s="108">
        <f>+'Gestión Admi y Financiera'!S179+'Direc Ejc y Coor Int'!S178</f>
        <v>0</v>
      </c>
      <c r="T181" s="108">
        <f>+'Gestión Admi y Financiera'!T179+'Direc Ejc y Coor Int'!T178</f>
        <v>1400000</v>
      </c>
      <c r="U181" s="84"/>
    </row>
    <row r="182" spans="1:21" s="55" customFormat="1" ht="15.75" hidden="1">
      <c r="A182" s="94"/>
      <c r="B182" s="95"/>
      <c r="C182" s="817" t="s">
        <v>380</v>
      </c>
      <c r="D182" s="818"/>
      <c r="E182" s="819"/>
      <c r="F182" s="47" t="s">
        <v>381</v>
      </c>
      <c r="G182" s="40"/>
      <c r="H182" s="42"/>
      <c r="I182" s="42"/>
      <c r="J182" s="42"/>
      <c r="K182" s="42"/>
      <c r="L182" s="42"/>
      <c r="M182" s="48"/>
      <c r="N182" s="98"/>
      <c r="O182" s="96"/>
      <c r="P182" s="96"/>
      <c r="Q182" s="96"/>
      <c r="R182" s="96"/>
      <c r="S182" s="108">
        <f>+'Gestión Admi y Financiera'!S180+'Direc Ejc y Coor Int'!S179</f>
        <v>0</v>
      </c>
      <c r="T182" s="108">
        <f>+'Gestión Admi y Financiera'!T180+'Direc Ejc y Coor Int'!T179</f>
        <v>0</v>
      </c>
    </row>
    <row r="183" spans="1:21" s="55" customFormat="1" ht="15.75" hidden="1">
      <c r="A183" s="94"/>
      <c r="B183" s="95"/>
      <c r="C183" s="817"/>
      <c r="D183" s="818"/>
      <c r="E183" s="819"/>
      <c r="F183" s="47"/>
      <c r="G183" s="40"/>
      <c r="H183" s="42"/>
      <c r="I183" s="42"/>
      <c r="J183" s="42"/>
      <c r="K183" s="42"/>
      <c r="L183" s="42"/>
      <c r="M183" s="48"/>
      <c r="N183" s="98"/>
      <c r="O183" s="96"/>
      <c r="P183" s="96"/>
      <c r="Q183" s="96"/>
      <c r="R183" s="96"/>
      <c r="S183" s="109"/>
      <c r="T183" s="109"/>
    </row>
    <row r="184" spans="1:21" s="55" customFormat="1" ht="15.75" hidden="1">
      <c r="A184" s="94" t="s">
        <v>382</v>
      </c>
      <c r="B184" s="95"/>
      <c r="C184" s="817"/>
      <c r="D184" s="818"/>
      <c r="E184" s="819"/>
      <c r="F184" s="43" t="s">
        <v>383</v>
      </c>
      <c r="G184" s="40"/>
      <c r="H184" s="39"/>
      <c r="I184" s="39"/>
      <c r="J184" s="39"/>
      <c r="K184" s="39"/>
      <c r="L184" s="39"/>
      <c r="M184" s="44"/>
      <c r="N184" s="98"/>
      <c r="O184" s="96">
        <v>30</v>
      </c>
      <c r="P184" s="96"/>
      <c r="Q184" s="96"/>
      <c r="R184" s="96"/>
      <c r="S184" s="109">
        <f>+S186+S188</f>
        <v>0</v>
      </c>
      <c r="T184" s="109">
        <f>+T186+T188</f>
        <v>0</v>
      </c>
    </row>
    <row r="185" spans="1:21" s="55" customFormat="1" ht="15.75" hidden="1">
      <c r="A185" s="94"/>
      <c r="B185" s="95"/>
      <c r="C185" s="817"/>
      <c r="D185" s="818"/>
      <c r="E185" s="819"/>
      <c r="F185" s="47"/>
      <c r="G185" s="40"/>
      <c r="H185" s="42"/>
      <c r="I185" s="42"/>
      <c r="J185" s="42"/>
      <c r="K185" s="42"/>
      <c r="L185" s="42"/>
      <c r="M185" s="48"/>
      <c r="N185" s="98"/>
      <c r="O185" s="96"/>
      <c r="P185" s="96"/>
      <c r="Q185" s="96"/>
      <c r="R185" s="96"/>
      <c r="S185" s="109"/>
      <c r="T185" s="109"/>
    </row>
    <row r="186" spans="1:21" s="55" customFormat="1" ht="15.75" hidden="1">
      <c r="A186" s="94"/>
      <c r="B186" s="95" t="s">
        <v>384</v>
      </c>
      <c r="C186" s="817"/>
      <c r="D186" s="818"/>
      <c r="E186" s="819"/>
      <c r="F186" s="45" t="s">
        <v>385</v>
      </c>
      <c r="G186" s="40"/>
      <c r="H186" s="41"/>
      <c r="I186" s="41"/>
      <c r="J186" s="41"/>
      <c r="K186" s="41"/>
      <c r="L186" s="41"/>
      <c r="M186" s="46"/>
      <c r="N186" s="98"/>
      <c r="O186" s="96"/>
      <c r="P186" s="96"/>
      <c r="Q186" s="96"/>
      <c r="R186" s="96"/>
      <c r="S186" s="140">
        <f>SUM(S187:S187)</f>
        <v>0</v>
      </c>
      <c r="T186" s="140">
        <f>SUM(T187:T187)</f>
        <v>0</v>
      </c>
    </row>
    <row r="187" spans="1:21" s="55" customFormat="1" ht="15.75" hidden="1">
      <c r="A187" s="94"/>
      <c r="B187" s="95"/>
      <c r="C187" s="817" t="s">
        <v>386</v>
      </c>
      <c r="D187" s="818"/>
      <c r="E187" s="819"/>
      <c r="F187" s="47" t="s">
        <v>387</v>
      </c>
      <c r="G187" s="40"/>
      <c r="H187" s="42"/>
      <c r="I187" s="42"/>
      <c r="J187" s="42"/>
      <c r="K187" s="42"/>
      <c r="L187" s="42"/>
      <c r="M187" s="48"/>
      <c r="N187" s="98"/>
      <c r="O187" s="96"/>
      <c r="P187" s="96"/>
      <c r="Q187" s="96"/>
      <c r="R187" s="96"/>
      <c r="S187" s="108">
        <f>+'Gestión Admi y Financiera'!S183+'Direc Ejc y Coor Int'!S182</f>
        <v>0</v>
      </c>
      <c r="T187" s="108">
        <f>+'Gestión Admi y Financiera'!T183+'Direc Ejc y Coor Int'!T182</f>
        <v>0</v>
      </c>
    </row>
    <row r="188" spans="1:21" s="55" customFormat="1" ht="15.75" hidden="1">
      <c r="A188" s="94"/>
      <c r="B188" s="95" t="s">
        <v>388</v>
      </c>
      <c r="C188" s="817"/>
      <c r="D188" s="818"/>
      <c r="E188" s="819"/>
      <c r="F188" s="45" t="s">
        <v>389</v>
      </c>
      <c r="G188" s="40"/>
      <c r="H188" s="41"/>
      <c r="I188" s="41"/>
      <c r="J188" s="41"/>
      <c r="K188" s="41"/>
      <c r="L188" s="41"/>
      <c r="M188" s="46"/>
      <c r="N188" s="98"/>
      <c r="O188" s="96"/>
      <c r="P188" s="96"/>
      <c r="Q188" s="96"/>
      <c r="R188" s="96"/>
      <c r="S188" s="140">
        <f>SUM(S189:S189)</f>
        <v>0</v>
      </c>
      <c r="T188" s="140">
        <f>SUM(T189:T189)</f>
        <v>0</v>
      </c>
    </row>
    <row r="189" spans="1:21" s="55" customFormat="1" ht="15.75" hidden="1">
      <c r="A189" s="94"/>
      <c r="B189" s="95"/>
      <c r="C189" s="817" t="s">
        <v>390</v>
      </c>
      <c r="D189" s="818" t="s">
        <v>391</v>
      </c>
      <c r="E189" s="819" t="s">
        <v>391</v>
      </c>
      <c r="F189" s="47" t="s">
        <v>392</v>
      </c>
      <c r="G189" s="40"/>
      <c r="H189" s="42"/>
      <c r="I189" s="42"/>
      <c r="J189" s="42"/>
      <c r="K189" s="42"/>
      <c r="L189" s="42"/>
      <c r="M189" s="48"/>
      <c r="N189" s="98"/>
      <c r="O189" s="96"/>
      <c r="P189" s="96"/>
      <c r="Q189" s="96"/>
      <c r="R189" s="96"/>
      <c r="S189" s="108">
        <f>+'Gestión Admi y Financiera'!S186+'Direc Ejc y Coor Int'!S185</f>
        <v>0</v>
      </c>
      <c r="T189" s="108">
        <f>+'Gestión Admi y Financiera'!T186+'Direc Ejc y Coor Int'!T185</f>
        <v>0</v>
      </c>
    </row>
    <row r="190" spans="1:21" s="55" customFormat="1" ht="15.75" hidden="1">
      <c r="A190" s="94"/>
      <c r="B190" s="95"/>
      <c r="C190" s="817" t="s">
        <v>438</v>
      </c>
      <c r="D190" s="818" t="s">
        <v>391</v>
      </c>
      <c r="E190" s="819" t="s">
        <v>391</v>
      </c>
      <c r="F190" s="47"/>
      <c r="G190" s="40"/>
      <c r="H190" s="42"/>
      <c r="I190" s="42"/>
      <c r="J190" s="42"/>
      <c r="K190" s="42"/>
      <c r="L190" s="42"/>
      <c r="M190" s="48"/>
      <c r="N190" s="98"/>
      <c r="O190" s="96"/>
      <c r="P190" s="96"/>
      <c r="Q190" s="96"/>
      <c r="R190" s="96"/>
      <c r="S190" s="109"/>
      <c r="T190" s="109"/>
    </row>
    <row r="191" spans="1:21" s="55" customFormat="1" ht="15.75">
      <c r="A191" s="94"/>
      <c r="B191" s="95"/>
      <c r="C191" s="105"/>
      <c r="D191" s="106"/>
      <c r="E191" s="107"/>
      <c r="F191" s="47"/>
      <c r="G191" s="40"/>
      <c r="H191" s="42"/>
      <c r="I191" s="42"/>
      <c r="J191" s="42"/>
      <c r="K191" s="42"/>
      <c r="L191" s="42"/>
      <c r="M191" s="48"/>
      <c r="N191" s="98"/>
      <c r="O191" s="96"/>
      <c r="P191" s="96"/>
      <c r="Q191" s="96"/>
      <c r="R191" s="96"/>
      <c r="S191" s="109"/>
      <c r="T191" s="109"/>
    </row>
    <row r="192" spans="1:21" s="55" customFormat="1" ht="15.75">
      <c r="A192" s="94" t="s">
        <v>393</v>
      </c>
      <c r="B192" s="95"/>
      <c r="C192" s="817"/>
      <c r="D192" s="818"/>
      <c r="E192" s="819"/>
      <c r="F192" s="43" t="s">
        <v>394</v>
      </c>
      <c r="G192" s="40"/>
      <c r="H192" s="39"/>
      <c r="I192" s="39"/>
      <c r="J192" s="39"/>
      <c r="K192" s="39"/>
      <c r="L192" s="39"/>
      <c r="M192" s="44"/>
      <c r="N192" s="98"/>
      <c r="O192" s="96"/>
      <c r="P192" s="96"/>
      <c r="Q192" s="96"/>
      <c r="R192" s="96"/>
      <c r="S192" s="109">
        <f>+S194</f>
        <v>0</v>
      </c>
      <c r="T192" s="109">
        <f>+T194</f>
        <v>0</v>
      </c>
    </row>
    <row r="193" spans="1:20" s="55" customFormat="1" ht="15.75">
      <c r="A193" s="94"/>
      <c r="B193" s="95"/>
      <c r="C193" s="105"/>
      <c r="D193" s="106"/>
      <c r="E193" s="107"/>
      <c r="F193" s="43"/>
      <c r="G193" s="40"/>
      <c r="H193" s="39"/>
      <c r="I193" s="39"/>
      <c r="J193" s="39"/>
      <c r="K193" s="39"/>
      <c r="L193" s="39"/>
      <c r="M193" s="44"/>
      <c r="N193" s="98"/>
      <c r="O193" s="96"/>
      <c r="P193" s="96"/>
      <c r="Q193" s="96"/>
      <c r="R193" s="96"/>
      <c r="S193" s="109"/>
      <c r="T193" s="109"/>
    </row>
    <row r="194" spans="1:20" s="55" customFormat="1" ht="15.75">
      <c r="A194" s="94"/>
      <c r="B194" s="95" t="s">
        <v>395</v>
      </c>
      <c r="C194" s="817"/>
      <c r="D194" s="818"/>
      <c r="E194" s="819"/>
      <c r="F194" s="45" t="s">
        <v>396</v>
      </c>
      <c r="G194" s="40"/>
      <c r="H194" s="41"/>
      <c r="I194" s="41"/>
      <c r="J194" s="41"/>
      <c r="K194" s="41"/>
      <c r="L194" s="41"/>
      <c r="M194" s="46"/>
      <c r="N194" s="98"/>
      <c r="O194" s="96"/>
      <c r="P194" s="96"/>
      <c r="Q194" s="96"/>
      <c r="R194" s="96"/>
      <c r="S194" s="140">
        <f>SUM(S195:S195)</f>
        <v>0</v>
      </c>
      <c r="T194" s="140">
        <f>SUM(T195:T195)</f>
        <v>0</v>
      </c>
    </row>
    <row r="195" spans="1:20" s="55" customFormat="1" ht="15.75">
      <c r="A195" s="94"/>
      <c r="B195" s="95"/>
      <c r="C195" s="817" t="s">
        <v>397</v>
      </c>
      <c r="D195" s="818" t="s">
        <v>398</v>
      </c>
      <c r="E195" s="819" t="s">
        <v>398</v>
      </c>
      <c r="F195" s="47" t="s">
        <v>399</v>
      </c>
      <c r="G195" s="40"/>
      <c r="H195" s="42"/>
      <c r="I195" s="42"/>
      <c r="J195" s="42"/>
      <c r="K195" s="42"/>
      <c r="L195" s="42"/>
      <c r="M195" s="48"/>
      <c r="N195" s="98"/>
      <c r="O195" s="96"/>
      <c r="P195" s="96"/>
      <c r="Q195" s="96"/>
      <c r="R195" s="96"/>
      <c r="S195" s="108">
        <f>+'Gestión Admi y Financiera'!S191+'Direc Ejc y Coor Int'!S189</f>
        <v>0</v>
      </c>
      <c r="T195" s="108">
        <f>+'Gestión Admi y Financiera'!T191+'Direc Ejc y Coor Int'!T189</f>
        <v>0</v>
      </c>
    </row>
    <row r="196" spans="1:20" s="55" customFormat="1" ht="15.75">
      <c r="A196" s="94"/>
      <c r="B196" s="95"/>
      <c r="C196" s="817"/>
      <c r="D196" s="818"/>
      <c r="E196" s="819"/>
      <c r="F196" s="47"/>
      <c r="G196" s="40"/>
      <c r="H196" s="42"/>
      <c r="I196" s="42"/>
      <c r="J196" s="42"/>
      <c r="K196" s="42"/>
      <c r="L196" s="42"/>
      <c r="M196" s="48"/>
      <c r="N196" s="98"/>
      <c r="O196" s="96"/>
      <c r="P196" s="96"/>
      <c r="Q196" s="96"/>
      <c r="R196" s="96"/>
      <c r="S196" s="109"/>
      <c r="T196" s="109"/>
    </row>
    <row r="197" spans="1:20" s="55" customFormat="1" ht="15.75" hidden="1">
      <c r="A197" s="94"/>
      <c r="B197" s="95"/>
      <c r="C197" s="835"/>
      <c r="D197" s="836"/>
      <c r="E197" s="837"/>
      <c r="F197" s="47"/>
      <c r="G197" s="40"/>
      <c r="H197" s="42"/>
      <c r="I197" s="42"/>
      <c r="J197" s="42"/>
      <c r="K197" s="42"/>
      <c r="L197" s="42"/>
      <c r="M197" s="48"/>
      <c r="N197" s="98"/>
      <c r="O197" s="96"/>
      <c r="P197" s="96"/>
      <c r="Q197" s="96"/>
      <c r="R197" s="96"/>
      <c r="S197" s="109"/>
      <c r="T197" s="109"/>
    </row>
    <row r="198" spans="1:20" s="55" customFormat="1" ht="15.75">
      <c r="A198" s="67"/>
      <c r="B198" s="69"/>
      <c r="C198" s="834"/>
      <c r="D198" s="834"/>
      <c r="E198" s="834"/>
      <c r="F198" s="68"/>
      <c r="G198" s="100"/>
      <c r="H198" s="101" t="s">
        <v>400</v>
      </c>
      <c r="I198" s="101"/>
      <c r="J198" s="101"/>
      <c r="K198" s="101"/>
      <c r="L198" s="101"/>
      <c r="M198" s="102"/>
      <c r="N198" s="103"/>
      <c r="O198" s="104"/>
      <c r="P198" s="104"/>
      <c r="Q198" s="21">
        <f>+Q192+Q184+Q157+Q148+Q101+Q51+Q18</f>
        <v>0</v>
      </c>
      <c r="R198" s="21"/>
      <c r="S198" s="141">
        <f>+S192+S184+S157+S148+S101+S51+S18</f>
        <v>312416357.07109344</v>
      </c>
      <c r="T198" s="141">
        <f>+T192+T184+T157+T148+T101+T51+T18</f>
        <v>290429228.7479856</v>
      </c>
    </row>
    <row r="199" spans="1:20" ht="15.75">
      <c r="A199" s="22"/>
      <c r="S199" s="143"/>
      <c r="T199" s="116"/>
    </row>
    <row r="200" spans="1:20" ht="15.75">
      <c r="A200" s="22"/>
      <c r="B200" s="828" t="s">
        <v>509</v>
      </c>
      <c r="C200" s="828"/>
      <c r="D200" s="828"/>
      <c r="E200" s="828"/>
      <c r="F200" s="828"/>
      <c r="G200" s="828"/>
      <c r="H200" s="828"/>
      <c r="Q200" s="828" t="s">
        <v>511</v>
      </c>
      <c r="R200" s="828"/>
      <c r="S200" s="828"/>
      <c r="T200" s="181"/>
    </row>
    <row r="201" spans="1:20" s="125" customFormat="1" ht="11.25" customHeight="1">
      <c r="A201" s="4"/>
      <c r="B201" s="820" t="s">
        <v>510</v>
      </c>
      <c r="C201" s="820"/>
      <c r="D201" s="820"/>
      <c r="E201" s="820"/>
      <c r="F201" s="820"/>
      <c r="G201" s="820"/>
      <c r="H201" s="820"/>
      <c r="N201" s="126"/>
      <c r="Q201" s="827" t="s">
        <v>512</v>
      </c>
      <c r="R201" s="827"/>
      <c r="S201" s="827"/>
      <c r="T201" s="133"/>
    </row>
    <row r="202" spans="1:20" ht="15.75">
      <c r="A202" s="22"/>
      <c r="B202" s="826" t="s">
        <v>508</v>
      </c>
      <c r="C202" s="826"/>
      <c r="D202" s="826"/>
      <c r="E202" s="826"/>
      <c r="F202" s="826"/>
      <c r="G202" s="826"/>
      <c r="H202" s="826"/>
      <c r="Q202" s="826" t="s">
        <v>508</v>
      </c>
      <c r="R202" s="826"/>
      <c r="S202" s="826"/>
      <c r="T202" s="116"/>
    </row>
    <row r="203" spans="1:20" ht="15.75">
      <c r="A203" s="22"/>
      <c r="S203" s="143"/>
      <c r="T203" s="116"/>
    </row>
    <row r="204" spans="1:20" ht="15.75">
      <c r="A204" s="22"/>
      <c r="S204" s="143"/>
      <c r="T204" s="116"/>
    </row>
    <row r="205" spans="1:20" ht="15.75">
      <c r="A205" s="22"/>
      <c r="S205" s="143"/>
      <c r="T205" s="116"/>
    </row>
    <row r="206" spans="1:20" ht="15.75">
      <c r="A206" s="22"/>
      <c r="S206" s="143"/>
      <c r="T206" s="116"/>
    </row>
    <row r="207" spans="1:20" ht="15.75">
      <c r="A207" s="22"/>
      <c r="S207" s="143"/>
      <c r="T207" s="116"/>
    </row>
    <row r="208" spans="1:20" ht="15.75">
      <c r="A208" s="22"/>
      <c r="S208" s="143"/>
      <c r="T208" s="116"/>
    </row>
    <row r="209" spans="1:20" ht="15.75">
      <c r="A209" s="22"/>
      <c r="S209" s="143"/>
      <c r="T209" s="116"/>
    </row>
    <row r="210" spans="1:20" ht="15.75">
      <c r="A210" s="22"/>
      <c r="S210" s="143"/>
      <c r="T210" s="116"/>
    </row>
    <row r="211" spans="1:20" ht="15.75">
      <c r="A211" s="22"/>
      <c r="S211" s="143"/>
      <c r="T211" s="116"/>
    </row>
    <row r="212" spans="1:20" ht="15.75">
      <c r="A212" s="22"/>
      <c r="S212" s="143"/>
      <c r="T212" s="116"/>
    </row>
    <row r="213" spans="1:20" ht="15.75">
      <c r="A213" s="22"/>
      <c r="S213" s="143"/>
      <c r="T213" s="116"/>
    </row>
    <row r="214" spans="1:20" ht="15.75">
      <c r="A214" s="22"/>
      <c r="S214" s="143"/>
      <c r="T214" s="116"/>
    </row>
    <row r="215" spans="1:20" ht="15.75">
      <c r="A215" s="22"/>
      <c r="S215" s="143"/>
      <c r="T215" s="116"/>
    </row>
    <row r="216" spans="1:20" ht="15.75">
      <c r="A216" s="22"/>
      <c r="S216" s="143"/>
      <c r="T216" s="116"/>
    </row>
    <row r="217" spans="1:20" ht="15.75">
      <c r="A217" s="22"/>
      <c r="S217" s="143"/>
      <c r="T217" s="116"/>
    </row>
    <row r="218" spans="1:20" ht="15.75">
      <c r="A218" s="22"/>
      <c r="S218" s="143"/>
      <c r="T218" s="116"/>
    </row>
    <row r="219" spans="1:20" ht="15.75">
      <c r="A219" s="22"/>
      <c r="S219" s="143"/>
      <c r="T219" s="116"/>
    </row>
    <row r="220" spans="1:20" ht="15.75">
      <c r="A220" s="22"/>
      <c r="S220" s="143"/>
      <c r="T220" s="116"/>
    </row>
    <row r="221" spans="1:20" ht="15.75">
      <c r="A221" s="22"/>
      <c r="S221" s="143"/>
      <c r="T221" s="116"/>
    </row>
    <row r="222" spans="1:20" ht="15.75">
      <c r="A222" s="22"/>
      <c r="S222" s="143"/>
      <c r="T222" s="116"/>
    </row>
    <row r="223" spans="1:20" ht="15.75">
      <c r="A223" s="22"/>
      <c r="S223" s="143"/>
      <c r="T223" s="116"/>
    </row>
    <row r="224" spans="1:20" ht="15.75">
      <c r="A224" s="22"/>
      <c r="S224" s="143"/>
      <c r="T224" s="116"/>
    </row>
    <row r="225" spans="1:20" ht="15.75">
      <c r="A225" s="22"/>
      <c r="S225" s="143"/>
      <c r="T225" s="116"/>
    </row>
    <row r="226" spans="1:20" ht="15.75">
      <c r="A226" s="22"/>
      <c r="S226" s="143"/>
      <c r="T226" s="116"/>
    </row>
    <row r="227" spans="1:20" ht="15.75">
      <c r="A227" s="22"/>
      <c r="S227" s="143"/>
      <c r="T227" s="116"/>
    </row>
    <row r="228" spans="1:20" ht="15.75">
      <c r="A228" s="22"/>
    </row>
    <row r="229" spans="1:20" ht="15.75">
      <c r="A229" s="22"/>
    </row>
    <row r="230" spans="1:20" ht="15.75">
      <c r="A230" s="22"/>
    </row>
    <row r="231" spans="1:20" ht="15.75">
      <c r="A231" s="22"/>
    </row>
    <row r="232" spans="1:20" ht="15.75">
      <c r="A232" s="22"/>
    </row>
    <row r="233" spans="1:20" ht="15.75">
      <c r="A233" s="22"/>
    </row>
    <row r="234" spans="1:20" ht="15.75">
      <c r="A234" s="22"/>
    </row>
    <row r="235" spans="1:20" ht="15.75">
      <c r="A235" s="22"/>
    </row>
    <row r="236" spans="1:20" ht="15.75">
      <c r="A236" s="22"/>
    </row>
    <row r="237" spans="1:20" ht="15.75">
      <c r="A237" s="22"/>
    </row>
    <row r="238" spans="1:20" ht="15.75">
      <c r="A238" s="22"/>
    </row>
    <row r="239" spans="1:20" ht="15.75">
      <c r="A239" s="22"/>
    </row>
    <row r="240" spans="1:20" ht="15.75">
      <c r="A240" s="22"/>
    </row>
    <row r="241" spans="1:1" ht="15.75">
      <c r="A241" s="22"/>
    </row>
    <row r="242" spans="1:1" ht="15.75">
      <c r="A242" s="22"/>
    </row>
    <row r="243" spans="1:1" ht="15.75">
      <c r="A243" s="22"/>
    </row>
    <row r="244" spans="1:1" ht="15.75">
      <c r="A244" s="22"/>
    </row>
    <row r="245" spans="1:1" ht="15.75">
      <c r="A245" s="22"/>
    </row>
    <row r="246" spans="1:1" ht="15.75">
      <c r="A246" s="22"/>
    </row>
    <row r="247" spans="1:1" ht="15.75">
      <c r="A247" s="22"/>
    </row>
    <row r="248" spans="1:1" ht="15.75">
      <c r="A248" s="22"/>
    </row>
    <row r="249" spans="1:1" ht="15.75">
      <c r="A249" s="22"/>
    </row>
    <row r="250" spans="1:1" ht="15.75">
      <c r="A250" s="22"/>
    </row>
    <row r="251" spans="1:1" ht="15.75">
      <c r="A251" s="22"/>
    </row>
    <row r="252" spans="1:1" ht="15.75">
      <c r="A252" s="22"/>
    </row>
    <row r="253" spans="1:1" ht="15.75">
      <c r="A253" s="22"/>
    </row>
    <row r="254" spans="1:1" ht="15.75">
      <c r="A254" s="22"/>
    </row>
    <row r="255" spans="1:1" ht="15.75">
      <c r="A255" s="22"/>
    </row>
    <row r="256" spans="1:1" ht="15.75">
      <c r="A256" s="22"/>
    </row>
    <row r="257" spans="1:1" ht="15.75">
      <c r="A257" s="22"/>
    </row>
    <row r="258" spans="1:1" ht="15.75">
      <c r="A258" s="22"/>
    </row>
    <row r="259" spans="1:1" ht="15.75">
      <c r="A259" s="22"/>
    </row>
    <row r="260" spans="1:1" ht="15.75">
      <c r="A260" s="22"/>
    </row>
    <row r="261" spans="1:1" ht="15.75">
      <c r="A261" s="22"/>
    </row>
    <row r="262" spans="1:1" ht="15.75">
      <c r="A262" s="22"/>
    </row>
    <row r="263" spans="1:1" ht="15.75">
      <c r="A263" s="22"/>
    </row>
    <row r="264" spans="1:1" ht="15.75">
      <c r="A264" s="22"/>
    </row>
    <row r="265" spans="1:1" ht="15.75">
      <c r="A265" s="22"/>
    </row>
    <row r="266" spans="1:1" ht="15.75">
      <c r="A266" s="22"/>
    </row>
    <row r="267" spans="1:1" ht="15.75">
      <c r="A267" s="22"/>
    </row>
    <row r="268" spans="1:1" ht="15.75">
      <c r="A268" s="22"/>
    </row>
    <row r="269" spans="1:1" ht="15.75">
      <c r="A269" s="22"/>
    </row>
    <row r="270" spans="1:1" ht="15.75">
      <c r="A270" s="22"/>
    </row>
    <row r="271" spans="1:1" ht="15.75">
      <c r="A271" s="22"/>
    </row>
    <row r="272" spans="1:1" ht="15.75">
      <c r="A272" s="22"/>
    </row>
    <row r="273" spans="1:1" ht="15.75">
      <c r="A273" s="22"/>
    </row>
    <row r="274" spans="1:1" ht="15.75">
      <c r="A274" s="22"/>
    </row>
  </sheetData>
  <mergeCells count="191">
    <mergeCell ref="F1:R1"/>
    <mergeCell ref="B202:H202"/>
    <mergeCell ref="Q201:S201"/>
    <mergeCell ref="Q200:S200"/>
    <mergeCell ref="Q202:S202"/>
    <mergeCell ref="O15:O16"/>
    <mergeCell ref="R15:R16"/>
    <mergeCell ref="A17:E17"/>
    <mergeCell ref="B200:H200"/>
    <mergeCell ref="C196:E196"/>
    <mergeCell ref="C197:E197"/>
    <mergeCell ref="C198:E198"/>
    <mergeCell ref="C190:E190"/>
    <mergeCell ref="C192:E192"/>
    <mergeCell ref="C194:E194"/>
    <mergeCell ref="C195:E195"/>
    <mergeCell ref="C186:E186"/>
    <mergeCell ref="C187:E187"/>
    <mergeCell ref="C188:E188"/>
    <mergeCell ref="C189:E189"/>
    <mergeCell ref="C182:E182"/>
    <mergeCell ref="C183:E183"/>
    <mergeCell ref="C184:E184"/>
    <mergeCell ref="C185:E185"/>
    <mergeCell ref="C177:E177"/>
    <mergeCell ref="C179:E179"/>
    <mergeCell ref="C180:E180"/>
    <mergeCell ref="C181:E181"/>
    <mergeCell ref="C171:E171"/>
    <mergeCell ref="C176:E176"/>
    <mergeCell ref="C172:E172"/>
    <mergeCell ref="C173:E173"/>
    <mergeCell ref="C167:E167"/>
    <mergeCell ref="C168:E168"/>
    <mergeCell ref="C169:E169"/>
    <mergeCell ref="C170:E170"/>
    <mergeCell ref="C163:E163"/>
    <mergeCell ref="C164:E164"/>
    <mergeCell ref="C165:E165"/>
    <mergeCell ref="C166:E166"/>
    <mergeCell ref="C159:E159"/>
    <mergeCell ref="C160:E160"/>
    <mergeCell ref="C161:E161"/>
    <mergeCell ref="C162:E162"/>
    <mergeCell ref="C155:E155"/>
    <mergeCell ref="C156:E156"/>
    <mergeCell ref="C157:E157"/>
    <mergeCell ref="C158:E158"/>
    <mergeCell ref="C151:E151"/>
    <mergeCell ref="C152:E152"/>
    <mergeCell ref="C153:E153"/>
    <mergeCell ref="C154:E154"/>
    <mergeCell ref="C146:E146"/>
    <mergeCell ref="C148:E148"/>
    <mergeCell ref="C149:E149"/>
    <mergeCell ref="C150:E150"/>
    <mergeCell ref="C142:E142"/>
    <mergeCell ref="C143:E143"/>
    <mergeCell ref="C144:E144"/>
    <mergeCell ref="C145:E145"/>
    <mergeCell ref="C138:E138"/>
    <mergeCell ref="C139:E139"/>
    <mergeCell ref="C140:E140"/>
    <mergeCell ref="C141:E141"/>
    <mergeCell ref="C133:E133"/>
    <mergeCell ref="C134:E134"/>
    <mergeCell ref="C135:E135"/>
    <mergeCell ref="C136:E136"/>
    <mergeCell ref="C128:E128"/>
    <mergeCell ref="C129:E129"/>
    <mergeCell ref="C131:E131"/>
    <mergeCell ref="C132:E132"/>
    <mergeCell ref="C124:E124"/>
    <mergeCell ref="C125:E125"/>
    <mergeCell ref="C126:E126"/>
    <mergeCell ref="C127:E127"/>
    <mergeCell ref="C119:E119"/>
    <mergeCell ref="C120:E120"/>
    <mergeCell ref="C121:E121"/>
    <mergeCell ref="C122:E122"/>
    <mergeCell ref="C115:E115"/>
    <mergeCell ref="C116:E116"/>
    <mergeCell ref="C117:E117"/>
    <mergeCell ref="C118:E118"/>
    <mergeCell ref="C111:E111"/>
    <mergeCell ref="C112:E112"/>
    <mergeCell ref="C113:E113"/>
    <mergeCell ref="C114:E114"/>
    <mergeCell ref="C107:E107"/>
    <mergeCell ref="C108:E108"/>
    <mergeCell ref="C109:E109"/>
    <mergeCell ref="C110:E110"/>
    <mergeCell ref="C103:E103"/>
    <mergeCell ref="C104:E104"/>
    <mergeCell ref="C105:E105"/>
    <mergeCell ref="C106:E106"/>
    <mergeCell ref="C99:E99"/>
    <mergeCell ref="C100:E100"/>
    <mergeCell ref="C101:E101"/>
    <mergeCell ref="C102:E102"/>
    <mergeCell ref="C95:E95"/>
    <mergeCell ref="C96:E96"/>
    <mergeCell ref="C97:E97"/>
    <mergeCell ref="C98:E98"/>
    <mergeCell ref="C91:E91"/>
    <mergeCell ref="C92:E92"/>
    <mergeCell ref="C93:E93"/>
    <mergeCell ref="C94:E94"/>
    <mergeCell ref="C87:E87"/>
    <mergeCell ref="C88:E88"/>
    <mergeCell ref="C89:E89"/>
    <mergeCell ref="C90:E90"/>
    <mergeCell ref="C83:E83"/>
    <mergeCell ref="C84:E84"/>
    <mergeCell ref="C85:E85"/>
    <mergeCell ref="C86:E86"/>
    <mergeCell ref="C79:E79"/>
    <mergeCell ref="C80:E80"/>
    <mergeCell ref="C81:E81"/>
    <mergeCell ref="C82:E82"/>
    <mergeCell ref="C75:E75"/>
    <mergeCell ref="C76:E76"/>
    <mergeCell ref="C77:E77"/>
    <mergeCell ref="C78:E78"/>
    <mergeCell ref="C71:E71"/>
    <mergeCell ref="C72:E72"/>
    <mergeCell ref="C73:E73"/>
    <mergeCell ref="C74:E74"/>
    <mergeCell ref="C67:E67"/>
    <mergeCell ref="C68:E68"/>
    <mergeCell ref="C69:E69"/>
    <mergeCell ref="C70:E70"/>
    <mergeCell ref="C42:E42"/>
    <mergeCell ref="C63:E63"/>
    <mergeCell ref="C64:E64"/>
    <mergeCell ref="C65:E65"/>
    <mergeCell ref="C66:E66"/>
    <mergeCell ref="C59:E59"/>
    <mergeCell ref="C60:E60"/>
    <mergeCell ref="C61:E61"/>
    <mergeCell ref="C62:E62"/>
    <mergeCell ref="C55:E55"/>
    <mergeCell ref="C56:E56"/>
    <mergeCell ref="C57:E57"/>
    <mergeCell ref="C58:E58"/>
    <mergeCell ref="B201:H201"/>
    <mergeCell ref="C29:E29"/>
    <mergeCell ref="C30:E30"/>
    <mergeCell ref="C31:E31"/>
    <mergeCell ref="C32:E32"/>
    <mergeCell ref="C33:E33"/>
    <mergeCell ref="C38:E38"/>
    <mergeCell ref="C45:E45"/>
    <mergeCell ref="C46:E46"/>
    <mergeCell ref="C51:E51"/>
    <mergeCell ref="C36:E36"/>
    <mergeCell ref="C37:E37"/>
    <mergeCell ref="C52:E52"/>
    <mergeCell ref="C53:E53"/>
    <mergeCell ref="C54:E54"/>
    <mergeCell ref="C47:E47"/>
    <mergeCell ref="C48:E48"/>
    <mergeCell ref="C49:E49"/>
    <mergeCell ref="C50:E50"/>
    <mergeCell ref="C43:E43"/>
    <mergeCell ref="C44:E44"/>
    <mergeCell ref="C39:E39"/>
    <mergeCell ref="C40:E40"/>
    <mergeCell ref="C41:E41"/>
    <mergeCell ref="Q15:Q16"/>
    <mergeCell ref="C16:E16"/>
    <mergeCell ref="N15:N16"/>
    <mergeCell ref="C28:E28"/>
    <mergeCell ref="F17:M17"/>
    <mergeCell ref="C18:E18"/>
    <mergeCell ref="C19:E19"/>
    <mergeCell ref="N19:N35"/>
    <mergeCell ref="J12:K12"/>
    <mergeCell ref="A15:E15"/>
    <mergeCell ref="F15:M16"/>
    <mergeCell ref="P15:P16"/>
    <mergeCell ref="C34:E34"/>
    <mergeCell ref="C35:E35"/>
    <mergeCell ref="C20:E20"/>
    <mergeCell ref="C21:E21"/>
    <mergeCell ref="C22:E22"/>
    <mergeCell ref="C23:E23"/>
    <mergeCell ref="C24:E24"/>
    <mergeCell ref="C25:E25"/>
    <mergeCell ref="C26:E26"/>
    <mergeCell ref="C27:E27"/>
  </mergeCells>
  <phoneticPr fontId="9" type="noConversion"/>
  <printOptions horizontalCentered="1"/>
  <pageMargins left="0.31496062992126" right="0.23622047244094499" top="0.43307086614173201" bottom="0.511811023622047" header="0" footer="0"/>
  <pageSetup scale="65" firstPageNumber="18" orientation="portrait" useFirstPageNumber="1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45" sqref="B45"/>
    </sheetView>
  </sheetViews>
  <sheetFormatPr baseColWidth="10" defaultColWidth="9.140625" defaultRowHeight="12.75"/>
  <sheetData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  <pageSetUpPr fitToPage="1"/>
  </sheetPr>
  <dimension ref="A1:X266"/>
  <sheetViews>
    <sheetView showGridLines="0" topLeftCell="A5" workbookViewId="0">
      <selection activeCell="P9" sqref="P9"/>
    </sheetView>
  </sheetViews>
  <sheetFormatPr baseColWidth="10" defaultColWidth="11.42578125" defaultRowHeight="12.75"/>
  <cols>
    <col min="1" max="1" width="6.140625" style="211" customWidth="1"/>
    <col min="2" max="2" width="6.7109375" style="211" customWidth="1"/>
    <col min="3" max="3" width="1.5703125" style="211" customWidth="1"/>
    <col min="4" max="4" width="3.5703125" style="208" customWidth="1"/>
    <col min="5" max="5" width="1.5703125" style="208" customWidth="1"/>
    <col min="6" max="6" width="6.5703125" style="208" customWidth="1"/>
    <col min="7" max="10" width="4.42578125" style="208" customWidth="1"/>
    <col min="11" max="11" width="3.85546875" style="208" customWidth="1"/>
    <col min="12" max="12" width="12" style="208" customWidth="1"/>
    <col min="13" max="13" width="4.5703125" style="208" customWidth="1"/>
    <col min="14" max="14" width="8.5703125" style="368" customWidth="1"/>
    <col min="15" max="15" width="7.7109375" style="208" customWidth="1"/>
    <col min="16" max="16" width="12" style="208" customWidth="1"/>
    <col min="17" max="18" width="12.85546875" style="208" customWidth="1"/>
    <col min="19" max="19" width="16.85546875" style="213" customWidth="1"/>
    <col min="20" max="20" width="20.7109375" style="214" customWidth="1"/>
    <col min="21" max="21" width="11.42578125" style="208"/>
    <col min="22" max="22" width="16.42578125" style="210" hidden="1" customWidth="1"/>
    <col min="23" max="23" width="14.5703125" style="208" hidden="1" customWidth="1"/>
    <col min="24" max="16384" width="11.42578125" style="208"/>
  </cols>
  <sheetData>
    <row r="1" spans="1:22" ht="21">
      <c r="F1" s="708" t="s">
        <v>528</v>
      </c>
      <c r="G1" s="708"/>
      <c r="H1" s="708"/>
      <c r="I1" s="708"/>
      <c r="J1" s="708"/>
      <c r="K1" s="708"/>
      <c r="L1" s="708"/>
      <c r="M1" s="708"/>
      <c r="N1" s="708"/>
      <c r="O1" s="708"/>
      <c r="P1" s="708"/>
      <c r="Q1" s="708"/>
      <c r="R1" s="708"/>
      <c r="T1" s="444" t="s">
        <v>526</v>
      </c>
    </row>
    <row r="2" spans="1:22" s="359" customFormat="1" ht="21">
      <c r="A2" s="355"/>
      <c r="B2" s="356"/>
      <c r="C2" s="356"/>
      <c r="D2" s="356"/>
      <c r="E2" s="356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522" t="s">
        <v>594</v>
      </c>
      <c r="T2" s="358"/>
      <c r="V2" s="360"/>
    </row>
    <row r="3" spans="1:22" ht="15.75">
      <c r="A3" s="361" t="s">
        <v>498</v>
      </c>
      <c r="F3" s="299" t="s">
        <v>521</v>
      </c>
      <c r="G3" s="362">
        <v>6</v>
      </c>
      <c r="H3" s="362">
        <v>1</v>
      </c>
      <c r="I3" s="362">
        <v>1</v>
      </c>
      <c r="J3" s="362">
        <v>1</v>
      </c>
      <c r="K3" s="363"/>
      <c r="L3" s="307" t="s">
        <v>522</v>
      </c>
      <c r="N3" s="307" t="s">
        <v>434</v>
      </c>
      <c r="S3" s="395" t="s">
        <v>631</v>
      </c>
    </row>
    <row r="4" spans="1:22" s="299" customFormat="1" ht="15.75">
      <c r="A4" s="295"/>
      <c r="C4" s="211"/>
      <c r="N4" s="365"/>
      <c r="S4" s="364"/>
      <c r="T4" s="366"/>
      <c r="V4" s="270"/>
    </row>
    <row r="5" spans="1:22" ht="15.75">
      <c r="A5" s="361" t="s">
        <v>499</v>
      </c>
      <c r="F5" s="299" t="s">
        <v>521</v>
      </c>
      <c r="G5" s="362">
        <v>0</v>
      </c>
      <c r="H5" s="362">
        <v>0</v>
      </c>
      <c r="I5" s="367"/>
      <c r="J5" s="239"/>
      <c r="L5" s="307" t="s">
        <v>522</v>
      </c>
    </row>
    <row r="6" spans="1:22" s="299" customFormat="1" ht="15.75">
      <c r="A6" s="295"/>
      <c r="C6" s="211"/>
      <c r="N6" s="365"/>
      <c r="T6" s="366"/>
      <c r="V6" s="270"/>
    </row>
    <row r="7" spans="1:22" ht="15.75">
      <c r="A7" s="240" t="s">
        <v>517</v>
      </c>
      <c r="F7" s="299" t="s">
        <v>521</v>
      </c>
      <c r="G7" s="362">
        <v>1</v>
      </c>
      <c r="H7" s="362">
        <v>1</v>
      </c>
      <c r="I7" s="367"/>
      <c r="L7" s="307" t="s">
        <v>522</v>
      </c>
      <c r="N7" s="369" t="s">
        <v>535</v>
      </c>
      <c r="S7" s="299" t="s">
        <v>525</v>
      </c>
    </row>
    <row r="8" spans="1:22" s="299" customFormat="1" ht="13.5" customHeight="1">
      <c r="A8" s="295"/>
      <c r="C8" s="211"/>
      <c r="L8" s="370"/>
      <c r="N8" s="369" t="s">
        <v>536</v>
      </c>
      <c r="T8" s="366"/>
      <c r="V8" s="270"/>
    </row>
    <row r="9" spans="1:22" ht="15.75">
      <c r="A9" s="361" t="s">
        <v>518</v>
      </c>
      <c r="F9" s="299" t="s">
        <v>521</v>
      </c>
      <c r="G9" s="362">
        <v>0</v>
      </c>
      <c r="H9" s="362">
        <v>0</v>
      </c>
      <c r="I9" s="367"/>
      <c r="J9" s="239"/>
      <c r="L9" s="307" t="s">
        <v>522</v>
      </c>
      <c r="S9" s="299"/>
    </row>
    <row r="10" spans="1:22" s="299" customFormat="1" ht="10.5" customHeight="1">
      <c r="A10" s="295"/>
      <c r="C10" s="211"/>
      <c r="L10" s="370"/>
      <c r="N10" s="365"/>
      <c r="T10" s="366"/>
      <c r="V10" s="270"/>
    </row>
    <row r="11" spans="1:22" ht="15.75">
      <c r="A11" s="361" t="s">
        <v>519</v>
      </c>
      <c r="F11" s="299" t="s">
        <v>521</v>
      </c>
      <c r="G11" s="362"/>
      <c r="H11" s="362"/>
      <c r="I11" s="367"/>
      <c r="J11" s="239"/>
      <c r="K11" s="223"/>
      <c r="L11" s="307" t="s">
        <v>522</v>
      </c>
      <c r="S11" s="299" t="s">
        <v>525</v>
      </c>
      <c r="T11" s="371"/>
    </row>
    <row r="12" spans="1:22" s="299" customFormat="1" ht="13.5" customHeight="1">
      <c r="A12" s="295"/>
      <c r="C12" s="211"/>
      <c r="G12" s="372"/>
      <c r="H12" s="372"/>
      <c r="I12" s="372"/>
      <c r="J12" s="725"/>
      <c r="K12" s="725"/>
      <c r="N12" s="365"/>
      <c r="S12" s="364"/>
      <c r="T12" s="371"/>
      <c r="V12" s="270"/>
    </row>
    <row r="13" spans="1:22" ht="16.5" thickBot="1">
      <c r="A13" s="373" t="s">
        <v>520</v>
      </c>
      <c r="C13" s="253"/>
      <c r="D13" s="253"/>
      <c r="E13" s="253"/>
      <c r="F13" s="253"/>
      <c r="G13" s="374" t="s">
        <v>440</v>
      </c>
      <c r="H13" s="374" t="s">
        <v>440</v>
      </c>
      <c r="I13" s="374" t="s">
        <v>440</v>
      </c>
      <c r="J13" s="374" t="s">
        <v>409</v>
      </c>
      <c r="K13" s="239"/>
      <c r="L13" s="307" t="s">
        <v>522</v>
      </c>
      <c r="M13" s="253"/>
      <c r="N13" s="307" t="s">
        <v>436</v>
      </c>
      <c r="S13" s="299" t="s">
        <v>525</v>
      </c>
      <c r="T13" s="375"/>
    </row>
    <row r="14" spans="1:22" ht="15.75">
      <c r="A14" s="361"/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T14" s="375"/>
    </row>
    <row r="15" spans="1:22" s="213" customFormat="1" ht="12.75" customHeight="1">
      <c r="A15" s="726" t="s">
        <v>523</v>
      </c>
      <c r="B15" s="727"/>
      <c r="C15" s="727"/>
      <c r="D15" s="727"/>
      <c r="E15" s="727"/>
      <c r="F15" s="728" t="s">
        <v>513</v>
      </c>
      <c r="G15" s="729"/>
      <c r="H15" s="729"/>
      <c r="I15" s="729"/>
      <c r="J15" s="729"/>
      <c r="K15" s="729"/>
      <c r="L15" s="729"/>
      <c r="M15" s="730"/>
      <c r="N15" s="716" t="s">
        <v>475</v>
      </c>
      <c r="O15" s="709" t="s">
        <v>495</v>
      </c>
      <c r="P15" s="711" t="s">
        <v>416</v>
      </c>
      <c r="Q15" s="711" t="s">
        <v>515</v>
      </c>
      <c r="R15" s="711" t="s">
        <v>417</v>
      </c>
      <c r="S15" s="376" t="s">
        <v>516</v>
      </c>
      <c r="T15" s="377" t="s">
        <v>524</v>
      </c>
      <c r="V15" s="378"/>
    </row>
    <row r="16" spans="1:22" s="213" customFormat="1">
      <c r="A16" s="379" t="s">
        <v>411</v>
      </c>
      <c r="B16" s="379" t="s">
        <v>445</v>
      </c>
      <c r="C16" s="721" t="s">
        <v>514</v>
      </c>
      <c r="D16" s="722" t="s">
        <v>3</v>
      </c>
      <c r="E16" s="723" t="s">
        <v>3</v>
      </c>
      <c r="F16" s="731"/>
      <c r="G16" s="732"/>
      <c r="H16" s="732"/>
      <c r="I16" s="732"/>
      <c r="J16" s="732"/>
      <c r="K16" s="732"/>
      <c r="L16" s="732"/>
      <c r="M16" s="733"/>
      <c r="N16" s="717"/>
      <c r="O16" s="710"/>
      <c r="P16" s="712"/>
      <c r="Q16" s="712"/>
      <c r="R16" s="712"/>
      <c r="S16" s="380" t="s">
        <v>589</v>
      </c>
      <c r="T16" s="381" t="s">
        <v>590</v>
      </c>
      <c r="V16" s="378"/>
    </row>
    <row r="17" spans="1:24" s="384" customFormat="1" ht="12.75" customHeight="1">
      <c r="A17" s="713" t="s">
        <v>409</v>
      </c>
      <c r="B17" s="714"/>
      <c r="C17" s="714"/>
      <c r="D17" s="714"/>
      <c r="E17" s="715"/>
      <c r="F17" s="718" t="s">
        <v>412</v>
      </c>
      <c r="G17" s="719"/>
      <c r="H17" s="719"/>
      <c r="I17" s="719"/>
      <c r="J17" s="719"/>
      <c r="K17" s="719"/>
      <c r="L17" s="719"/>
      <c r="M17" s="720"/>
      <c r="N17" s="382">
        <v>3</v>
      </c>
      <c r="O17" s="382" t="s">
        <v>321</v>
      </c>
      <c r="P17" s="382" t="s">
        <v>424</v>
      </c>
      <c r="Q17" s="382" t="s">
        <v>339</v>
      </c>
      <c r="R17" s="382" t="s">
        <v>425</v>
      </c>
      <c r="S17" s="382" t="s">
        <v>382</v>
      </c>
      <c r="T17" s="383" t="s">
        <v>393</v>
      </c>
      <c r="V17" s="385"/>
    </row>
    <row r="18" spans="1:24" s="395" customFormat="1" ht="15" customHeight="1">
      <c r="A18" s="453">
        <v>1</v>
      </c>
      <c r="B18" s="454"/>
      <c r="C18" s="734"/>
      <c r="D18" s="735"/>
      <c r="E18" s="736"/>
      <c r="F18" s="388" t="s">
        <v>4</v>
      </c>
      <c r="G18" s="389"/>
      <c r="H18" s="390"/>
      <c r="I18" s="390"/>
      <c r="J18" s="390"/>
      <c r="K18" s="390"/>
      <c r="L18" s="390"/>
      <c r="M18" s="391"/>
      <c r="N18" s="392">
        <v>331</v>
      </c>
      <c r="O18" s="575" t="s">
        <v>629</v>
      </c>
      <c r="P18" s="394"/>
      <c r="Q18" s="394"/>
      <c r="R18" s="394"/>
      <c r="S18" s="438">
        <f>+S19+S27+S34+S37+S40+S43+S48+S22</f>
        <v>126953267.07866667</v>
      </c>
      <c r="T18" s="438">
        <f>+T19+T27+T34+T37+T40+T43+T48+T22</f>
        <v>83694920.959999993</v>
      </c>
      <c r="V18" s="396">
        <f t="shared" ref="V18:V78" si="0">+T18-S18</f>
        <v>-43258346.118666679</v>
      </c>
    </row>
    <row r="19" spans="1:24" s="395" customFormat="1" ht="15" customHeight="1">
      <c r="A19" s="462"/>
      <c r="B19" s="264" t="s">
        <v>5</v>
      </c>
      <c r="C19" s="701"/>
      <c r="D19" s="702"/>
      <c r="E19" s="703"/>
      <c r="F19" s="403" t="s">
        <v>6</v>
      </c>
      <c r="G19" s="400"/>
      <c r="H19" s="404"/>
      <c r="I19" s="404"/>
      <c r="J19" s="404"/>
      <c r="K19" s="404"/>
      <c r="L19" s="404"/>
      <c r="M19" s="405"/>
      <c r="N19" s="724"/>
      <c r="O19" s="572">
        <v>10</v>
      </c>
      <c r="P19" s="262"/>
      <c r="Q19" s="262"/>
      <c r="R19" s="262"/>
      <c r="S19" s="440">
        <f>SUM(S20:S21)</f>
        <v>111885340.68800001</v>
      </c>
      <c r="T19" s="440">
        <f>SUM(T20:T21)</f>
        <v>70323489</v>
      </c>
      <c r="V19" s="396">
        <f t="shared" si="0"/>
        <v>-41561851.688000008</v>
      </c>
    </row>
    <row r="20" spans="1:24" s="395" customFormat="1" ht="15" customHeight="1">
      <c r="A20" s="462"/>
      <c r="B20" s="264"/>
      <c r="C20" s="701" t="s">
        <v>7</v>
      </c>
      <c r="D20" s="702" t="s">
        <v>8</v>
      </c>
      <c r="E20" s="703" t="s">
        <v>8</v>
      </c>
      <c r="F20" s="399" t="s">
        <v>9</v>
      </c>
      <c r="G20" s="400"/>
      <c r="H20" s="401"/>
      <c r="I20" s="401"/>
      <c r="J20" s="401"/>
      <c r="K20" s="401"/>
      <c r="L20" s="401"/>
      <c r="M20" s="402"/>
      <c r="N20" s="724"/>
      <c r="O20" s="572">
        <v>10</v>
      </c>
      <c r="P20" s="262"/>
      <c r="Q20" s="262"/>
      <c r="R20" s="262"/>
      <c r="S20" s="439">
        <v>111885340.68800001</v>
      </c>
      <c r="T20" s="439">
        <v>70323489</v>
      </c>
      <c r="U20" s="407"/>
      <c r="V20" s="396">
        <f t="shared" si="0"/>
        <v>-41561851.688000008</v>
      </c>
      <c r="X20" s="401"/>
    </row>
    <row r="21" spans="1:24" s="395" customFormat="1" ht="15" hidden="1" customHeight="1">
      <c r="A21" s="462"/>
      <c r="B21" s="264"/>
      <c r="C21" s="701" t="s">
        <v>10</v>
      </c>
      <c r="D21" s="702" t="s">
        <v>8</v>
      </c>
      <c r="E21" s="703" t="s">
        <v>8</v>
      </c>
      <c r="F21" s="399" t="s">
        <v>11</v>
      </c>
      <c r="G21" s="400"/>
      <c r="H21" s="401"/>
      <c r="I21" s="401"/>
      <c r="J21" s="401"/>
      <c r="K21" s="401"/>
      <c r="L21" s="401"/>
      <c r="M21" s="402"/>
      <c r="N21" s="724"/>
      <c r="O21" s="572">
        <v>10</v>
      </c>
      <c r="P21" s="262"/>
      <c r="Q21" s="262"/>
      <c r="R21" s="262"/>
      <c r="S21" s="439">
        <v>0</v>
      </c>
      <c r="T21" s="439">
        <v>0</v>
      </c>
      <c r="V21" s="396">
        <f t="shared" si="0"/>
        <v>0</v>
      </c>
      <c r="X21" s="401"/>
    </row>
    <row r="22" spans="1:24" s="395" customFormat="1" ht="15" customHeight="1">
      <c r="A22" s="462"/>
      <c r="B22" s="264" t="s">
        <v>12</v>
      </c>
      <c r="C22" s="701"/>
      <c r="D22" s="702"/>
      <c r="E22" s="703"/>
      <c r="F22" s="403" t="s">
        <v>13</v>
      </c>
      <c r="G22" s="400"/>
      <c r="H22" s="404"/>
      <c r="I22" s="404"/>
      <c r="J22" s="404"/>
      <c r="K22" s="404"/>
      <c r="L22" s="404"/>
      <c r="M22" s="405"/>
      <c r="N22" s="724"/>
      <c r="O22" s="572">
        <v>30</v>
      </c>
      <c r="P22" s="262"/>
      <c r="Q22" s="262"/>
      <c r="R22" s="262"/>
      <c r="S22" s="440">
        <f>SUM(S23:S26)</f>
        <v>108880</v>
      </c>
      <c r="T22" s="440">
        <f>SUM(T23:T26)</f>
        <v>1829876</v>
      </c>
      <c r="V22" s="396">
        <f t="shared" si="0"/>
        <v>1720996</v>
      </c>
      <c r="X22" s="401"/>
    </row>
    <row r="23" spans="1:24" s="395" customFormat="1" ht="15" customHeight="1">
      <c r="A23" s="462"/>
      <c r="B23" s="264"/>
      <c r="C23" s="701" t="s">
        <v>14</v>
      </c>
      <c r="D23" s="702" t="s">
        <v>15</v>
      </c>
      <c r="E23" s="703" t="s">
        <v>15</v>
      </c>
      <c r="F23" s="399" t="s">
        <v>16</v>
      </c>
      <c r="G23" s="400"/>
      <c r="H23" s="401"/>
      <c r="I23" s="401"/>
      <c r="J23" s="401"/>
      <c r="K23" s="401"/>
      <c r="L23" s="401"/>
      <c r="M23" s="402"/>
      <c r="N23" s="724"/>
      <c r="O23" s="572">
        <v>30</v>
      </c>
      <c r="P23" s="262"/>
      <c r="Q23" s="262"/>
      <c r="R23" s="262"/>
      <c r="S23" s="439">
        <v>54000</v>
      </c>
      <c r="T23" s="439">
        <v>1554412</v>
      </c>
      <c r="V23" s="396">
        <f t="shared" si="0"/>
        <v>1500412</v>
      </c>
      <c r="W23" s="396">
        <f>246631*12</f>
        <v>2959572</v>
      </c>
      <c r="X23" s="578"/>
    </row>
    <row r="24" spans="1:24" s="395" customFormat="1" ht="15" customHeight="1">
      <c r="A24" s="462"/>
      <c r="B24" s="264"/>
      <c r="C24" s="701" t="s">
        <v>17</v>
      </c>
      <c r="D24" s="702" t="s">
        <v>18</v>
      </c>
      <c r="E24" s="703" t="s">
        <v>18</v>
      </c>
      <c r="F24" s="399" t="s">
        <v>19</v>
      </c>
      <c r="G24" s="400"/>
      <c r="H24" s="401"/>
      <c r="I24" s="401"/>
      <c r="J24" s="401"/>
      <c r="K24" s="401"/>
      <c r="L24" s="401"/>
      <c r="M24" s="402"/>
      <c r="N24" s="724"/>
      <c r="O24" s="572">
        <v>30</v>
      </c>
      <c r="P24" s="408"/>
      <c r="Q24" s="262"/>
      <c r="R24" s="262"/>
      <c r="S24" s="439">
        <v>54880.000000000007</v>
      </c>
      <c r="T24" s="439">
        <v>275464</v>
      </c>
      <c r="V24" s="396">
        <f t="shared" si="0"/>
        <v>220584</v>
      </c>
      <c r="W24" s="407">
        <f>+W23-T23</f>
        <v>1405160</v>
      </c>
      <c r="X24" s="401"/>
    </row>
    <row r="25" spans="1:24" s="395" customFormat="1" ht="15" hidden="1" customHeight="1">
      <c r="A25" s="462"/>
      <c r="B25" s="264"/>
      <c r="C25" s="701" t="s">
        <v>20</v>
      </c>
      <c r="D25" s="702" t="s">
        <v>21</v>
      </c>
      <c r="E25" s="703" t="s">
        <v>21</v>
      </c>
      <c r="F25" s="399" t="s">
        <v>22</v>
      </c>
      <c r="G25" s="400"/>
      <c r="H25" s="401"/>
      <c r="I25" s="401"/>
      <c r="J25" s="401"/>
      <c r="K25" s="401"/>
      <c r="L25" s="401"/>
      <c r="M25" s="402"/>
      <c r="N25" s="724"/>
      <c r="O25" s="572">
        <v>30</v>
      </c>
      <c r="P25" s="262"/>
      <c r="Q25" s="262"/>
      <c r="R25" s="262"/>
      <c r="S25" s="439">
        <v>0</v>
      </c>
      <c r="T25" s="439">
        <v>0</v>
      </c>
      <c r="V25" s="396">
        <f t="shared" si="0"/>
        <v>0</v>
      </c>
      <c r="X25" s="401"/>
    </row>
    <row r="26" spans="1:24" s="395" customFormat="1" ht="15" hidden="1" customHeight="1">
      <c r="A26" s="462"/>
      <c r="B26" s="264"/>
      <c r="C26" s="701" t="s">
        <v>23</v>
      </c>
      <c r="D26" s="702" t="s">
        <v>21</v>
      </c>
      <c r="E26" s="703" t="s">
        <v>21</v>
      </c>
      <c r="F26" s="399" t="s">
        <v>24</v>
      </c>
      <c r="G26" s="400"/>
      <c r="H26" s="401"/>
      <c r="I26" s="401"/>
      <c r="J26" s="401"/>
      <c r="K26" s="401"/>
      <c r="L26" s="401"/>
      <c r="M26" s="402"/>
      <c r="N26" s="724"/>
      <c r="O26" s="572">
        <v>30</v>
      </c>
      <c r="P26" s="262"/>
      <c r="Q26" s="262"/>
      <c r="R26" s="262"/>
      <c r="S26" s="439">
        <v>0</v>
      </c>
      <c r="T26" s="439">
        <v>0</v>
      </c>
      <c r="V26" s="396">
        <f t="shared" si="0"/>
        <v>0</v>
      </c>
      <c r="X26" s="401"/>
    </row>
    <row r="27" spans="1:24" s="395" customFormat="1" ht="15" customHeight="1">
      <c r="A27" s="462"/>
      <c r="B27" s="264" t="s">
        <v>25</v>
      </c>
      <c r="C27" s="701"/>
      <c r="D27" s="702"/>
      <c r="E27" s="703"/>
      <c r="F27" s="403" t="s">
        <v>26</v>
      </c>
      <c r="G27" s="400"/>
      <c r="H27" s="404"/>
      <c r="I27" s="404"/>
      <c r="J27" s="404"/>
      <c r="K27" s="404"/>
      <c r="L27" s="404"/>
      <c r="M27" s="405"/>
      <c r="N27" s="724"/>
      <c r="O27" s="572">
        <v>30</v>
      </c>
      <c r="P27" s="262"/>
      <c r="Q27" s="262"/>
      <c r="R27" s="262"/>
      <c r="S27" s="440">
        <f>SUM(S28:S32)</f>
        <v>507399.99999999994</v>
      </c>
      <c r="T27" s="440">
        <f>SUM(T28:T32)</f>
        <v>879804.96</v>
      </c>
      <c r="V27" s="396">
        <f t="shared" si="0"/>
        <v>372404.96</v>
      </c>
      <c r="X27" s="579"/>
    </row>
    <row r="28" spans="1:24" s="395" customFormat="1" ht="15" hidden="1" customHeight="1">
      <c r="A28" s="397"/>
      <c r="B28" s="398"/>
      <c r="C28" s="701" t="s">
        <v>27</v>
      </c>
      <c r="D28" s="702" t="s">
        <v>28</v>
      </c>
      <c r="E28" s="703" t="s">
        <v>28</v>
      </c>
      <c r="F28" s="399" t="s">
        <v>29</v>
      </c>
      <c r="G28" s="400"/>
      <c r="H28" s="401"/>
      <c r="I28" s="401"/>
      <c r="J28" s="401"/>
      <c r="K28" s="401"/>
      <c r="L28" s="401"/>
      <c r="M28" s="402"/>
      <c r="N28" s="724"/>
      <c r="O28" s="572">
        <v>30</v>
      </c>
      <c r="P28" s="262"/>
      <c r="Q28" s="262"/>
      <c r="R28" s="262"/>
      <c r="S28" s="439">
        <v>429399.99999999994</v>
      </c>
      <c r="T28" s="439">
        <v>550225</v>
      </c>
      <c r="V28" s="396">
        <f t="shared" si="0"/>
        <v>120825.00000000006</v>
      </c>
      <c r="X28" s="401"/>
    </row>
    <row r="29" spans="1:24" s="395" customFormat="1" ht="15" hidden="1" customHeight="1">
      <c r="A29" s="397"/>
      <c r="B29" s="398"/>
      <c r="C29" s="697" t="s">
        <v>30</v>
      </c>
      <c r="D29" s="698" t="s">
        <v>31</v>
      </c>
      <c r="E29" s="699" t="s">
        <v>31</v>
      </c>
      <c r="F29" s="399" t="s">
        <v>32</v>
      </c>
      <c r="G29" s="400"/>
      <c r="H29" s="401"/>
      <c r="I29" s="401"/>
      <c r="J29" s="401"/>
      <c r="K29" s="401"/>
      <c r="L29" s="401"/>
      <c r="M29" s="402"/>
      <c r="N29" s="409"/>
      <c r="O29" s="572">
        <v>30</v>
      </c>
      <c r="P29" s="262"/>
      <c r="Q29" s="262"/>
      <c r="R29" s="262"/>
      <c r="S29" s="439">
        <v>0</v>
      </c>
      <c r="T29" s="439">
        <v>0</v>
      </c>
      <c r="V29" s="396">
        <f t="shared" si="0"/>
        <v>0</v>
      </c>
    </row>
    <row r="30" spans="1:24" s="395" customFormat="1" ht="15" customHeight="1">
      <c r="A30" s="397"/>
      <c r="B30" s="398"/>
      <c r="C30" s="697" t="s">
        <v>33</v>
      </c>
      <c r="D30" s="698" t="s">
        <v>34</v>
      </c>
      <c r="E30" s="699" t="s">
        <v>34</v>
      </c>
      <c r="F30" s="399" t="s">
        <v>35</v>
      </c>
      <c r="G30" s="400"/>
      <c r="H30" s="401"/>
      <c r="I30" s="401"/>
      <c r="J30" s="401"/>
      <c r="K30" s="401"/>
      <c r="L30" s="401"/>
      <c r="M30" s="402"/>
      <c r="N30" s="409"/>
      <c r="O30" s="572">
        <v>30</v>
      </c>
      <c r="P30" s="262"/>
      <c r="Q30" s="262"/>
      <c r="R30" s="262"/>
      <c r="S30" s="439">
        <v>78000</v>
      </c>
      <c r="T30" s="439">
        <v>182000</v>
      </c>
      <c r="V30" s="396">
        <f t="shared" si="0"/>
        <v>104000</v>
      </c>
    </row>
    <row r="31" spans="1:24" s="395" customFormat="1" ht="15" hidden="1" customHeight="1">
      <c r="A31" s="397"/>
      <c r="B31" s="398"/>
      <c r="C31" s="697" t="s">
        <v>36</v>
      </c>
      <c r="D31" s="698" t="s">
        <v>37</v>
      </c>
      <c r="E31" s="699" t="s">
        <v>37</v>
      </c>
      <c r="F31" s="399" t="s">
        <v>38</v>
      </c>
      <c r="G31" s="400"/>
      <c r="H31" s="401"/>
      <c r="I31" s="401"/>
      <c r="J31" s="401"/>
      <c r="K31" s="401"/>
      <c r="L31" s="401"/>
      <c r="M31" s="402"/>
      <c r="N31" s="409"/>
      <c r="O31" s="572">
        <v>30</v>
      </c>
      <c r="P31" s="262"/>
      <c r="Q31" s="262"/>
      <c r="R31" s="262"/>
      <c r="S31" s="439">
        <v>0</v>
      </c>
      <c r="T31" s="439">
        <v>0</v>
      </c>
      <c r="V31" s="396">
        <f t="shared" si="0"/>
        <v>0</v>
      </c>
    </row>
    <row r="32" spans="1:24" s="395" customFormat="1" ht="15" customHeight="1">
      <c r="A32" s="397"/>
      <c r="B32" s="398"/>
      <c r="C32" s="697" t="s">
        <v>39</v>
      </c>
      <c r="D32" s="698" t="s">
        <v>40</v>
      </c>
      <c r="E32" s="699" t="s">
        <v>40</v>
      </c>
      <c r="F32" s="399" t="s">
        <v>41</v>
      </c>
      <c r="G32" s="400"/>
      <c r="H32" s="401"/>
      <c r="I32" s="401"/>
      <c r="J32" s="401"/>
      <c r="K32" s="401"/>
      <c r="L32" s="401"/>
      <c r="M32" s="402"/>
      <c r="N32" s="409"/>
      <c r="O32" s="572">
        <v>30</v>
      </c>
      <c r="P32" s="262"/>
      <c r="Q32" s="262"/>
      <c r="R32" s="262"/>
      <c r="S32" s="439">
        <v>0</v>
      </c>
      <c r="T32" s="439">
        <v>147579.96</v>
      </c>
      <c r="V32" s="396">
        <f t="shared" si="0"/>
        <v>147579.96</v>
      </c>
    </row>
    <row r="33" spans="1:22" s="395" customFormat="1" ht="15" hidden="1" customHeight="1">
      <c r="A33" s="397"/>
      <c r="B33" s="398"/>
      <c r="C33" s="410"/>
      <c r="D33" s="411" t="s">
        <v>554</v>
      </c>
      <c r="E33" s="412"/>
      <c r="F33" s="399" t="s">
        <v>555</v>
      </c>
      <c r="G33" s="400"/>
      <c r="H33" s="401"/>
      <c r="I33" s="401"/>
      <c r="J33" s="401"/>
      <c r="K33" s="401"/>
      <c r="L33" s="401"/>
      <c r="M33" s="402"/>
      <c r="N33" s="409"/>
      <c r="O33" s="572">
        <v>30</v>
      </c>
      <c r="P33" s="262"/>
      <c r="Q33" s="262"/>
      <c r="R33" s="262"/>
      <c r="S33" s="439">
        <v>0</v>
      </c>
      <c r="T33" s="439">
        <v>0</v>
      </c>
      <c r="V33" s="396">
        <f t="shared" si="0"/>
        <v>0</v>
      </c>
    </row>
    <row r="34" spans="1:22" s="395" customFormat="1" ht="15" customHeight="1">
      <c r="A34" s="397"/>
      <c r="B34" s="398" t="s">
        <v>42</v>
      </c>
      <c r="C34" s="697"/>
      <c r="D34" s="698"/>
      <c r="E34" s="699"/>
      <c r="F34" s="403" t="s">
        <v>43</v>
      </c>
      <c r="G34" s="400"/>
      <c r="H34" s="404"/>
      <c r="I34" s="404"/>
      <c r="J34" s="404"/>
      <c r="K34" s="404"/>
      <c r="L34" s="404"/>
      <c r="M34" s="405"/>
      <c r="N34" s="409"/>
      <c r="O34" s="572">
        <v>30</v>
      </c>
      <c r="P34" s="262"/>
      <c r="Q34" s="262"/>
      <c r="R34" s="262"/>
      <c r="S34" s="440">
        <f>SUM(S35:S36)</f>
        <v>33168</v>
      </c>
      <c r="T34" s="440">
        <f>SUM(T35:T36)</f>
        <v>75000</v>
      </c>
      <c r="V34" s="396">
        <f t="shared" si="0"/>
        <v>41832</v>
      </c>
    </row>
    <row r="35" spans="1:22" s="395" customFormat="1" ht="15" customHeight="1">
      <c r="A35" s="397"/>
      <c r="B35" s="398"/>
      <c r="C35" s="697" t="s">
        <v>44</v>
      </c>
      <c r="D35" s="698" t="s">
        <v>45</v>
      </c>
      <c r="E35" s="699" t="s">
        <v>45</v>
      </c>
      <c r="F35" s="399" t="s">
        <v>46</v>
      </c>
      <c r="G35" s="400"/>
      <c r="H35" s="401"/>
      <c r="I35" s="401"/>
      <c r="J35" s="401"/>
      <c r="K35" s="401"/>
      <c r="L35" s="401"/>
      <c r="M35" s="402"/>
      <c r="N35" s="409"/>
      <c r="O35" s="572">
        <v>30</v>
      </c>
      <c r="P35" s="262"/>
      <c r="Q35" s="262"/>
      <c r="R35" s="262"/>
      <c r="S35" s="439">
        <v>33168</v>
      </c>
      <c r="T35" s="439">
        <v>75000</v>
      </c>
      <c r="V35" s="396">
        <f t="shared" si="0"/>
        <v>41832</v>
      </c>
    </row>
    <row r="36" spans="1:22" s="395" customFormat="1" ht="15" hidden="1" customHeight="1">
      <c r="A36" s="397"/>
      <c r="B36" s="398"/>
      <c r="C36" s="697" t="s">
        <v>47</v>
      </c>
      <c r="D36" s="698" t="s">
        <v>48</v>
      </c>
      <c r="E36" s="699" t="s">
        <v>48</v>
      </c>
      <c r="F36" s="399" t="s">
        <v>49</v>
      </c>
      <c r="G36" s="400"/>
      <c r="H36" s="401"/>
      <c r="I36" s="401"/>
      <c r="J36" s="401"/>
      <c r="K36" s="401"/>
      <c r="L36" s="401"/>
      <c r="M36" s="402"/>
      <c r="N36" s="413"/>
      <c r="O36" s="572">
        <v>30</v>
      </c>
      <c r="P36" s="262"/>
      <c r="Q36" s="262"/>
      <c r="R36" s="262"/>
      <c r="S36" s="439">
        <v>0</v>
      </c>
      <c r="T36" s="439">
        <v>0</v>
      </c>
      <c r="V36" s="396">
        <f t="shared" si="0"/>
        <v>0</v>
      </c>
    </row>
    <row r="37" spans="1:22" s="395" customFormat="1" ht="15" customHeight="1">
      <c r="A37" s="397"/>
      <c r="B37" s="398" t="s">
        <v>50</v>
      </c>
      <c r="C37" s="697"/>
      <c r="D37" s="698"/>
      <c r="E37" s="699"/>
      <c r="F37" s="403" t="s">
        <v>51</v>
      </c>
      <c r="G37" s="400"/>
      <c r="H37" s="404"/>
      <c r="I37" s="404"/>
      <c r="J37" s="404"/>
      <c r="K37" s="404"/>
      <c r="L37" s="404"/>
      <c r="M37" s="405"/>
      <c r="N37" s="413"/>
      <c r="O37" s="572">
        <v>30</v>
      </c>
      <c r="P37" s="262"/>
      <c r="Q37" s="262"/>
      <c r="R37" s="262"/>
      <c r="S37" s="440">
        <f>SUM(S38:S39)</f>
        <v>867400.00000000012</v>
      </c>
      <c r="T37" s="440">
        <f>SUM(T38:T39)</f>
        <v>1600000</v>
      </c>
      <c r="U37" s="414"/>
      <c r="V37" s="396">
        <f t="shared" si="0"/>
        <v>732599.99999999988</v>
      </c>
    </row>
    <row r="38" spans="1:22" s="395" customFormat="1" ht="15" customHeight="1">
      <c r="A38" s="397"/>
      <c r="B38" s="398"/>
      <c r="C38" s="697" t="s">
        <v>52</v>
      </c>
      <c r="D38" s="698" t="s">
        <v>53</v>
      </c>
      <c r="E38" s="699" t="s">
        <v>53</v>
      </c>
      <c r="F38" s="399" t="s">
        <v>539</v>
      </c>
      <c r="G38" s="400"/>
      <c r="H38" s="401"/>
      <c r="I38" s="401"/>
      <c r="J38" s="401"/>
      <c r="K38" s="401"/>
      <c r="L38" s="401"/>
      <c r="M38" s="402"/>
      <c r="N38" s="413"/>
      <c r="O38" s="572">
        <v>30</v>
      </c>
      <c r="P38" s="262"/>
      <c r="Q38" s="262"/>
      <c r="R38" s="262"/>
      <c r="S38" s="439">
        <v>867400.00000000012</v>
      </c>
      <c r="T38" s="439">
        <v>800000</v>
      </c>
      <c r="V38" s="396">
        <f t="shared" si="0"/>
        <v>-67400.000000000116</v>
      </c>
    </row>
    <row r="39" spans="1:22" s="395" customFormat="1" ht="15" customHeight="1">
      <c r="A39" s="397"/>
      <c r="B39" s="398"/>
      <c r="C39" s="410"/>
      <c r="D39" s="411" t="s">
        <v>541</v>
      </c>
      <c r="E39" s="412"/>
      <c r="F39" s="399" t="s">
        <v>540</v>
      </c>
      <c r="G39" s="400"/>
      <c r="H39" s="401"/>
      <c r="I39" s="401"/>
      <c r="J39" s="401"/>
      <c r="K39" s="401"/>
      <c r="L39" s="401"/>
      <c r="M39" s="402"/>
      <c r="N39" s="413"/>
      <c r="O39" s="572">
        <v>30</v>
      </c>
      <c r="P39" s="262"/>
      <c r="Q39" s="262"/>
      <c r="R39" s="262"/>
      <c r="S39" s="439">
        <v>0</v>
      </c>
      <c r="T39" s="439">
        <v>800000</v>
      </c>
      <c r="V39" s="396">
        <f t="shared" si="0"/>
        <v>800000</v>
      </c>
    </row>
    <row r="40" spans="1:22" s="395" customFormat="1" ht="15" customHeight="1">
      <c r="A40" s="397"/>
      <c r="B40" s="398" t="s">
        <v>55</v>
      </c>
      <c r="C40" s="697"/>
      <c r="D40" s="698"/>
      <c r="E40" s="699"/>
      <c r="F40" s="403" t="s">
        <v>56</v>
      </c>
      <c r="G40" s="400"/>
      <c r="H40" s="404"/>
      <c r="I40" s="404"/>
      <c r="J40" s="404"/>
      <c r="K40" s="404"/>
      <c r="L40" s="404"/>
      <c r="M40" s="405"/>
      <c r="N40" s="413"/>
      <c r="O40" s="572">
        <v>30</v>
      </c>
      <c r="P40" s="262"/>
      <c r="Q40" s="262"/>
      <c r="R40" s="262"/>
      <c r="S40" s="440">
        <f>SUM(S41:S42)</f>
        <v>4140000</v>
      </c>
      <c r="T40" s="440">
        <f>SUM(T41:T42)</f>
        <v>2512000</v>
      </c>
      <c r="V40" s="396">
        <f t="shared" si="0"/>
        <v>-1628000</v>
      </c>
    </row>
    <row r="41" spans="1:22" s="395" customFormat="1" ht="15" hidden="1" customHeight="1">
      <c r="A41" s="397"/>
      <c r="B41" s="398"/>
      <c r="C41" s="697" t="s">
        <v>57</v>
      </c>
      <c r="D41" s="698" t="s">
        <v>58</v>
      </c>
      <c r="E41" s="699" t="s">
        <v>58</v>
      </c>
      <c r="F41" s="399" t="s">
        <v>59</v>
      </c>
      <c r="G41" s="400"/>
      <c r="H41" s="401"/>
      <c r="I41" s="401"/>
      <c r="J41" s="401"/>
      <c r="K41" s="401"/>
      <c r="L41" s="401"/>
      <c r="M41" s="402"/>
      <c r="N41" s="413"/>
      <c r="O41" s="572">
        <v>30</v>
      </c>
      <c r="P41" s="262"/>
      <c r="Q41" s="262"/>
      <c r="R41" s="262"/>
      <c r="S41" s="439">
        <v>0</v>
      </c>
      <c r="T41" s="439">
        <v>0</v>
      </c>
      <c r="V41" s="396">
        <f t="shared" si="0"/>
        <v>0</v>
      </c>
    </row>
    <row r="42" spans="1:22" s="395" customFormat="1" ht="15" customHeight="1">
      <c r="A42" s="397"/>
      <c r="B42" s="398"/>
      <c r="C42" s="697" t="s">
        <v>60</v>
      </c>
      <c r="D42" s="698" t="s">
        <v>61</v>
      </c>
      <c r="E42" s="699" t="s">
        <v>61</v>
      </c>
      <c r="F42" s="399" t="s">
        <v>62</v>
      </c>
      <c r="G42" s="400"/>
      <c r="H42" s="401"/>
      <c r="I42" s="401"/>
      <c r="J42" s="401"/>
      <c r="K42" s="401"/>
      <c r="L42" s="401"/>
      <c r="M42" s="402"/>
      <c r="N42" s="413"/>
      <c r="O42" s="572">
        <v>30</v>
      </c>
      <c r="P42" s="262"/>
      <c r="Q42" s="262"/>
      <c r="R42" s="262"/>
      <c r="S42" s="439">
        <v>4140000</v>
      </c>
      <c r="T42" s="439">
        <v>2512000</v>
      </c>
      <c r="V42" s="396">
        <f t="shared" si="0"/>
        <v>-1628000</v>
      </c>
    </row>
    <row r="43" spans="1:22" s="395" customFormat="1" ht="15" customHeight="1">
      <c r="A43" s="397"/>
      <c r="B43" s="398" t="s">
        <v>63</v>
      </c>
      <c r="C43" s="697"/>
      <c r="D43" s="698"/>
      <c r="E43" s="699"/>
      <c r="F43" s="403" t="s">
        <v>64</v>
      </c>
      <c r="G43" s="400"/>
      <c r="H43" s="404"/>
      <c r="I43" s="404"/>
      <c r="J43" s="404"/>
      <c r="K43" s="404"/>
      <c r="L43" s="404"/>
      <c r="M43" s="405"/>
      <c r="N43" s="413"/>
      <c r="O43" s="572">
        <v>30</v>
      </c>
      <c r="P43" s="262"/>
      <c r="Q43" s="262"/>
      <c r="R43" s="262"/>
      <c r="S43" s="440">
        <f>SUM(S44:S47)</f>
        <v>9323778.3906666674</v>
      </c>
      <c r="T43" s="440">
        <f>SUM(T44:T47)</f>
        <v>6474751</v>
      </c>
      <c r="V43" s="396">
        <f t="shared" si="0"/>
        <v>-2849027.3906666674</v>
      </c>
    </row>
    <row r="44" spans="1:22" s="395" customFormat="1" ht="15" customHeight="1">
      <c r="A44" s="397"/>
      <c r="B44" s="398"/>
      <c r="C44" s="697" t="s">
        <v>65</v>
      </c>
      <c r="D44" s="698" t="s">
        <v>66</v>
      </c>
      <c r="E44" s="699" t="s">
        <v>66</v>
      </c>
      <c r="F44" s="399" t="s">
        <v>67</v>
      </c>
      <c r="G44" s="400"/>
      <c r="H44" s="401"/>
      <c r="I44" s="401"/>
      <c r="J44" s="401"/>
      <c r="K44" s="401"/>
      <c r="L44" s="401"/>
      <c r="M44" s="402"/>
      <c r="N44" s="413"/>
      <c r="O44" s="572">
        <v>10</v>
      </c>
      <c r="P44" s="262"/>
      <c r="Q44" s="262"/>
      <c r="R44" s="262"/>
      <c r="S44" s="439">
        <f>+S20/12</f>
        <v>9323778.3906666674</v>
      </c>
      <c r="T44" s="439">
        <v>6474751</v>
      </c>
      <c r="V44" s="396">
        <f t="shared" si="0"/>
        <v>-2849027.3906666674</v>
      </c>
    </row>
    <row r="45" spans="1:22" s="395" customFormat="1" ht="15" hidden="1" customHeight="1">
      <c r="A45" s="397"/>
      <c r="B45" s="398"/>
      <c r="C45" s="697" t="s">
        <v>68</v>
      </c>
      <c r="D45" s="698" t="s">
        <v>69</v>
      </c>
      <c r="E45" s="699" t="s">
        <v>69</v>
      </c>
      <c r="F45" s="399" t="s">
        <v>70</v>
      </c>
      <c r="G45" s="400"/>
      <c r="H45" s="401"/>
      <c r="I45" s="401"/>
      <c r="J45" s="401"/>
      <c r="K45" s="401"/>
      <c r="L45" s="401"/>
      <c r="M45" s="402"/>
      <c r="N45" s="413"/>
      <c r="O45" s="572">
        <v>30</v>
      </c>
      <c r="P45" s="262"/>
      <c r="Q45" s="262"/>
      <c r="R45" s="262"/>
      <c r="S45" s="441">
        <v>0</v>
      </c>
      <c r="T45" s="441">
        <v>0</v>
      </c>
      <c r="V45" s="396">
        <f t="shared" si="0"/>
        <v>0</v>
      </c>
    </row>
    <row r="46" spans="1:22" s="395" customFormat="1" ht="15" hidden="1" customHeight="1">
      <c r="A46" s="397"/>
      <c r="B46" s="398"/>
      <c r="C46" s="697" t="s">
        <v>71</v>
      </c>
      <c r="D46" s="698" t="s">
        <v>72</v>
      </c>
      <c r="E46" s="699" t="s">
        <v>72</v>
      </c>
      <c r="F46" s="399" t="s">
        <v>73</v>
      </c>
      <c r="G46" s="400"/>
      <c r="H46" s="401"/>
      <c r="I46" s="401"/>
      <c r="J46" s="401"/>
      <c r="K46" s="401"/>
      <c r="L46" s="401"/>
      <c r="M46" s="402"/>
      <c r="N46" s="413"/>
      <c r="O46" s="572">
        <v>30</v>
      </c>
      <c r="P46" s="262"/>
      <c r="Q46" s="262"/>
      <c r="R46" s="262"/>
      <c r="S46" s="439">
        <v>0</v>
      </c>
      <c r="T46" s="439">
        <v>0</v>
      </c>
      <c r="V46" s="396">
        <f t="shared" si="0"/>
        <v>0</v>
      </c>
    </row>
    <row r="47" spans="1:22" s="395" customFormat="1" ht="15" hidden="1" customHeight="1">
      <c r="A47" s="397"/>
      <c r="B47" s="398"/>
      <c r="C47" s="697" t="s">
        <v>74</v>
      </c>
      <c r="D47" s="698" t="s">
        <v>75</v>
      </c>
      <c r="E47" s="699" t="s">
        <v>75</v>
      </c>
      <c r="F47" s="399" t="s">
        <v>76</v>
      </c>
      <c r="G47" s="400"/>
      <c r="H47" s="401"/>
      <c r="I47" s="401"/>
      <c r="J47" s="401"/>
      <c r="K47" s="401"/>
      <c r="L47" s="401"/>
      <c r="M47" s="402"/>
      <c r="N47" s="413"/>
      <c r="O47" s="572">
        <v>30</v>
      </c>
      <c r="P47" s="262"/>
      <c r="Q47" s="262"/>
      <c r="R47" s="262"/>
      <c r="S47" s="441">
        <v>0</v>
      </c>
      <c r="T47" s="441">
        <v>0</v>
      </c>
      <c r="V47" s="396">
        <f t="shared" si="0"/>
        <v>0</v>
      </c>
    </row>
    <row r="48" spans="1:22" s="395" customFormat="1" ht="15" customHeight="1">
      <c r="A48" s="397"/>
      <c r="B48" s="398" t="s">
        <v>77</v>
      </c>
      <c r="C48" s="697"/>
      <c r="D48" s="698"/>
      <c r="E48" s="699"/>
      <c r="F48" s="403" t="s">
        <v>78</v>
      </c>
      <c r="G48" s="400"/>
      <c r="H48" s="404"/>
      <c r="I48" s="404"/>
      <c r="J48" s="404"/>
      <c r="K48" s="404"/>
      <c r="L48" s="404"/>
      <c r="M48" s="405"/>
      <c r="N48" s="413"/>
      <c r="O48" s="572">
        <v>30</v>
      </c>
      <c r="P48" s="262"/>
      <c r="Q48" s="262"/>
      <c r="R48" s="262"/>
      <c r="S48" s="440">
        <f>SUM(S49:S50)</f>
        <v>87300</v>
      </c>
      <c r="T48" s="440">
        <f>SUM(T49:T50)</f>
        <v>0</v>
      </c>
      <c r="V48" s="396">
        <f t="shared" si="0"/>
        <v>-87300</v>
      </c>
    </row>
    <row r="49" spans="1:22" s="395" customFormat="1" ht="15" customHeight="1">
      <c r="A49" s="397"/>
      <c r="B49" s="398"/>
      <c r="C49" s="697" t="s">
        <v>79</v>
      </c>
      <c r="D49" s="698" t="s">
        <v>80</v>
      </c>
      <c r="E49" s="699" t="s">
        <v>80</v>
      </c>
      <c r="F49" s="399" t="s">
        <v>81</v>
      </c>
      <c r="G49" s="400"/>
      <c r="H49" s="401"/>
      <c r="I49" s="401"/>
      <c r="J49" s="401"/>
      <c r="K49" s="401"/>
      <c r="L49" s="401"/>
      <c r="M49" s="402"/>
      <c r="N49" s="413"/>
      <c r="O49" s="572">
        <v>30</v>
      </c>
      <c r="P49" s="262"/>
      <c r="Q49" s="262"/>
      <c r="R49" s="262"/>
      <c r="S49" s="439">
        <v>87300</v>
      </c>
      <c r="T49" s="441">
        <v>0</v>
      </c>
      <c r="V49" s="396">
        <f t="shared" si="0"/>
        <v>-87300</v>
      </c>
    </row>
    <row r="50" spans="1:22" s="395" customFormat="1" ht="15" hidden="1" customHeight="1">
      <c r="A50" s="397"/>
      <c r="B50" s="398"/>
      <c r="C50" s="697" t="s">
        <v>82</v>
      </c>
      <c r="D50" s="698" t="s">
        <v>83</v>
      </c>
      <c r="E50" s="699" t="s">
        <v>83</v>
      </c>
      <c r="F50" s="399" t="s">
        <v>84</v>
      </c>
      <c r="G50" s="400"/>
      <c r="H50" s="401"/>
      <c r="I50" s="401"/>
      <c r="J50" s="401"/>
      <c r="K50" s="401"/>
      <c r="L50" s="401"/>
      <c r="M50" s="402"/>
      <c r="N50" s="413"/>
      <c r="O50" s="572">
        <v>30</v>
      </c>
      <c r="P50" s="262"/>
      <c r="Q50" s="262"/>
      <c r="R50" s="262"/>
      <c r="S50" s="439">
        <v>0</v>
      </c>
      <c r="T50" s="441">
        <v>0</v>
      </c>
      <c r="V50" s="396">
        <f t="shared" si="0"/>
        <v>0</v>
      </c>
    </row>
    <row r="51" spans="1:22" s="395" customFormat="1" ht="15" customHeight="1">
      <c r="A51" s="397">
        <v>2</v>
      </c>
      <c r="B51" s="397"/>
      <c r="C51" s="704"/>
      <c r="D51" s="705"/>
      <c r="E51" s="706"/>
      <c r="F51" s="415" t="s">
        <v>85</v>
      </c>
      <c r="G51" s="416"/>
      <c r="H51" s="417"/>
      <c r="I51" s="417"/>
      <c r="J51" s="417"/>
      <c r="K51" s="417"/>
      <c r="L51" s="417"/>
      <c r="M51" s="418"/>
      <c r="N51" s="413"/>
      <c r="O51" s="572">
        <v>30</v>
      </c>
      <c r="P51" s="262"/>
      <c r="Q51" s="262"/>
      <c r="R51" s="262"/>
      <c r="S51" s="442">
        <f>+S52+S58+S63+S66+S69+S74+S81+S85+S89</f>
        <v>26103918.656633597</v>
      </c>
      <c r="T51" s="442">
        <f>+T52+T58+T63+T66+T69+T74+T81+T85+T89</f>
        <v>22851388.271642849</v>
      </c>
      <c r="U51" s="414"/>
      <c r="V51" s="396">
        <f t="shared" si="0"/>
        <v>-3252530.384990748</v>
      </c>
    </row>
    <row r="52" spans="1:22" s="395" customFormat="1" ht="15" hidden="1" customHeight="1">
      <c r="A52" s="397"/>
      <c r="B52" s="398" t="s">
        <v>86</v>
      </c>
      <c r="C52" s="697"/>
      <c r="D52" s="698"/>
      <c r="E52" s="699"/>
      <c r="F52" s="403" t="s">
        <v>87</v>
      </c>
      <c r="G52" s="400"/>
      <c r="H52" s="404"/>
      <c r="I52" s="404"/>
      <c r="J52" s="404"/>
      <c r="K52" s="404"/>
      <c r="L52" s="404"/>
      <c r="M52" s="405"/>
      <c r="N52" s="413"/>
      <c r="O52" s="572">
        <v>30</v>
      </c>
      <c r="P52" s="262"/>
      <c r="Q52" s="262"/>
      <c r="R52" s="262"/>
      <c r="S52" s="440">
        <f>SUM(S53:S57)</f>
        <v>0</v>
      </c>
      <c r="T52" s="440">
        <f>SUM(T53:T57)</f>
        <v>464825</v>
      </c>
      <c r="V52" s="396">
        <f t="shared" si="0"/>
        <v>464825</v>
      </c>
    </row>
    <row r="53" spans="1:22" s="395" customFormat="1" ht="15" hidden="1" customHeight="1">
      <c r="A53" s="397"/>
      <c r="B53" s="398"/>
      <c r="C53" s="697" t="s">
        <v>88</v>
      </c>
      <c r="D53" s="698" t="s">
        <v>89</v>
      </c>
      <c r="E53" s="699" t="s">
        <v>89</v>
      </c>
      <c r="F53" s="399" t="s">
        <v>90</v>
      </c>
      <c r="G53" s="400"/>
      <c r="H53" s="401"/>
      <c r="I53" s="401"/>
      <c r="J53" s="401"/>
      <c r="K53" s="401"/>
      <c r="L53" s="401"/>
      <c r="M53" s="402"/>
      <c r="N53" s="413"/>
      <c r="O53" s="572">
        <v>30</v>
      </c>
      <c r="P53" s="262"/>
      <c r="Q53" s="262"/>
      <c r="R53" s="262"/>
      <c r="S53" s="439">
        <v>0</v>
      </c>
      <c r="T53" s="441">
        <v>0</v>
      </c>
      <c r="V53" s="396">
        <f t="shared" si="0"/>
        <v>0</v>
      </c>
    </row>
    <row r="54" spans="1:22" s="395" customFormat="1" ht="15" customHeight="1">
      <c r="A54" s="397"/>
      <c r="B54" s="398"/>
      <c r="C54" s="697" t="s">
        <v>91</v>
      </c>
      <c r="D54" s="698" t="s">
        <v>92</v>
      </c>
      <c r="E54" s="699" t="s">
        <v>92</v>
      </c>
      <c r="F54" s="399" t="s">
        <v>93</v>
      </c>
      <c r="G54" s="400"/>
      <c r="H54" s="401"/>
      <c r="I54" s="401"/>
      <c r="J54" s="401"/>
      <c r="K54" s="401"/>
      <c r="L54" s="401"/>
      <c r="M54" s="402"/>
      <c r="N54" s="413"/>
      <c r="O54" s="572">
        <v>30</v>
      </c>
      <c r="P54" s="262"/>
      <c r="Q54" s="262"/>
      <c r="R54" s="262"/>
      <c r="S54" s="439">
        <v>0</v>
      </c>
      <c r="T54" s="441">
        <v>150000</v>
      </c>
      <c r="V54" s="396">
        <f t="shared" si="0"/>
        <v>150000</v>
      </c>
    </row>
    <row r="55" spans="1:22" s="395" customFormat="1" ht="15" customHeight="1">
      <c r="A55" s="397"/>
      <c r="B55" s="398"/>
      <c r="C55" s="697" t="s">
        <v>94</v>
      </c>
      <c r="D55" s="698" t="s">
        <v>95</v>
      </c>
      <c r="E55" s="699" t="s">
        <v>95</v>
      </c>
      <c r="F55" s="399" t="s">
        <v>96</v>
      </c>
      <c r="G55" s="400"/>
      <c r="H55" s="401"/>
      <c r="I55" s="401"/>
      <c r="J55" s="401"/>
      <c r="K55" s="401"/>
      <c r="L55" s="401"/>
      <c r="M55" s="402"/>
      <c r="N55" s="413"/>
      <c r="O55" s="572">
        <v>30</v>
      </c>
      <c r="P55" s="262"/>
      <c r="Q55" s="262"/>
      <c r="R55" s="262"/>
      <c r="S55" s="439">
        <v>0</v>
      </c>
      <c r="T55" s="441">
        <v>314825</v>
      </c>
      <c r="V55" s="396">
        <f t="shared" si="0"/>
        <v>314825</v>
      </c>
    </row>
    <row r="56" spans="1:22" s="395" customFormat="1" ht="15" hidden="1" customHeight="1">
      <c r="A56" s="397"/>
      <c r="B56" s="398"/>
      <c r="C56" s="697" t="s">
        <v>97</v>
      </c>
      <c r="D56" s="698" t="s">
        <v>98</v>
      </c>
      <c r="E56" s="699" t="s">
        <v>98</v>
      </c>
      <c r="F56" s="399" t="s">
        <v>99</v>
      </c>
      <c r="G56" s="400"/>
      <c r="H56" s="401"/>
      <c r="I56" s="401"/>
      <c r="J56" s="401"/>
      <c r="K56" s="401"/>
      <c r="L56" s="401"/>
      <c r="M56" s="402"/>
      <c r="N56" s="413"/>
      <c r="O56" s="572">
        <v>30</v>
      </c>
      <c r="P56" s="262"/>
      <c r="Q56" s="262"/>
      <c r="R56" s="262"/>
      <c r="S56" s="439">
        <v>0</v>
      </c>
      <c r="T56" s="441">
        <v>0</v>
      </c>
      <c r="V56" s="396">
        <f t="shared" si="0"/>
        <v>0</v>
      </c>
    </row>
    <row r="57" spans="1:22" s="395" customFormat="1" ht="15" hidden="1" customHeight="1">
      <c r="A57" s="397"/>
      <c r="B57" s="398"/>
      <c r="C57" s="697" t="s">
        <v>100</v>
      </c>
      <c r="D57" s="698" t="s">
        <v>101</v>
      </c>
      <c r="E57" s="699" t="s">
        <v>101</v>
      </c>
      <c r="F57" s="399" t="s">
        <v>102</v>
      </c>
      <c r="G57" s="400"/>
      <c r="H57" s="401"/>
      <c r="I57" s="401"/>
      <c r="J57" s="401"/>
      <c r="K57" s="401"/>
      <c r="L57" s="401"/>
      <c r="M57" s="402"/>
      <c r="N57" s="413"/>
      <c r="O57" s="572">
        <v>30</v>
      </c>
      <c r="P57" s="262"/>
      <c r="Q57" s="262"/>
      <c r="R57" s="262"/>
      <c r="S57" s="439">
        <v>0</v>
      </c>
      <c r="T57" s="441">
        <v>0</v>
      </c>
      <c r="V57" s="396">
        <f t="shared" si="0"/>
        <v>0</v>
      </c>
    </row>
    <row r="58" spans="1:22" s="395" customFormat="1" ht="15" customHeight="1">
      <c r="A58" s="397"/>
      <c r="B58" s="398" t="s">
        <v>103</v>
      </c>
      <c r="C58" s="697"/>
      <c r="D58" s="698"/>
      <c r="E58" s="699"/>
      <c r="F58" s="403" t="s">
        <v>104</v>
      </c>
      <c r="G58" s="400"/>
      <c r="H58" s="404"/>
      <c r="I58" s="404"/>
      <c r="J58" s="404"/>
      <c r="K58" s="404"/>
      <c r="L58" s="404"/>
      <c r="M58" s="405"/>
      <c r="N58" s="413"/>
      <c r="O58" s="572">
        <v>30</v>
      </c>
      <c r="P58" s="262"/>
      <c r="Q58" s="262"/>
      <c r="R58" s="262"/>
      <c r="S58" s="440">
        <f>SUM(S59:S62)</f>
        <v>0</v>
      </c>
      <c r="T58" s="440">
        <f>SUM(T59:T62)</f>
        <v>98861.721770262477</v>
      </c>
      <c r="V58" s="396">
        <f t="shared" si="0"/>
        <v>98861.721770262477</v>
      </c>
    </row>
    <row r="59" spans="1:22" s="395" customFormat="1" ht="15" hidden="1" customHeight="1">
      <c r="A59" s="397"/>
      <c r="B59" s="398"/>
      <c r="C59" s="697" t="s">
        <v>105</v>
      </c>
      <c r="D59" s="698" t="s">
        <v>106</v>
      </c>
      <c r="E59" s="699" t="s">
        <v>106</v>
      </c>
      <c r="F59" s="399" t="s">
        <v>107</v>
      </c>
      <c r="G59" s="400"/>
      <c r="H59" s="401"/>
      <c r="I59" s="401"/>
      <c r="J59" s="401"/>
      <c r="K59" s="401"/>
      <c r="L59" s="401"/>
      <c r="M59" s="402"/>
      <c r="N59" s="413"/>
      <c r="O59" s="572">
        <v>30</v>
      </c>
      <c r="P59" s="262"/>
      <c r="Q59" s="262"/>
      <c r="R59" s="262"/>
      <c r="S59" s="441">
        <v>0</v>
      </c>
      <c r="T59" s="441">
        <v>0</v>
      </c>
      <c r="V59" s="396">
        <f t="shared" si="0"/>
        <v>0</v>
      </c>
    </row>
    <row r="60" spans="1:22" s="395" customFormat="1" ht="15" hidden="1" customHeight="1">
      <c r="A60" s="397"/>
      <c r="B60" s="398"/>
      <c r="C60" s="697" t="s">
        <v>108</v>
      </c>
      <c r="D60" s="698" t="s">
        <v>109</v>
      </c>
      <c r="E60" s="699" t="s">
        <v>109</v>
      </c>
      <c r="F60" s="399" t="s">
        <v>110</v>
      </c>
      <c r="G60" s="400"/>
      <c r="H60" s="401"/>
      <c r="I60" s="401"/>
      <c r="J60" s="401"/>
      <c r="K60" s="401"/>
      <c r="L60" s="401"/>
      <c r="M60" s="402"/>
      <c r="N60" s="413"/>
      <c r="O60" s="572">
        <v>30</v>
      </c>
      <c r="P60" s="262"/>
      <c r="Q60" s="262"/>
      <c r="R60" s="262"/>
      <c r="S60" s="439">
        <v>0</v>
      </c>
      <c r="T60" s="441">
        <v>0</v>
      </c>
      <c r="V60" s="396">
        <f t="shared" si="0"/>
        <v>0</v>
      </c>
    </row>
    <row r="61" spans="1:22" s="395" customFormat="1" ht="15" customHeight="1">
      <c r="A61" s="397"/>
      <c r="B61" s="398"/>
      <c r="C61" s="697" t="s">
        <v>111</v>
      </c>
      <c r="D61" s="698" t="s">
        <v>112</v>
      </c>
      <c r="E61" s="699" t="s">
        <v>112</v>
      </c>
      <c r="F61" s="399" t="s">
        <v>113</v>
      </c>
      <c r="G61" s="400"/>
      <c r="H61" s="401"/>
      <c r="I61" s="401"/>
      <c r="J61" s="401"/>
      <c r="K61" s="401"/>
      <c r="L61" s="401"/>
      <c r="M61" s="402"/>
      <c r="N61" s="413"/>
      <c r="O61" s="572">
        <v>30</v>
      </c>
      <c r="P61" s="262"/>
      <c r="Q61" s="262"/>
      <c r="R61" s="262"/>
      <c r="S61" s="439">
        <v>0</v>
      </c>
      <c r="T61" s="441">
        <v>98861.721770262477</v>
      </c>
      <c r="V61" s="396">
        <f t="shared" si="0"/>
        <v>98861.721770262477</v>
      </c>
    </row>
    <row r="62" spans="1:22" s="395" customFormat="1" ht="15" hidden="1" customHeight="1">
      <c r="A62" s="397"/>
      <c r="B62" s="398"/>
      <c r="C62" s="697" t="s">
        <v>114</v>
      </c>
      <c r="D62" s="698" t="s">
        <v>115</v>
      </c>
      <c r="E62" s="699" t="s">
        <v>115</v>
      </c>
      <c r="F62" s="399" t="s">
        <v>116</v>
      </c>
      <c r="G62" s="400"/>
      <c r="H62" s="401"/>
      <c r="I62" s="401"/>
      <c r="J62" s="401"/>
      <c r="K62" s="401"/>
      <c r="L62" s="401"/>
      <c r="M62" s="402"/>
      <c r="N62" s="413"/>
      <c r="O62" s="572">
        <v>30</v>
      </c>
      <c r="P62" s="262"/>
      <c r="Q62" s="262"/>
      <c r="R62" s="262"/>
      <c r="S62" s="439">
        <v>0</v>
      </c>
      <c r="T62" s="441">
        <v>0</v>
      </c>
      <c r="V62" s="396">
        <f t="shared" si="0"/>
        <v>0</v>
      </c>
    </row>
    <row r="63" spans="1:22" s="395" customFormat="1" ht="15" customHeight="1">
      <c r="A63" s="397"/>
      <c r="B63" s="398" t="s">
        <v>117</v>
      </c>
      <c r="C63" s="697"/>
      <c r="D63" s="698"/>
      <c r="E63" s="699"/>
      <c r="F63" s="403" t="s">
        <v>118</v>
      </c>
      <c r="G63" s="400"/>
      <c r="H63" s="404"/>
      <c r="I63" s="404"/>
      <c r="J63" s="404"/>
      <c r="K63" s="404"/>
      <c r="L63" s="404"/>
      <c r="M63" s="405"/>
      <c r="N63" s="413"/>
      <c r="O63" s="572">
        <v>30</v>
      </c>
      <c r="P63" s="262"/>
      <c r="Q63" s="262"/>
      <c r="R63" s="262"/>
      <c r="S63" s="440">
        <f>SUM(S64:S65)</f>
        <v>25228401.756633595</v>
      </c>
      <c r="T63" s="440">
        <f>SUM(T64:T65)</f>
        <v>16877905.079999998</v>
      </c>
      <c r="V63" s="396">
        <f t="shared" si="0"/>
        <v>-8350496.6766335964</v>
      </c>
    </row>
    <row r="64" spans="1:22" s="395" customFormat="1" ht="15" customHeight="1">
      <c r="A64" s="397"/>
      <c r="B64" s="398"/>
      <c r="C64" s="697" t="s">
        <v>119</v>
      </c>
      <c r="D64" s="698" t="s">
        <v>120</v>
      </c>
      <c r="E64" s="699" t="s">
        <v>120</v>
      </c>
      <c r="F64" s="399" t="s">
        <v>121</v>
      </c>
      <c r="G64" s="400"/>
      <c r="H64" s="401"/>
      <c r="I64" s="401"/>
      <c r="J64" s="401"/>
      <c r="K64" s="401"/>
      <c r="L64" s="401"/>
      <c r="M64" s="402"/>
      <c r="N64" s="413"/>
      <c r="O64" s="572">
        <v>30</v>
      </c>
      <c r="P64" s="262"/>
      <c r="Q64" s="262"/>
      <c r="R64" s="262"/>
      <c r="S64" s="439">
        <v>25213842.120000008</v>
      </c>
      <c r="T64" s="439">
        <v>15623979</v>
      </c>
      <c r="V64" s="396">
        <f t="shared" si="0"/>
        <v>-9589863.1200000085</v>
      </c>
    </row>
    <row r="65" spans="1:22" s="395" customFormat="1" ht="15" customHeight="1">
      <c r="A65" s="397"/>
      <c r="B65" s="398"/>
      <c r="C65" s="697" t="s">
        <v>122</v>
      </c>
      <c r="D65" s="698" t="s">
        <v>123</v>
      </c>
      <c r="E65" s="699" t="s">
        <v>123</v>
      </c>
      <c r="F65" s="399" t="s">
        <v>124</v>
      </c>
      <c r="G65" s="400"/>
      <c r="H65" s="401"/>
      <c r="I65" s="401"/>
      <c r="J65" s="401"/>
      <c r="K65" s="401"/>
      <c r="L65" s="401"/>
      <c r="M65" s="402"/>
      <c r="N65" s="413"/>
      <c r="O65" s="572">
        <v>30</v>
      </c>
      <c r="P65" s="262"/>
      <c r="Q65" s="262"/>
      <c r="R65" s="262"/>
      <c r="S65" s="439">
        <v>14559.636633585815</v>
      </c>
      <c r="T65" s="439">
        <v>1253926.08</v>
      </c>
      <c r="V65" s="396">
        <f t="shared" si="0"/>
        <v>1239366.4433664142</v>
      </c>
    </row>
    <row r="66" spans="1:22" s="395" customFormat="1" ht="15" customHeight="1">
      <c r="A66" s="397"/>
      <c r="B66" s="398" t="s">
        <v>125</v>
      </c>
      <c r="C66" s="697"/>
      <c r="D66" s="698"/>
      <c r="E66" s="699"/>
      <c r="F66" s="403" t="s">
        <v>126</v>
      </c>
      <c r="G66" s="400"/>
      <c r="H66" s="404"/>
      <c r="I66" s="404"/>
      <c r="J66" s="404"/>
      <c r="K66" s="404"/>
      <c r="L66" s="404"/>
      <c r="M66" s="405"/>
      <c r="N66" s="413"/>
      <c r="O66" s="572">
        <v>30</v>
      </c>
      <c r="P66" s="262"/>
      <c r="Q66" s="262"/>
      <c r="R66" s="262"/>
      <c r="S66" s="440">
        <f>SUM(S67:S68)</f>
        <v>105129.99999999999</v>
      </c>
      <c r="T66" s="440">
        <f>SUM(T67:T68)</f>
        <v>350021.88</v>
      </c>
      <c r="V66" s="396">
        <f t="shared" si="0"/>
        <v>244891.88</v>
      </c>
    </row>
    <row r="67" spans="1:22" s="395" customFormat="1" ht="15" customHeight="1">
      <c r="A67" s="397"/>
      <c r="B67" s="398"/>
      <c r="C67" s="697" t="s">
        <v>127</v>
      </c>
      <c r="D67" s="698" t="s">
        <v>128</v>
      </c>
      <c r="E67" s="699" t="s">
        <v>128</v>
      </c>
      <c r="F67" s="399" t="s">
        <v>129</v>
      </c>
      <c r="G67" s="400"/>
      <c r="H67" s="401"/>
      <c r="I67" s="401"/>
      <c r="J67" s="401"/>
      <c r="K67" s="401"/>
      <c r="L67" s="401"/>
      <c r="M67" s="402"/>
      <c r="N67" s="413"/>
      <c r="O67" s="572">
        <v>30</v>
      </c>
      <c r="P67" s="262"/>
      <c r="Q67" s="262"/>
      <c r="R67" s="262"/>
      <c r="S67" s="439">
        <v>105129.99999999999</v>
      </c>
      <c r="T67" s="439">
        <v>127433.12</v>
      </c>
      <c r="V67" s="396">
        <f t="shared" si="0"/>
        <v>22303.12000000001</v>
      </c>
    </row>
    <row r="68" spans="1:22" s="395" customFormat="1" ht="15" customHeight="1">
      <c r="A68" s="397"/>
      <c r="B68" s="398"/>
      <c r="C68" s="697" t="s">
        <v>130</v>
      </c>
      <c r="D68" s="698" t="s">
        <v>131</v>
      </c>
      <c r="E68" s="699" t="s">
        <v>131</v>
      </c>
      <c r="F68" s="399" t="s">
        <v>132</v>
      </c>
      <c r="G68" s="400"/>
      <c r="H68" s="401"/>
      <c r="I68" s="401"/>
      <c r="J68" s="401"/>
      <c r="K68" s="401"/>
      <c r="L68" s="401"/>
      <c r="M68" s="402"/>
      <c r="N68" s="413"/>
      <c r="O68" s="572">
        <v>30</v>
      </c>
      <c r="P68" s="262"/>
      <c r="Q68" s="262"/>
      <c r="R68" s="262"/>
      <c r="S68" s="439">
        <v>0</v>
      </c>
      <c r="T68" s="441">
        <v>222588.76</v>
      </c>
      <c r="V68" s="396">
        <f t="shared" si="0"/>
        <v>222588.76</v>
      </c>
    </row>
    <row r="69" spans="1:22" s="395" customFormat="1" ht="15" customHeight="1">
      <c r="A69" s="397"/>
      <c r="B69" s="398" t="s">
        <v>133</v>
      </c>
      <c r="C69" s="697"/>
      <c r="D69" s="698"/>
      <c r="E69" s="699"/>
      <c r="F69" s="403" t="s">
        <v>134</v>
      </c>
      <c r="G69" s="400"/>
      <c r="H69" s="404"/>
      <c r="I69" s="404"/>
      <c r="J69" s="404"/>
      <c r="K69" s="404"/>
      <c r="L69" s="404"/>
      <c r="M69" s="405"/>
      <c r="N69" s="413"/>
      <c r="O69" s="572">
        <v>30</v>
      </c>
      <c r="P69" s="262"/>
      <c r="Q69" s="262"/>
      <c r="R69" s="262"/>
      <c r="S69" s="440">
        <f>SUM(S70:S73)</f>
        <v>600000</v>
      </c>
      <c r="T69" s="440">
        <f>SUM(T70:T73)</f>
        <v>452789.31408998399</v>
      </c>
      <c r="V69" s="396">
        <f t="shared" si="0"/>
        <v>-147210.68591001601</v>
      </c>
    </row>
    <row r="70" spans="1:22" s="395" customFormat="1" ht="15" customHeight="1">
      <c r="A70" s="397"/>
      <c r="B70" s="398"/>
      <c r="C70" s="697" t="s">
        <v>135</v>
      </c>
      <c r="D70" s="698" t="s">
        <v>136</v>
      </c>
      <c r="E70" s="699" t="s">
        <v>136</v>
      </c>
      <c r="F70" s="399" t="s">
        <v>137</v>
      </c>
      <c r="G70" s="400"/>
      <c r="H70" s="401"/>
      <c r="I70" s="401"/>
      <c r="J70" s="401"/>
      <c r="K70" s="401"/>
      <c r="L70" s="401"/>
      <c r="M70" s="402"/>
      <c r="N70" s="413"/>
      <c r="O70" s="572">
        <v>30</v>
      </c>
      <c r="P70" s="262"/>
      <c r="Q70" s="262"/>
      <c r="R70" s="262"/>
      <c r="S70" s="439">
        <v>600000</v>
      </c>
      <c r="T70" s="439">
        <v>428810.88</v>
      </c>
      <c r="V70" s="396">
        <f t="shared" si="0"/>
        <v>-171189.12</v>
      </c>
    </row>
    <row r="71" spans="1:22" s="395" customFormat="1" ht="15" customHeight="1">
      <c r="A71" s="397"/>
      <c r="B71" s="398"/>
      <c r="C71" s="697" t="s">
        <v>138</v>
      </c>
      <c r="D71" s="698" t="s">
        <v>139</v>
      </c>
      <c r="E71" s="699" t="s">
        <v>139</v>
      </c>
      <c r="F71" s="399" t="s">
        <v>140</v>
      </c>
      <c r="G71" s="400"/>
      <c r="H71" s="401"/>
      <c r="I71" s="401"/>
      <c r="J71" s="401"/>
      <c r="K71" s="401"/>
      <c r="L71" s="401"/>
      <c r="M71" s="402"/>
      <c r="N71" s="413"/>
      <c r="O71" s="572">
        <v>30</v>
      </c>
      <c r="P71" s="262"/>
      <c r="Q71" s="262"/>
      <c r="R71" s="262"/>
      <c r="S71" s="439">
        <v>0</v>
      </c>
      <c r="T71" s="439">
        <v>10944.754089983999</v>
      </c>
      <c r="V71" s="396">
        <f t="shared" si="0"/>
        <v>10944.754089983999</v>
      </c>
    </row>
    <row r="72" spans="1:22" s="395" customFormat="1" ht="15" hidden="1" customHeight="1">
      <c r="A72" s="397"/>
      <c r="B72" s="398"/>
      <c r="C72" s="697" t="s">
        <v>141</v>
      </c>
      <c r="D72" s="698" t="s">
        <v>142</v>
      </c>
      <c r="E72" s="699" t="s">
        <v>142</v>
      </c>
      <c r="F72" s="399" t="s">
        <v>143</v>
      </c>
      <c r="G72" s="400"/>
      <c r="H72" s="401"/>
      <c r="I72" s="401"/>
      <c r="J72" s="401"/>
      <c r="K72" s="401"/>
      <c r="L72" s="401"/>
      <c r="M72" s="402"/>
      <c r="N72" s="413"/>
      <c r="O72" s="572">
        <v>30</v>
      </c>
      <c r="P72" s="262"/>
      <c r="Q72" s="262"/>
      <c r="R72" s="262"/>
      <c r="S72" s="439">
        <v>0</v>
      </c>
      <c r="T72" s="441">
        <v>0</v>
      </c>
      <c r="V72" s="396">
        <f t="shared" si="0"/>
        <v>0</v>
      </c>
    </row>
    <row r="73" spans="1:22" s="395" customFormat="1" ht="15" customHeight="1">
      <c r="A73" s="397"/>
      <c r="B73" s="398"/>
      <c r="C73" s="697" t="s">
        <v>144</v>
      </c>
      <c r="D73" s="698" t="s">
        <v>145</v>
      </c>
      <c r="E73" s="699" t="s">
        <v>145</v>
      </c>
      <c r="F73" s="399" t="s">
        <v>146</v>
      </c>
      <c r="G73" s="400"/>
      <c r="H73" s="401"/>
      <c r="I73" s="401"/>
      <c r="J73" s="401"/>
      <c r="K73" s="401"/>
      <c r="L73" s="401"/>
      <c r="M73" s="402"/>
      <c r="N73" s="413"/>
      <c r="O73" s="572">
        <v>30</v>
      </c>
      <c r="P73" s="262"/>
      <c r="Q73" s="262"/>
      <c r="R73" s="262"/>
      <c r="S73" s="439">
        <v>0</v>
      </c>
      <c r="T73" s="441">
        <v>13033.680000000002</v>
      </c>
      <c r="V73" s="396">
        <f t="shared" si="0"/>
        <v>13033.680000000002</v>
      </c>
    </row>
    <row r="74" spans="1:22" s="395" customFormat="1" ht="15" customHeight="1">
      <c r="A74" s="397"/>
      <c r="B74" s="398" t="s">
        <v>147</v>
      </c>
      <c r="C74" s="697"/>
      <c r="D74" s="698"/>
      <c r="E74" s="699"/>
      <c r="F74" s="403" t="s">
        <v>148</v>
      </c>
      <c r="G74" s="400"/>
      <c r="H74" s="404"/>
      <c r="I74" s="404"/>
      <c r="J74" s="404"/>
      <c r="K74" s="404"/>
      <c r="L74" s="404"/>
      <c r="M74" s="405"/>
      <c r="N74" s="413"/>
      <c r="O74" s="572">
        <v>30</v>
      </c>
      <c r="P74" s="262"/>
      <c r="Q74" s="262"/>
      <c r="R74" s="262"/>
      <c r="S74" s="440">
        <f>SUM(S75:S80)</f>
        <v>0</v>
      </c>
      <c r="T74" s="440">
        <f>SUM(T75:T80)</f>
        <v>1595158.5017021589</v>
      </c>
      <c r="V74" s="396">
        <f t="shared" si="0"/>
        <v>1595158.5017021589</v>
      </c>
    </row>
    <row r="75" spans="1:22" s="395" customFormat="1" ht="15" hidden="1" customHeight="1">
      <c r="A75" s="397"/>
      <c r="B75" s="398"/>
      <c r="C75" s="697" t="s">
        <v>149</v>
      </c>
      <c r="D75" s="698" t="s">
        <v>150</v>
      </c>
      <c r="E75" s="699" t="s">
        <v>150</v>
      </c>
      <c r="F75" s="399" t="s">
        <v>151</v>
      </c>
      <c r="G75" s="400"/>
      <c r="H75" s="401"/>
      <c r="I75" s="401"/>
      <c r="J75" s="401"/>
      <c r="K75" s="401"/>
      <c r="L75" s="401"/>
      <c r="M75" s="402"/>
      <c r="N75" s="413"/>
      <c r="O75" s="572">
        <v>30</v>
      </c>
      <c r="P75" s="262"/>
      <c r="Q75" s="262"/>
      <c r="R75" s="262"/>
      <c r="S75" s="439">
        <v>0</v>
      </c>
      <c r="T75" s="439">
        <v>0</v>
      </c>
      <c r="V75" s="396">
        <f t="shared" si="0"/>
        <v>0</v>
      </c>
    </row>
    <row r="76" spans="1:22" s="395" customFormat="1" ht="15" hidden="1" customHeight="1">
      <c r="A76" s="397"/>
      <c r="B76" s="398"/>
      <c r="C76" s="697" t="s">
        <v>152</v>
      </c>
      <c r="D76" s="698" t="s">
        <v>153</v>
      </c>
      <c r="E76" s="699" t="s">
        <v>153</v>
      </c>
      <c r="F76" s="399" t="s">
        <v>154</v>
      </c>
      <c r="G76" s="400"/>
      <c r="H76" s="401"/>
      <c r="I76" s="401"/>
      <c r="J76" s="401"/>
      <c r="K76" s="401"/>
      <c r="L76" s="401"/>
      <c r="M76" s="402"/>
      <c r="N76" s="413"/>
      <c r="O76" s="572">
        <v>30</v>
      </c>
      <c r="P76" s="262"/>
      <c r="Q76" s="262"/>
      <c r="R76" s="262"/>
      <c r="S76" s="439">
        <v>0</v>
      </c>
      <c r="T76" s="439">
        <v>0</v>
      </c>
      <c r="V76" s="396">
        <f t="shared" si="0"/>
        <v>0</v>
      </c>
    </row>
    <row r="77" spans="1:22" s="395" customFormat="1" ht="15" customHeight="1">
      <c r="A77" s="397"/>
      <c r="B77" s="398"/>
      <c r="C77" s="697" t="s">
        <v>155</v>
      </c>
      <c r="D77" s="698" t="s">
        <v>156</v>
      </c>
      <c r="E77" s="699" t="s">
        <v>156</v>
      </c>
      <c r="F77" s="399" t="s">
        <v>157</v>
      </c>
      <c r="G77" s="400"/>
      <c r="H77" s="401"/>
      <c r="I77" s="401"/>
      <c r="J77" s="401"/>
      <c r="K77" s="401"/>
      <c r="L77" s="401"/>
      <c r="M77" s="402"/>
      <c r="N77" s="413"/>
      <c r="O77" s="572">
        <v>30</v>
      </c>
      <c r="P77" s="262"/>
      <c r="Q77" s="262"/>
      <c r="R77" s="262"/>
      <c r="S77" s="439">
        <v>0</v>
      </c>
      <c r="T77" s="439">
        <v>33630.639280776792</v>
      </c>
      <c r="V77" s="396">
        <f t="shared" si="0"/>
        <v>33630.639280776792</v>
      </c>
    </row>
    <row r="78" spans="1:22" s="395" customFormat="1" ht="15" customHeight="1">
      <c r="A78" s="397"/>
      <c r="B78" s="398"/>
      <c r="C78" s="697" t="s">
        <v>158</v>
      </c>
      <c r="D78" s="698" t="s">
        <v>159</v>
      </c>
      <c r="E78" s="699" t="s">
        <v>159</v>
      </c>
      <c r="F78" s="399" t="s">
        <v>160</v>
      </c>
      <c r="G78" s="400"/>
      <c r="H78" s="401"/>
      <c r="I78" s="401"/>
      <c r="J78" s="401"/>
      <c r="K78" s="401"/>
      <c r="L78" s="401"/>
      <c r="M78" s="402"/>
      <c r="N78" s="413"/>
      <c r="O78" s="572">
        <v>30</v>
      </c>
      <c r="P78" s="262"/>
      <c r="Q78" s="262"/>
      <c r="R78" s="262"/>
      <c r="S78" s="439">
        <v>0</v>
      </c>
      <c r="T78" s="439">
        <v>1561527.8624213822</v>
      </c>
      <c r="V78" s="396">
        <f t="shared" si="0"/>
        <v>1561527.8624213822</v>
      </c>
    </row>
    <row r="79" spans="1:22" s="395" customFormat="1" ht="15" hidden="1" customHeight="1">
      <c r="A79" s="397"/>
      <c r="B79" s="398"/>
      <c r="C79" s="697" t="s">
        <v>161</v>
      </c>
      <c r="D79" s="698" t="s">
        <v>162</v>
      </c>
      <c r="E79" s="699" t="s">
        <v>162</v>
      </c>
      <c r="F79" s="399" t="s">
        <v>163</v>
      </c>
      <c r="G79" s="400"/>
      <c r="H79" s="401"/>
      <c r="I79" s="401"/>
      <c r="J79" s="401"/>
      <c r="K79" s="401"/>
      <c r="L79" s="401"/>
      <c r="M79" s="402"/>
      <c r="N79" s="413"/>
      <c r="O79" s="572">
        <v>30</v>
      </c>
      <c r="P79" s="262"/>
      <c r="Q79" s="262"/>
      <c r="R79" s="262"/>
      <c r="S79" s="439">
        <v>0</v>
      </c>
      <c r="T79" s="439">
        <v>0</v>
      </c>
      <c r="V79" s="396">
        <f t="shared" ref="V79:V138" si="1">+T79-S79</f>
        <v>0</v>
      </c>
    </row>
    <row r="80" spans="1:22" s="395" customFormat="1" ht="15" hidden="1" customHeight="1">
      <c r="A80" s="397"/>
      <c r="B80" s="398"/>
      <c r="C80" s="697" t="s">
        <v>164</v>
      </c>
      <c r="D80" s="698" t="s">
        <v>165</v>
      </c>
      <c r="E80" s="699" t="s">
        <v>165</v>
      </c>
      <c r="F80" s="399" t="s">
        <v>166</v>
      </c>
      <c r="G80" s="400"/>
      <c r="H80" s="401"/>
      <c r="I80" s="401"/>
      <c r="J80" s="401"/>
      <c r="K80" s="401"/>
      <c r="L80" s="401"/>
      <c r="M80" s="402"/>
      <c r="N80" s="413"/>
      <c r="O80" s="572">
        <v>30</v>
      </c>
      <c r="P80" s="262"/>
      <c r="Q80" s="262"/>
      <c r="R80" s="262"/>
      <c r="S80" s="439">
        <v>0</v>
      </c>
      <c r="T80" s="439">
        <v>0</v>
      </c>
      <c r="V80" s="396">
        <f t="shared" si="1"/>
        <v>0</v>
      </c>
    </row>
    <row r="81" spans="1:22" s="395" customFormat="1" ht="15" customHeight="1">
      <c r="A81" s="397"/>
      <c r="B81" s="398" t="s">
        <v>167</v>
      </c>
      <c r="C81" s="697"/>
      <c r="D81" s="698"/>
      <c r="E81" s="699"/>
      <c r="F81" s="403" t="s">
        <v>168</v>
      </c>
      <c r="G81" s="400"/>
      <c r="H81" s="404"/>
      <c r="I81" s="404"/>
      <c r="J81" s="404"/>
      <c r="K81" s="404"/>
      <c r="L81" s="404"/>
      <c r="M81" s="405"/>
      <c r="N81" s="413"/>
      <c r="O81" s="572">
        <v>30</v>
      </c>
      <c r="P81" s="262"/>
      <c r="Q81" s="262"/>
      <c r="R81" s="262"/>
      <c r="S81" s="440">
        <f>SUM(S82:S84)</f>
        <v>64000.000000000015</v>
      </c>
      <c r="T81" s="440">
        <f>SUM(T82:T84)</f>
        <v>537224.64</v>
      </c>
      <c r="V81" s="396">
        <f t="shared" si="1"/>
        <v>473224.64</v>
      </c>
    </row>
    <row r="82" spans="1:22" s="395" customFormat="1" ht="15" hidden="1" customHeight="1">
      <c r="A82" s="397"/>
      <c r="B82" s="398"/>
      <c r="C82" s="697" t="s">
        <v>169</v>
      </c>
      <c r="D82" s="698" t="s">
        <v>170</v>
      </c>
      <c r="E82" s="699" t="s">
        <v>170</v>
      </c>
      <c r="F82" s="399" t="s">
        <v>171</v>
      </c>
      <c r="G82" s="400"/>
      <c r="H82" s="401"/>
      <c r="I82" s="401"/>
      <c r="J82" s="401"/>
      <c r="K82" s="401"/>
      <c r="L82" s="401"/>
      <c r="M82" s="402"/>
      <c r="N82" s="413"/>
      <c r="O82" s="572">
        <v>30</v>
      </c>
      <c r="P82" s="262"/>
      <c r="Q82" s="262"/>
      <c r="R82" s="262"/>
      <c r="S82" s="439">
        <v>0</v>
      </c>
      <c r="T82" s="441">
        <v>0</v>
      </c>
      <c r="V82" s="396">
        <f t="shared" si="1"/>
        <v>0</v>
      </c>
    </row>
    <row r="83" spans="1:22" s="395" customFormat="1" ht="15" customHeight="1">
      <c r="A83" s="397"/>
      <c r="B83" s="398"/>
      <c r="C83" s="697" t="s">
        <v>172</v>
      </c>
      <c r="D83" s="698" t="s">
        <v>173</v>
      </c>
      <c r="E83" s="699" t="s">
        <v>173</v>
      </c>
      <c r="F83" s="399" t="s">
        <v>174</v>
      </c>
      <c r="G83" s="400"/>
      <c r="H83" s="401"/>
      <c r="I83" s="401"/>
      <c r="J83" s="401"/>
      <c r="K83" s="401"/>
      <c r="L83" s="401"/>
      <c r="M83" s="402"/>
      <c r="N83" s="413"/>
      <c r="O83" s="572">
        <v>30</v>
      </c>
      <c r="P83" s="262"/>
      <c r="Q83" s="262"/>
      <c r="R83" s="262"/>
      <c r="S83" s="439">
        <v>0</v>
      </c>
      <c r="T83" s="441">
        <v>387224.64</v>
      </c>
      <c r="V83" s="396">
        <f t="shared" si="1"/>
        <v>387224.64</v>
      </c>
    </row>
    <row r="84" spans="1:22" s="395" customFormat="1" ht="15" customHeight="1">
      <c r="A84" s="397"/>
      <c r="B84" s="398"/>
      <c r="C84" s="697" t="s">
        <v>175</v>
      </c>
      <c r="D84" s="698" t="s">
        <v>176</v>
      </c>
      <c r="E84" s="699" t="s">
        <v>176</v>
      </c>
      <c r="F84" s="399" t="s">
        <v>177</v>
      </c>
      <c r="G84" s="400"/>
      <c r="H84" s="401"/>
      <c r="I84" s="401"/>
      <c r="J84" s="401"/>
      <c r="K84" s="401"/>
      <c r="L84" s="401"/>
      <c r="M84" s="402"/>
      <c r="N84" s="413"/>
      <c r="O84" s="572">
        <v>30</v>
      </c>
      <c r="P84" s="262"/>
      <c r="Q84" s="262"/>
      <c r="R84" s="262"/>
      <c r="S84" s="439">
        <v>64000.000000000015</v>
      </c>
      <c r="T84" s="441">
        <v>150000</v>
      </c>
      <c r="V84" s="396">
        <f t="shared" si="1"/>
        <v>85999.999999999985</v>
      </c>
    </row>
    <row r="85" spans="1:22" s="395" customFormat="1" ht="15" customHeight="1">
      <c r="A85" s="397"/>
      <c r="B85" s="398" t="s">
        <v>178</v>
      </c>
      <c r="C85" s="697"/>
      <c r="D85" s="698"/>
      <c r="E85" s="699"/>
      <c r="F85" s="403" t="s">
        <v>179</v>
      </c>
      <c r="G85" s="400"/>
      <c r="H85" s="404"/>
      <c r="I85" s="404"/>
      <c r="J85" s="404"/>
      <c r="K85" s="404"/>
      <c r="L85" s="404"/>
      <c r="M85" s="405"/>
      <c r="N85" s="413"/>
      <c r="O85" s="572">
        <v>30</v>
      </c>
      <c r="P85" s="262"/>
      <c r="Q85" s="262"/>
      <c r="R85" s="262"/>
      <c r="S85" s="440">
        <f>SUM(S86:S88)</f>
        <v>14284.92</v>
      </c>
      <c r="T85" s="440">
        <f>SUM(T86:T88)</f>
        <v>1219976.494080442</v>
      </c>
      <c r="V85" s="396">
        <f t="shared" si="1"/>
        <v>1205691.5740804421</v>
      </c>
    </row>
    <row r="86" spans="1:22" s="395" customFormat="1" ht="15" customHeight="1">
      <c r="A86" s="397"/>
      <c r="B86" s="398"/>
      <c r="C86" s="697" t="s">
        <v>180</v>
      </c>
      <c r="D86" s="698" t="s">
        <v>181</v>
      </c>
      <c r="E86" s="699" t="s">
        <v>181</v>
      </c>
      <c r="F86" s="399" t="s">
        <v>182</v>
      </c>
      <c r="G86" s="400"/>
      <c r="H86" s="401"/>
      <c r="I86" s="401"/>
      <c r="J86" s="401"/>
      <c r="K86" s="401"/>
      <c r="L86" s="401"/>
      <c r="M86" s="402"/>
      <c r="N86" s="413"/>
      <c r="O86" s="572">
        <v>30</v>
      </c>
      <c r="P86" s="262"/>
      <c r="Q86" s="262"/>
      <c r="R86" s="262"/>
      <c r="S86" s="439">
        <v>0</v>
      </c>
      <c r="T86" s="439">
        <v>584545.65408044192</v>
      </c>
      <c r="V86" s="396">
        <f t="shared" si="1"/>
        <v>584545.65408044192</v>
      </c>
    </row>
    <row r="87" spans="1:22" s="395" customFormat="1" ht="15" customHeight="1">
      <c r="A87" s="397"/>
      <c r="B87" s="398"/>
      <c r="C87" s="697" t="s">
        <v>183</v>
      </c>
      <c r="D87" s="698" t="s">
        <v>184</v>
      </c>
      <c r="E87" s="699" t="s">
        <v>184</v>
      </c>
      <c r="F87" s="399" t="s">
        <v>185</v>
      </c>
      <c r="G87" s="400"/>
      <c r="H87" s="401"/>
      <c r="I87" s="401"/>
      <c r="J87" s="401"/>
      <c r="K87" s="401"/>
      <c r="L87" s="401"/>
      <c r="M87" s="402"/>
      <c r="N87" s="413"/>
      <c r="O87" s="572">
        <v>30</v>
      </c>
      <c r="P87" s="262"/>
      <c r="Q87" s="262"/>
      <c r="R87" s="262"/>
      <c r="S87" s="439">
        <v>14284.92</v>
      </c>
      <c r="T87" s="439">
        <v>635430.84000000008</v>
      </c>
      <c r="V87" s="396">
        <f t="shared" si="1"/>
        <v>621145.92000000004</v>
      </c>
    </row>
    <row r="88" spans="1:22" s="395" customFormat="1" ht="15" hidden="1" customHeight="1">
      <c r="A88" s="397"/>
      <c r="B88" s="398"/>
      <c r="C88" s="697" t="s">
        <v>186</v>
      </c>
      <c r="D88" s="698" t="s">
        <v>187</v>
      </c>
      <c r="E88" s="699" t="s">
        <v>187</v>
      </c>
      <c r="F88" s="399" t="s">
        <v>188</v>
      </c>
      <c r="G88" s="400"/>
      <c r="H88" s="401"/>
      <c r="I88" s="401"/>
      <c r="J88" s="401"/>
      <c r="K88" s="401"/>
      <c r="L88" s="401"/>
      <c r="M88" s="402"/>
      <c r="N88" s="413"/>
      <c r="O88" s="572">
        <v>30</v>
      </c>
      <c r="P88" s="262"/>
      <c r="Q88" s="262"/>
      <c r="R88" s="262"/>
      <c r="S88" s="439">
        <v>0</v>
      </c>
      <c r="T88" s="441">
        <v>0</v>
      </c>
      <c r="V88" s="396">
        <f t="shared" si="1"/>
        <v>0</v>
      </c>
    </row>
    <row r="89" spans="1:22" s="395" customFormat="1" ht="15" customHeight="1">
      <c r="A89" s="397"/>
      <c r="B89" s="398" t="s">
        <v>189</v>
      </c>
      <c r="C89" s="697"/>
      <c r="D89" s="698"/>
      <c r="E89" s="699"/>
      <c r="F89" s="403" t="s">
        <v>190</v>
      </c>
      <c r="G89" s="400"/>
      <c r="H89" s="404"/>
      <c r="I89" s="404"/>
      <c r="J89" s="404"/>
      <c r="K89" s="404"/>
      <c r="L89" s="404"/>
      <c r="M89" s="405"/>
      <c r="N89" s="413"/>
      <c r="O89" s="572">
        <v>30</v>
      </c>
      <c r="P89" s="262"/>
      <c r="Q89" s="262"/>
      <c r="R89" s="262"/>
      <c r="S89" s="440">
        <f>SUM(S90:S98)</f>
        <v>92101.98</v>
      </c>
      <c r="T89" s="440">
        <f>SUM(T90:T98)</f>
        <v>1254625.6400000001</v>
      </c>
      <c r="V89" s="396">
        <f t="shared" si="1"/>
        <v>1162523.6600000001</v>
      </c>
    </row>
    <row r="90" spans="1:22" s="395" customFormat="1" ht="15" customHeight="1">
      <c r="A90" s="397"/>
      <c r="B90" s="398"/>
      <c r="C90" s="697" t="s">
        <v>191</v>
      </c>
      <c r="D90" s="698" t="s">
        <v>192</v>
      </c>
      <c r="E90" s="699" t="s">
        <v>192</v>
      </c>
      <c r="F90" s="399" t="s">
        <v>193</v>
      </c>
      <c r="G90" s="400"/>
      <c r="H90" s="401"/>
      <c r="I90" s="401"/>
      <c r="J90" s="401"/>
      <c r="K90" s="401"/>
      <c r="L90" s="401"/>
      <c r="M90" s="402"/>
      <c r="N90" s="413"/>
      <c r="O90" s="572">
        <v>30</v>
      </c>
      <c r="P90" s="262"/>
      <c r="Q90" s="262"/>
      <c r="R90" s="262"/>
      <c r="S90" s="439">
        <v>69300</v>
      </c>
      <c r="T90" s="439">
        <v>593928.04</v>
      </c>
      <c r="V90" s="396">
        <f t="shared" si="1"/>
        <v>524628.04</v>
      </c>
    </row>
    <row r="91" spans="1:22" s="395" customFormat="1" ht="15" customHeight="1">
      <c r="A91" s="397"/>
      <c r="B91" s="398"/>
      <c r="C91" s="697" t="s">
        <v>194</v>
      </c>
      <c r="D91" s="698" t="s">
        <v>195</v>
      </c>
      <c r="E91" s="699" t="s">
        <v>195</v>
      </c>
      <c r="F91" s="399" t="s">
        <v>196</v>
      </c>
      <c r="G91" s="400"/>
      <c r="H91" s="401"/>
      <c r="I91" s="401"/>
      <c r="J91" s="401"/>
      <c r="K91" s="401"/>
      <c r="L91" s="401"/>
      <c r="M91" s="402"/>
      <c r="N91" s="413"/>
      <c r="O91" s="572">
        <v>30</v>
      </c>
      <c r="P91" s="262"/>
      <c r="Q91" s="262"/>
      <c r="R91" s="262"/>
      <c r="S91" s="439">
        <v>0</v>
      </c>
      <c r="T91" s="439">
        <v>250000</v>
      </c>
      <c r="V91" s="396">
        <f t="shared" si="1"/>
        <v>250000</v>
      </c>
    </row>
    <row r="92" spans="1:22" s="395" customFormat="1" ht="15" hidden="1" customHeight="1">
      <c r="A92" s="397"/>
      <c r="B92" s="398"/>
      <c r="C92" s="697" t="s">
        <v>197</v>
      </c>
      <c r="D92" s="698" t="s">
        <v>198</v>
      </c>
      <c r="E92" s="699" t="s">
        <v>198</v>
      </c>
      <c r="F92" s="399" t="s">
        <v>199</v>
      </c>
      <c r="G92" s="400"/>
      <c r="H92" s="401"/>
      <c r="I92" s="401"/>
      <c r="J92" s="401"/>
      <c r="K92" s="401"/>
      <c r="L92" s="401"/>
      <c r="M92" s="402"/>
      <c r="N92" s="413"/>
      <c r="O92" s="572">
        <v>30</v>
      </c>
      <c r="P92" s="262"/>
      <c r="Q92" s="262"/>
      <c r="R92" s="262"/>
      <c r="S92" s="439">
        <v>0</v>
      </c>
      <c r="T92" s="439">
        <v>0</v>
      </c>
      <c r="V92" s="396">
        <f t="shared" si="1"/>
        <v>0</v>
      </c>
    </row>
    <row r="93" spans="1:22" s="395" customFormat="1" ht="15" hidden="1" customHeight="1">
      <c r="A93" s="397"/>
      <c r="B93" s="398"/>
      <c r="C93" s="697" t="s">
        <v>200</v>
      </c>
      <c r="D93" s="698" t="s">
        <v>201</v>
      </c>
      <c r="E93" s="699" t="s">
        <v>201</v>
      </c>
      <c r="F93" s="399" t="s">
        <v>202</v>
      </c>
      <c r="G93" s="400"/>
      <c r="H93" s="401"/>
      <c r="I93" s="401"/>
      <c r="J93" s="401"/>
      <c r="K93" s="401"/>
      <c r="L93" s="401"/>
      <c r="M93" s="402"/>
      <c r="N93" s="413"/>
      <c r="O93" s="572">
        <v>30</v>
      </c>
      <c r="P93" s="262"/>
      <c r="Q93" s="262"/>
      <c r="R93" s="262"/>
      <c r="S93" s="439">
        <v>0</v>
      </c>
      <c r="T93" s="439">
        <v>0</v>
      </c>
      <c r="V93" s="396">
        <f t="shared" si="1"/>
        <v>0</v>
      </c>
    </row>
    <row r="94" spans="1:22" s="395" customFormat="1" ht="15" hidden="1" customHeight="1">
      <c r="A94" s="397"/>
      <c r="B94" s="398"/>
      <c r="C94" s="697" t="s">
        <v>203</v>
      </c>
      <c r="D94" s="698" t="s">
        <v>204</v>
      </c>
      <c r="E94" s="699" t="s">
        <v>204</v>
      </c>
      <c r="F94" s="399" t="s">
        <v>205</v>
      </c>
      <c r="G94" s="400"/>
      <c r="H94" s="401"/>
      <c r="I94" s="401"/>
      <c r="J94" s="401"/>
      <c r="K94" s="401"/>
      <c r="L94" s="401"/>
      <c r="M94" s="402"/>
      <c r="N94" s="413"/>
      <c r="O94" s="572">
        <v>30</v>
      </c>
      <c r="P94" s="262"/>
      <c r="Q94" s="262"/>
      <c r="R94" s="262"/>
      <c r="S94" s="439">
        <v>0</v>
      </c>
      <c r="T94" s="439">
        <v>0</v>
      </c>
      <c r="V94" s="396">
        <f t="shared" si="1"/>
        <v>0</v>
      </c>
    </row>
    <row r="95" spans="1:22" s="395" customFormat="1" ht="15" hidden="1" customHeight="1">
      <c r="A95" s="397"/>
      <c r="B95" s="398"/>
      <c r="C95" s="697" t="s">
        <v>206</v>
      </c>
      <c r="D95" s="698" t="s">
        <v>207</v>
      </c>
      <c r="E95" s="699" t="s">
        <v>207</v>
      </c>
      <c r="F95" s="399" t="s">
        <v>208</v>
      </c>
      <c r="G95" s="400"/>
      <c r="H95" s="401"/>
      <c r="I95" s="401"/>
      <c r="J95" s="401"/>
      <c r="K95" s="401"/>
      <c r="L95" s="401"/>
      <c r="M95" s="402"/>
      <c r="N95" s="413"/>
      <c r="O95" s="572">
        <v>30</v>
      </c>
      <c r="P95" s="262"/>
      <c r="Q95" s="262"/>
      <c r="R95" s="262"/>
      <c r="S95" s="439">
        <v>0</v>
      </c>
      <c r="T95" s="439">
        <v>0</v>
      </c>
      <c r="V95" s="396">
        <f t="shared" si="1"/>
        <v>0</v>
      </c>
    </row>
    <row r="96" spans="1:22" s="395" customFormat="1" ht="15" hidden="1" customHeight="1">
      <c r="A96" s="397"/>
      <c r="B96" s="398"/>
      <c r="C96" s="697" t="s">
        <v>209</v>
      </c>
      <c r="D96" s="698" t="s">
        <v>210</v>
      </c>
      <c r="E96" s="699" t="s">
        <v>210</v>
      </c>
      <c r="F96" s="399" t="s">
        <v>211</v>
      </c>
      <c r="G96" s="400"/>
      <c r="H96" s="401"/>
      <c r="I96" s="401"/>
      <c r="J96" s="401"/>
      <c r="K96" s="401"/>
      <c r="L96" s="401"/>
      <c r="M96" s="402"/>
      <c r="N96" s="413"/>
      <c r="O96" s="572">
        <v>30</v>
      </c>
      <c r="P96" s="262"/>
      <c r="Q96" s="262"/>
      <c r="R96" s="262"/>
      <c r="S96" s="439">
        <v>0</v>
      </c>
      <c r="T96" s="439">
        <v>0</v>
      </c>
      <c r="V96" s="396">
        <f t="shared" si="1"/>
        <v>0</v>
      </c>
    </row>
    <row r="97" spans="1:22" s="395" customFormat="1" ht="15" hidden="1" customHeight="1">
      <c r="A97" s="397"/>
      <c r="B97" s="398"/>
      <c r="C97" s="697" t="s">
        <v>212</v>
      </c>
      <c r="D97" s="698" t="s">
        <v>213</v>
      </c>
      <c r="E97" s="699" t="s">
        <v>213</v>
      </c>
      <c r="F97" s="399" t="s">
        <v>214</v>
      </c>
      <c r="G97" s="400"/>
      <c r="H97" s="401"/>
      <c r="I97" s="401"/>
      <c r="J97" s="401"/>
      <c r="K97" s="401"/>
      <c r="L97" s="401"/>
      <c r="M97" s="402"/>
      <c r="N97" s="413"/>
      <c r="O97" s="572">
        <v>30</v>
      </c>
      <c r="P97" s="262"/>
      <c r="Q97" s="262"/>
      <c r="R97" s="262"/>
      <c r="S97" s="439">
        <v>0</v>
      </c>
      <c r="T97" s="439">
        <v>0</v>
      </c>
      <c r="V97" s="396">
        <f t="shared" si="1"/>
        <v>0</v>
      </c>
    </row>
    <row r="98" spans="1:22" s="395" customFormat="1" ht="15" customHeight="1">
      <c r="A98" s="397"/>
      <c r="B98" s="398"/>
      <c r="C98" s="697" t="s">
        <v>215</v>
      </c>
      <c r="D98" s="698" t="s">
        <v>213</v>
      </c>
      <c r="E98" s="699" t="s">
        <v>213</v>
      </c>
      <c r="F98" s="399" t="s">
        <v>216</v>
      </c>
      <c r="G98" s="400"/>
      <c r="H98" s="401"/>
      <c r="I98" s="401"/>
      <c r="J98" s="401"/>
      <c r="K98" s="401"/>
      <c r="L98" s="401"/>
      <c r="M98" s="402"/>
      <c r="N98" s="413"/>
      <c r="O98" s="572">
        <v>30</v>
      </c>
      <c r="P98" s="262"/>
      <c r="Q98" s="262"/>
      <c r="R98" s="262"/>
      <c r="S98" s="439">
        <v>22801.98</v>
      </c>
      <c r="T98" s="439">
        <v>410697.6</v>
      </c>
      <c r="V98" s="396">
        <f t="shared" si="1"/>
        <v>387895.62</v>
      </c>
    </row>
    <row r="99" spans="1:22" s="395" customFormat="1" ht="15" customHeight="1">
      <c r="A99" s="397" t="s">
        <v>217</v>
      </c>
      <c r="B99" s="397"/>
      <c r="C99" s="704"/>
      <c r="D99" s="705"/>
      <c r="E99" s="706"/>
      <c r="F99" s="415" t="s">
        <v>218</v>
      </c>
      <c r="G99" s="416"/>
      <c r="H99" s="417"/>
      <c r="I99" s="417"/>
      <c r="J99" s="417"/>
      <c r="K99" s="417"/>
      <c r="L99" s="417"/>
      <c r="M99" s="418"/>
      <c r="N99" s="413"/>
      <c r="O99" s="572">
        <v>30</v>
      </c>
      <c r="P99" s="262"/>
      <c r="Q99" s="262"/>
      <c r="R99" s="262"/>
      <c r="S99" s="442">
        <f>+S100+S104+S109+S116+S133+S126+S120</f>
        <v>810475.0117718745</v>
      </c>
      <c r="T99" s="442">
        <f>+T100+T104+T109+T116+T133+T126+T120</f>
        <v>2682433.7999999998</v>
      </c>
      <c r="V99" s="396">
        <f t="shared" si="1"/>
        <v>1871958.7882281253</v>
      </c>
    </row>
    <row r="100" spans="1:22" s="395" customFormat="1" ht="15" customHeight="1">
      <c r="A100" s="397"/>
      <c r="B100" s="398" t="s">
        <v>219</v>
      </c>
      <c r="C100" s="697"/>
      <c r="D100" s="698"/>
      <c r="E100" s="699"/>
      <c r="F100" s="403" t="s">
        <v>220</v>
      </c>
      <c r="G100" s="400"/>
      <c r="H100" s="404"/>
      <c r="I100" s="404"/>
      <c r="J100" s="404"/>
      <c r="K100" s="404"/>
      <c r="L100" s="404"/>
      <c r="M100" s="405"/>
      <c r="N100" s="413"/>
      <c r="O100" s="572">
        <v>30</v>
      </c>
      <c r="P100" s="262"/>
      <c r="Q100" s="262"/>
      <c r="R100" s="262"/>
      <c r="S100" s="440">
        <f>SUM(S101:S103)</f>
        <v>119002.99826911501</v>
      </c>
      <c r="T100" s="440">
        <f>SUM(T101:T103)</f>
        <v>555728.4</v>
      </c>
      <c r="V100" s="396">
        <f t="shared" si="1"/>
        <v>436725.40173088503</v>
      </c>
    </row>
    <row r="101" spans="1:22" s="395" customFormat="1" ht="15" customHeight="1">
      <c r="A101" s="397"/>
      <c r="B101" s="398"/>
      <c r="C101" s="697" t="s">
        <v>221</v>
      </c>
      <c r="D101" s="698" t="s">
        <v>222</v>
      </c>
      <c r="E101" s="699" t="s">
        <v>222</v>
      </c>
      <c r="F101" s="399" t="s">
        <v>223</v>
      </c>
      <c r="G101" s="400"/>
      <c r="H101" s="401"/>
      <c r="I101" s="401"/>
      <c r="J101" s="401"/>
      <c r="K101" s="401"/>
      <c r="L101" s="401"/>
      <c r="M101" s="402"/>
      <c r="N101" s="413"/>
      <c r="O101" s="572">
        <v>30</v>
      </c>
      <c r="P101" s="262"/>
      <c r="Q101" s="262"/>
      <c r="R101" s="262"/>
      <c r="S101" s="439">
        <v>119002.99826911501</v>
      </c>
      <c r="T101" s="439">
        <v>555728.4</v>
      </c>
      <c r="V101" s="396">
        <f t="shared" si="1"/>
        <v>436725.40173088503</v>
      </c>
    </row>
    <row r="102" spans="1:22" s="395" customFormat="1" ht="15" hidden="1" customHeight="1">
      <c r="A102" s="397"/>
      <c r="B102" s="398"/>
      <c r="C102" s="697" t="s">
        <v>224</v>
      </c>
      <c r="D102" s="698" t="s">
        <v>225</v>
      </c>
      <c r="E102" s="699" t="s">
        <v>225</v>
      </c>
      <c r="F102" s="399" t="s">
        <v>226</v>
      </c>
      <c r="G102" s="400"/>
      <c r="H102" s="401"/>
      <c r="I102" s="401"/>
      <c r="J102" s="401"/>
      <c r="K102" s="401"/>
      <c r="L102" s="401"/>
      <c r="M102" s="402"/>
      <c r="N102" s="413"/>
      <c r="O102" s="572">
        <v>30</v>
      </c>
      <c r="P102" s="262"/>
      <c r="Q102" s="262"/>
      <c r="R102" s="262"/>
      <c r="S102" s="439">
        <v>0</v>
      </c>
      <c r="T102" s="439">
        <v>0</v>
      </c>
      <c r="V102" s="396">
        <f t="shared" si="1"/>
        <v>0</v>
      </c>
    </row>
    <row r="103" spans="1:22" s="395" customFormat="1" ht="15" hidden="1" customHeight="1">
      <c r="A103" s="397"/>
      <c r="B103" s="398"/>
      <c r="C103" s="697" t="s">
        <v>227</v>
      </c>
      <c r="D103" s="698" t="s">
        <v>228</v>
      </c>
      <c r="E103" s="699" t="s">
        <v>228</v>
      </c>
      <c r="F103" s="399" t="s">
        <v>229</v>
      </c>
      <c r="G103" s="400"/>
      <c r="H103" s="401"/>
      <c r="I103" s="401"/>
      <c r="J103" s="401"/>
      <c r="K103" s="401"/>
      <c r="L103" s="401"/>
      <c r="M103" s="402"/>
      <c r="N103" s="413"/>
      <c r="O103" s="572">
        <v>30</v>
      </c>
      <c r="P103" s="262"/>
      <c r="Q103" s="262"/>
      <c r="R103" s="262"/>
      <c r="S103" s="439">
        <v>0</v>
      </c>
      <c r="T103" s="439">
        <v>0</v>
      </c>
      <c r="V103" s="396">
        <f t="shared" si="1"/>
        <v>0</v>
      </c>
    </row>
    <row r="104" spans="1:22" s="395" customFormat="1" ht="15" customHeight="1">
      <c r="A104" s="397"/>
      <c r="B104" s="398" t="s">
        <v>230</v>
      </c>
      <c r="C104" s="697"/>
      <c r="D104" s="698"/>
      <c r="E104" s="699"/>
      <c r="F104" s="403" t="s">
        <v>231</v>
      </c>
      <c r="G104" s="400"/>
      <c r="H104" s="404"/>
      <c r="I104" s="404"/>
      <c r="J104" s="404"/>
      <c r="K104" s="404"/>
      <c r="L104" s="404"/>
      <c r="M104" s="405"/>
      <c r="N104" s="413"/>
      <c r="O104" s="572">
        <v>30</v>
      </c>
      <c r="P104" s="262"/>
      <c r="Q104" s="262"/>
      <c r="R104" s="262"/>
      <c r="S104" s="440">
        <f>SUM(S105:S108)</f>
        <v>0</v>
      </c>
      <c r="T104" s="440">
        <f>SUM(T105:T108)</f>
        <v>25855</v>
      </c>
      <c r="V104" s="396">
        <f t="shared" si="1"/>
        <v>25855</v>
      </c>
    </row>
    <row r="105" spans="1:22" s="395" customFormat="1" ht="15" hidden="1" customHeight="1">
      <c r="A105" s="397"/>
      <c r="B105" s="398"/>
      <c r="C105" s="697" t="s">
        <v>232</v>
      </c>
      <c r="D105" s="698" t="s">
        <v>233</v>
      </c>
      <c r="E105" s="699" t="s">
        <v>233</v>
      </c>
      <c r="F105" s="399" t="s">
        <v>234</v>
      </c>
      <c r="G105" s="400"/>
      <c r="H105" s="401"/>
      <c r="I105" s="401"/>
      <c r="J105" s="401"/>
      <c r="K105" s="401"/>
      <c r="L105" s="401"/>
      <c r="M105" s="402"/>
      <c r="N105" s="413"/>
      <c r="O105" s="572">
        <v>30</v>
      </c>
      <c r="P105" s="262"/>
      <c r="Q105" s="262"/>
      <c r="R105" s="262"/>
      <c r="S105" s="439">
        <v>0</v>
      </c>
      <c r="T105" s="439">
        <v>0</v>
      </c>
      <c r="V105" s="396">
        <f t="shared" si="1"/>
        <v>0</v>
      </c>
    </row>
    <row r="106" spans="1:22" s="395" customFormat="1" ht="15" hidden="1" customHeight="1">
      <c r="A106" s="397"/>
      <c r="B106" s="398"/>
      <c r="C106" s="697" t="s">
        <v>235</v>
      </c>
      <c r="D106" s="698" t="s">
        <v>233</v>
      </c>
      <c r="E106" s="699" t="s">
        <v>233</v>
      </c>
      <c r="F106" s="399" t="s">
        <v>236</v>
      </c>
      <c r="G106" s="400"/>
      <c r="H106" s="401"/>
      <c r="I106" s="401"/>
      <c r="J106" s="401"/>
      <c r="K106" s="401"/>
      <c r="L106" s="401"/>
      <c r="M106" s="402"/>
      <c r="N106" s="413"/>
      <c r="O106" s="572">
        <v>30</v>
      </c>
      <c r="P106" s="262"/>
      <c r="Q106" s="262"/>
      <c r="R106" s="262"/>
      <c r="S106" s="441">
        <v>0</v>
      </c>
      <c r="T106" s="441">
        <v>0</v>
      </c>
      <c r="V106" s="396">
        <f t="shared" si="1"/>
        <v>0</v>
      </c>
    </row>
    <row r="107" spans="1:22" s="395" customFormat="1" ht="15" customHeight="1">
      <c r="A107" s="397"/>
      <c r="B107" s="398"/>
      <c r="C107" s="697" t="s">
        <v>237</v>
      </c>
      <c r="D107" s="698" t="s">
        <v>233</v>
      </c>
      <c r="E107" s="699" t="s">
        <v>233</v>
      </c>
      <c r="F107" s="399" t="s">
        <v>238</v>
      </c>
      <c r="G107" s="400"/>
      <c r="H107" s="401"/>
      <c r="I107" s="401"/>
      <c r="J107" s="401"/>
      <c r="K107" s="401"/>
      <c r="L107" s="401"/>
      <c r="M107" s="402"/>
      <c r="N107" s="413"/>
      <c r="O107" s="572">
        <v>30</v>
      </c>
      <c r="P107" s="262"/>
      <c r="Q107" s="262"/>
      <c r="R107" s="262"/>
      <c r="S107" s="439">
        <v>0</v>
      </c>
      <c r="T107" s="439">
        <v>25855</v>
      </c>
      <c r="V107" s="396">
        <f t="shared" si="1"/>
        <v>25855</v>
      </c>
    </row>
    <row r="108" spans="1:22" s="395" customFormat="1" ht="15" hidden="1" customHeight="1">
      <c r="A108" s="397"/>
      <c r="B108" s="398"/>
      <c r="C108" s="697" t="s">
        <v>239</v>
      </c>
      <c r="D108" s="698" t="s">
        <v>233</v>
      </c>
      <c r="E108" s="699" t="s">
        <v>233</v>
      </c>
      <c r="F108" s="399" t="s">
        <v>240</v>
      </c>
      <c r="G108" s="400"/>
      <c r="H108" s="401"/>
      <c r="I108" s="401"/>
      <c r="J108" s="401"/>
      <c r="K108" s="401"/>
      <c r="L108" s="401"/>
      <c r="M108" s="402"/>
      <c r="N108" s="413"/>
      <c r="O108" s="572">
        <v>30</v>
      </c>
      <c r="P108" s="262"/>
      <c r="Q108" s="262"/>
      <c r="R108" s="262"/>
      <c r="S108" s="441">
        <v>0</v>
      </c>
      <c r="T108" s="441">
        <v>0</v>
      </c>
      <c r="V108" s="396">
        <f t="shared" si="1"/>
        <v>0</v>
      </c>
    </row>
    <row r="109" spans="1:22" s="395" customFormat="1" ht="15" customHeight="1">
      <c r="A109" s="397"/>
      <c r="B109" s="398">
        <v>33</v>
      </c>
      <c r="C109" s="697"/>
      <c r="D109" s="698"/>
      <c r="E109" s="699"/>
      <c r="F109" s="403" t="s">
        <v>241</v>
      </c>
      <c r="G109" s="400"/>
      <c r="H109" s="404"/>
      <c r="I109" s="404"/>
      <c r="J109" s="404"/>
      <c r="K109" s="404"/>
      <c r="L109" s="404"/>
      <c r="M109" s="405"/>
      <c r="N109" s="413"/>
      <c r="O109" s="572">
        <v>30</v>
      </c>
      <c r="P109" s="262"/>
      <c r="Q109" s="262"/>
      <c r="R109" s="262"/>
      <c r="S109" s="440">
        <f>SUM(S110:S115)</f>
        <v>117387.2</v>
      </c>
      <c r="T109" s="440">
        <f>SUM(T110:T115)</f>
        <v>470320</v>
      </c>
      <c r="V109" s="396">
        <f t="shared" si="1"/>
        <v>352932.8</v>
      </c>
    </row>
    <row r="110" spans="1:22" s="395" customFormat="1" ht="15" customHeight="1">
      <c r="A110" s="397"/>
      <c r="B110" s="398"/>
      <c r="C110" s="697" t="s">
        <v>242</v>
      </c>
      <c r="D110" s="698" t="s">
        <v>243</v>
      </c>
      <c r="E110" s="699" t="s">
        <v>243</v>
      </c>
      <c r="F110" s="399" t="s">
        <v>244</v>
      </c>
      <c r="G110" s="400"/>
      <c r="H110" s="401"/>
      <c r="I110" s="401"/>
      <c r="J110" s="401"/>
      <c r="K110" s="401"/>
      <c r="L110" s="401"/>
      <c r="M110" s="402"/>
      <c r="N110" s="413"/>
      <c r="O110" s="572">
        <v>30</v>
      </c>
      <c r="P110" s="262"/>
      <c r="Q110" s="262"/>
      <c r="R110" s="262"/>
      <c r="S110" s="439">
        <v>0</v>
      </c>
      <c r="T110" s="439">
        <v>150000</v>
      </c>
      <c r="V110" s="396">
        <f t="shared" si="1"/>
        <v>150000</v>
      </c>
    </row>
    <row r="111" spans="1:22" s="395" customFormat="1" ht="15" customHeight="1">
      <c r="A111" s="397"/>
      <c r="B111" s="398"/>
      <c r="C111" s="697" t="s">
        <v>245</v>
      </c>
      <c r="D111" s="698" t="s">
        <v>246</v>
      </c>
      <c r="E111" s="699" t="s">
        <v>246</v>
      </c>
      <c r="F111" s="399" t="s">
        <v>247</v>
      </c>
      <c r="G111" s="400"/>
      <c r="H111" s="401"/>
      <c r="I111" s="401"/>
      <c r="J111" s="401"/>
      <c r="K111" s="401"/>
      <c r="L111" s="401"/>
      <c r="M111" s="402"/>
      <c r="N111" s="413"/>
      <c r="O111" s="572">
        <v>30</v>
      </c>
      <c r="P111" s="262"/>
      <c r="Q111" s="262"/>
      <c r="R111" s="262"/>
      <c r="S111" s="439">
        <v>987.19999999999993</v>
      </c>
      <c r="T111" s="439">
        <v>170000</v>
      </c>
      <c r="V111" s="396">
        <f t="shared" si="1"/>
        <v>169012.8</v>
      </c>
    </row>
    <row r="112" spans="1:22" s="395" customFormat="1" ht="15" customHeight="1">
      <c r="A112" s="397"/>
      <c r="B112" s="398"/>
      <c r="C112" s="697" t="s">
        <v>248</v>
      </c>
      <c r="D112" s="698" t="s">
        <v>249</v>
      </c>
      <c r="E112" s="699" t="s">
        <v>249</v>
      </c>
      <c r="F112" s="399" t="s">
        <v>250</v>
      </c>
      <c r="G112" s="400"/>
      <c r="H112" s="401"/>
      <c r="I112" s="401"/>
      <c r="J112" s="401"/>
      <c r="K112" s="401"/>
      <c r="L112" s="401"/>
      <c r="M112" s="402"/>
      <c r="N112" s="413"/>
      <c r="O112" s="572">
        <v>30</v>
      </c>
      <c r="P112" s="262"/>
      <c r="Q112" s="262"/>
      <c r="R112" s="262"/>
      <c r="S112" s="439">
        <v>0</v>
      </c>
      <c r="T112" s="439">
        <v>150320</v>
      </c>
      <c r="V112" s="396">
        <f t="shared" si="1"/>
        <v>150320</v>
      </c>
    </row>
    <row r="113" spans="1:22" s="395" customFormat="1" ht="15" customHeight="1">
      <c r="A113" s="397"/>
      <c r="B113" s="398"/>
      <c r="C113" s="697" t="s">
        <v>251</v>
      </c>
      <c r="D113" s="698" t="s">
        <v>252</v>
      </c>
      <c r="E113" s="699" t="s">
        <v>252</v>
      </c>
      <c r="F113" s="399" t="s">
        <v>253</v>
      </c>
      <c r="G113" s="400"/>
      <c r="H113" s="401"/>
      <c r="I113" s="401"/>
      <c r="J113" s="401"/>
      <c r="K113" s="401"/>
      <c r="L113" s="401"/>
      <c r="M113" s="402"/>
      <c r="N113" s="413"/>
      <c r="O113" s="572">
        <v>30</v>
      </c>
      <c r="P113" s="262"/>
      <c r="Q113" s="262"/>
      <c r="R113" s="262"/>
      <c r="S113" s="439">
        <v>116400</v>
      </c>
      <c r="T113" s="439">
        <v>0</v>
      </c>
      <c r="V113" s="396">
        <f t="shared" si="1"/>
        <v>-116400</v>
      </c>
    </row>
    <row r="114" spans="1:22" s="395" customFormat="1" ht="15" hidden="1" customHeight="1">
      <c r="A114" s="397"/>
      <c r="B114" s="398"/>
      <c r="C114" s="697">
        <v>335</v>
      </c>
      <c r="D114" s="698" t="s">
        <v>254</v>
      </c>
      <c r="E114" s="699" t="s">
        <v>254</v>
      </c>
      <c r="F114" s="399" t="s">
        <v>255</v>
      </c>
      <c r="G114" s="400"/>
      <c r="H114" s="401"/>
      <c r="I114" s="401"/>
      <c r="J114" s="401"/>
      <c r="K114" s="401"/>
      <c r="L114" s="401"/>
      <c r="M114" s="402"/>
      <c r="N114" s="413"/>
      <c r="O114" s="572">
        <v>30</v>
      </c>
      <c r="P114" s="262"/>
      <c r="Q114" s="262"/>
      <c r="R114" s="262"/>
      <c r="S114" s="439">
        <v>0</v>
      </c>
      <c r="T114" s="441">
        <v>0</v>
      </c>
      <c r="V114" s="396">
        <f t="shared" si="1"/>
        <v>0</v>
      </c>
    </row>
    <row r="115" spans="1:22" s="395" customFormat="1" ht="15" hidden="1" customHeight="1">
      <c r="A115" s="397"/>
      <c r="B115" s="398"/>
      <c r="C115" s="697">
        <v>336</v>
      </c>
      <c r="D115" s="698" t="s">
        <v>256</v>
      </c>
      <c r="E115" s="699" t="s">
        <v>256</v>
      </c>
      <c r="F115" s="399" t="s">
        <v>257</v>
      </c>
      <c r="G115" s="400"/>
      <c r="H115" s="401"/>
      <c r="I115" s="401"/>
      <c r="J115" s="401"/>
      <c r="K115" s="401"/>
      <c r="L115" s="401"/>
      <c r="M115" s="402"/>
      <c r="N115" s="413"/>
      <c r="O115" s="572">
        <v>30</v>
      </c>
      <c r="P115" s="262"/>
      <c r="Q115" s="262"/>
      <c r="R115" s="262"/>
      <c r="S115" s="439">
        <v>0</v>
      </c>
      <c r="T115" s="441">
        <v>0</v>
      </c>
      <c r="V115" s="396">
        <f t="shared" si="1"/>
        <v>0</v>
      </c>
    </row>
    <row r="116" spans="1:22" s="395" customFormat="1" ht="15" customHeight="1">
      <c r="A116" s="397"/>
      <c r="B116" s="398" t="s">
        <v>258</v>
      </c>
      <c r="C116" s="697"/>
      <c r="D116" s="698"/>
      <c r="E116" s="699"/>
      <c r="F116" s="403" t="s">
        <v>259</v>
      </c>
      <c r="G116" s="400"/>
      <c r="H116" s="404"/>
      <c r="I116" s="404"/>
      <c r="J116" s="404"/>
      <c r="K116" s="404"/>
      <c r="L116" s="404"/>
      <c r="M116" s="405"/>
      <c r="N116" s="413"/>
      <c r="O116" s="572">
        <v>30</v>
      </c>
      <c r="P116" s="262"/>
      <c r="Q116" s="262"/>
      <c r="R116" s="262"/>
      <c r="S116" s="440">
        <f>SUM(S117:S119)</f>
        <v>475940.05350275955</v>
      </c>
      <c r="T116" s="440">
        <f>SUM(T117:T119)</f>
        <v>560000</v>
      </c>
      <c r="V116" s="396">
        <f t="shared" si="1"/>
        <v>84059.946497240453</v>
      </c>
    </row>
    <row r="117" spans="1:22" s="395" customFormat="1" ht="15" customHeight="1">
      <c r="A117" s="397"/>
      <c r="B117" s="398"/>
      <c r="C117" s="697" t="s">
        <v>260</v>
      </c>
      <c r="D117" s="698" t="s">
        <v>261</v>
      </c>
      <c r="E117" s="699" t="s">
        <v>261</v>
      </c>
      <c r="F117" s="399" t="s">
        <v>262</v>
      </c>
      <c r="G117" s="400"/>
      <c r="H117" s="401"/>
      <c r="I117" s="401"/>
      <c r="J117" s="401"/>
      <c r="K117" s="401"/>
      <c r="L117" s="401"/>
      <c r="M117" s="402"/>
      <c r="N117" s="413"/>
      <c r="O117" s="572">
        <v>30</v>
      </c>
      <c r="P117" s="262"/>
      <c r="Q117" s="262"/>
      <c r="R117" s="262"/>
      <c r="S117" s="439">
        <v>475940.05350275955</v>
      </c>
      <c r="T117" s="439">
        <v>510000</v>
      </c>
      <c r="V117" s="396">
        <f t="shared" si="1"/>
        <v>34059.946497240453</v>
      </c>
    </row>
    <row r="118" spans="1:22" s="395" customFormat="1" ht="15" hidden="1" customHeight="1">
      <c r="A118" s="397"/>
      <c r="B118" s="398"/>
      <c r="C118" s="697" t="s">
        <v>263</v>
      </c>
      <c r="D118" s="698" t="s">
        <v>264</v>
      </c>
      <c r="E118" s="699" t="s">
        <v>264</v>
      </c>
      <c r="F118" s="399" t="s">
        <v>265</v>
      </c>
      <c r="G118" s="400"/>
      <c r="H118" s="401"/>
      <c r="I118" s="401"/>
      <c r="J118" s="401"/>
      <c r="K118" s="401"/>
      <c r="L118" s="401"/>
      <c r="M118" s="402"/>
      <c r="N118" s="413"/>
      <c r="O118" s="572">
        <v>30</v>
      </c>
      <c r="P118" s="262"/>
      <c r="Q118" s="262"/>
      <c r="R118" s="262"/>
      <c r="S118" s="439">
        <v>0</v>
      </c>
      <c r="T118" s="441">
        <v>0</v>
      </c>
      <c r="V118" s="396">
        <f t="shared" si="1"/>
        <v>0</v>
      </c>
    </row>
    <row r="119" spans="1:22" s="395" customFormat="1" ht="15" customHeight="1">
      <c r="A119" s="397"/>
      <c r="B119" s="398"/>
      <c r="C119" s="697" t="s">
        <v>266</v>
      </c>
      <c r="D119" s="698" t="s">
        <v>264</v>
      </c>
      <c r="E119" s="699" t="s">
        <v>264</v>
      </c>
      <c r="F119" s="399" t="s">
        <v>267</v>
      </c>
      <c r="G119" s="400"/>
      <c r="H119" s="401"/>
      <c r="I119" s="401"/>
      <c r="J119" s="401"/>
      <c r="K119" s="401"/>
      <c r="L119" s="401"/>
      <c r="M119" s="402"/>
      <c r="N119" s="413"/>
      <c r="O119" s="572">
        <v>30</v>
      </c>
      <c r="P119" s="262"/>
      <c r="Q119" s="262"/>
      <c r="R119" s="262"/>
      <c r="S119" s="439">
        <v>0</v>
      </c>
      <c r="T119" s="441">
        <v>50000</v>
      </c>
      <c r="V119" s="396">
        <f t="shared" si="1"/>
        <v>50000</v>
      </c>
    </row>
    <row r="120" spans="1:22" s="395" customFormat="1" ht="15" customHeight="1">
      <c r="A120" s="397"/>
      <c r="B120" s="398" t="s">
        <v>268</v>
      </c>
      <c r="C120" s="697"/>
      <c r="D120" s="698"/>
      <c r="E120" s="699"/>
      <c r="F120" s="403" t="s">
        <v>477</v>
      </c>
      <c r="G120" s="400"/>
      <c r="H120" s="404"/>
      <c r="I120" s="404"/>
      <c r="J120" s="404"/>
      <c r="K120" s="404"/>
      <c r="L120" s="404"/>
      <c r="M120" s="405"/>
      <c r="N120" s="413"/>
      <c r="O120" s="572">
        <v>30</v>
      </c>
      <c r="P120" s="262"/>
      <c r="Q120" s="262"/>
      <c r="R120" s="262"/>
      <c r="S120" s="442">
        <f>SUM(S121:S125)</f>
        <v>1599.9999999999998</v>
      </c>
      <c r="T120" s="442">
        <f>SUM(T121:T125)</f>
        <v>430000</v>
      </c>
      <c r="V120" s="396">
        <f t="shared" si="1"/>
        <v>428400</v>
      </c>
    </row>
    <row r="121" spans="1:22" s="395" customFormat="1" ht="15" hidden="1" customHeight="1">
      <c r="A121" s="397"/>
      <c r="B121" s="398"/>
      <c r="C121" s="697" t="s">
        <v>270</v>
      </c>
      <c r="D121" s="698" t="s">
        <v>271</v>
      </c>
      <c r="E121" s="699" t="s">
        <v>271</v>
      </c>
      <c r="F121" s="399" t="s">
        <v>272</v>
      </c>
      <c r="G121" s="400"/>
      <c r="H121" s="401"/>
      <c r="I121" s="401"/>
      <c r="J121" s="401"/>
      <c r="K121" s="401"/>
      <c r="L121" s="401"/>
      <c r="M121" s="402"/>
      <c r="N121" s="413"/>
      <c r="O121" s="572">
        <v>30</v>
      </c>
      <c r="P121" s="262"/>
      <c r="Q121" s="262"/>
      <c r="R121" s="262"/>
      <c r="S121" s="441">
        <v>0</v>
      </c>
      <c r="T121" s="441">
        <v>0</v>
      </c>
      <c r="V121" s="396">
        <f t="shared" si="1"/>
        <v>0</v>
      </c>
    </row>
    <row r="122" spans="1:22" s="395" customFormat="1" ht="15" customHeight="1">
      <c r="A122" s="397"/>
      <c r="B122" s="398"/>
      <c r="C122" s="697" t="s">
        <v>273</v>
      </c>
      <c r="D122" s="698" t="s">
        <v>271</v>
      </c>
      <c r="E122" s="699" t="s">
        <v>271</v>
      </c>
      <c r="F122" s="399" t="s">
        <v>274</v>
      </c>
      <c r="G122" s="400"/>
      <c r="H122" s="401"/>
      <c r="I122" s="401"/>
      <c r="J122" s="401"/>
      <c r="K122" s="401"/>
      <c r="L122" s="401"/>
      <c r="M122" s="402"/>
      <c r="N122" s="413"/>
      <c r="O122" s="572">
        <v>30</v>
      </c>
      <c r="P122" s="262"/>
      <c r="Q122" s="262"/>
      <c r="R122" s="262"/>
      <c r="S122" s="441">
        <v>1599.9999999999998</v>
      </c>
      <c r="T122" s="441">
        <v>0</v>
      </c>
      <c r="V122" s="396">
        <f t="shared" si="1"/>
        <v>-1599.9999999999998</v>
      </c>
    </row>
    <row r="123" spans="1:22" s="395" customFormat="1" ht="15" customHeight="1">
      <c r="A123" s="397"/>
      <c r="B123" s="398"/>
      <c r="C123" s="697" t="s">
        <v>275</v>
      </c>
      <c r="D123" s="698" t="s">
        <v>276</v>
      </c>
      <c r="E123" s="699" t="s">
        <v>276</v>
      </c>
      <c r="F123" s="399" t="s">
        <v>277</v>
      </c>
      <c r="G123" s="400"/>
      <c r="H123" s="401"/>
      <c r="I123" s="401"/>
      <c r="J123" s="401"/>
      <c r="K123" s="401"/>
      <c r="L123" s="401"/>
      <c r="M123" s="402"/>
      <c r="N123" s="413"/>
      <c r="O123" s="572">
        <v>30</v>
      </c>
      <c r="P123" s="262"/>
      <c r="Q123" s="262"/>
      <c r="R123" s="262"/>
      <c r="S123" s="439">
        <v>0</v>
      </c>
      <c r="T123" s="439">
        <v>380000</v>
      </c>
      <c r="V123" s="396">
        <f t="shared" si="1"/>
        <v>380000</v>
      </c>
    </row>
    <row r="124" spans="1:22" s="395" customFormat="1" ht="15" hidden="1" customHeight="1">
      <c r="A124" s="397"/>
      <c r="B124" s="398"/>
      <c r="C124" s="697" t="s">
        <v>278</v>
      </c>
      <c r="D124" s="698" t="s">
        <v>279</v>
      </c>
      <c r="E124" s="699" t="s">
        <v>279</v>
      </c>
      <c r="F124" s="399" t="s">
        <v>280</v>
      </c>
      <c r="G124" s="400"/>
      <c r="H124" s="401"/>
      <c r="I124" s="401"/>
      <c r="J124" s="401"/>
      <c r="K124" s="401"/>
      <c r="L124" s="401"/>
      <c r="M124" s="402"/>
      <c r="N124" s="413"/>
      <c r="O124" s="572">
        <v>30</v>
      </c>
      <c r="P124" s="262"/>
      <c r="Q124" s="262"/>
      <c r="R124" s="262"/>
      <c r="S124" s="441">
        <v>0</v>
      </c>
      <c r="T124" s="441">
        <v>0</v>
      </c>
      <c r="V124" s="396">
        <f t="shared" si="1"/>
        <v>0</v>
      </c>
    </row>
    <row r="125" spans="1:22" s="395" customFormat="1" ht="15" customHeight="1">
      <c r="A125" s="397"/>
      <c r="B125" s="398"/>
      <c r="C125" s="697" t="s">
        <v>281</v>
      </c>
      <c r="D125" s="698" t="s">
        <v>282</v>
      </c>
      <c r="E125" s="699" t="s">
        <v>282</v>
      </c>
      <c r="F125" s="399" t="s">
        <v>283</v>
      </c>
      <c r="G125" s="400"/>
      <c r="H125" s="401"/>
      <c r="I125" s="401"/>
      <c r="J125" s="401"/>
      <c r="K125" s="401"/>
      <c r="L125" s="401"/>
      <c r="M125" s="402"/>
      <c r="N125" s="413"/>
      <c r="O125" s="572">
        <v>30</v>
      </c>
      <c r="P125" s="262"/>
      <c r="Q125" s="262"/>
      <c r="R125" s="262"/>
      <c r="S125" s="439">
        <v>0</v>
      </c>
      <c r="T125" s="439">
        <v>50000</v>
      </c>
      <c r="V125" s="396">
        <f t="shared" si="1"/>
        <v>50000</v>
      </c>
    </row>
    <row r="126" spans="1:22" s="395" customFormat="1" ht="15" hidden="1" customHeight="1">
      <c r="A126" s="397"/>
      <c r="B126" s="398" t="s">
        <v>284</v>
      </c>
      <c r="C126" s="410"/>
      <c r="D126" s="411"/>
      <c r="E126" s="412"/>
      <c r="F126" s="403" t="s">
        <v>478</v>
      </c>
      <c r="G126" s="400"/>
      <c r="H126" s="401"/>
      <c r="I126" s="401"/>
      <c r="J126" s="401"/>
      <c r="K126" s="401"/>
      <c r="L126" s="401"/>
      <c r="M126" s="402"/>
      <c r="N126" s="413"/>
      <c r="O126" s="572">
        <v>30</v>
      </c>
      <c r="P126" s="262"/>
      <c r="Q126" s="262"/>
      <c r="R126" s="262"/>
      <c r="S126" s="442">
        <f>SUM(S127:S132)</f>
        <v>0</v>
      </c>
      <c r="T126" s="442">
        <f>SUM(T127:T132)</f>
        <v>0</v>
      </c>
      <c r="V126" s="396">
        <f t="shared" si="1"/>
        <v>0</v>
      </c>
    </row>
    <row r="127" spans="1:22" s="395" customFormat="1" ht="15" hidden="1" customHeight="1">
      <c r="A127" s="397"/>
      <c r="B127" s="398"/>
      <c r="C127" s="697" t="s">
        <v>286</v>
      </c>
      <c r="D127" s="698" t="s">
        <v>271</v>
      </c>
      <c r="E127" s="699" t="s">
        <v>271</v>
      </c>
      <c r="F127" s="399" t="s">
        <v>287</v>
      </c>
      <c r="G127" s="400"/>
      <c r="H127" s="401"/>
      <c r="I127" s="401"/>
      <c r="J127" s="401"/>
      <c r="K127" s="401"/>
      <c r="L127" s="401"/>
      <c r="M127" s="402"/>
      <c r="N127" s="413"/>
      <c r="O127" s="572">
        <v>30</v>
      </c>
      <c r="P127" s="262"/>
      <c r="Q127" s="262"/>
      <c r="R127" s="262"/>
      <c r="S127" s="441">
        <v>0</v>
      </c>
      <c r="T127" s="441">
        <v>0</v>
      </c>
      <c r="V127" s="396">
        <f t="shared" si="1"/>
        <v>0</v>
      </c>
    </row>
    <row r="128" spans="1:22" s="395" customFormat="1" ht="15" hidden="1" customHeight="1">
      <c r="A128" s="397"/>
      <c r="B128" s="398"/>
      <c r="C128" s="697" t="s">
        <v>288</v>
      </c>
      <c r="D128" s="698" t="s">
        <v>271</v>
      </c>
      <c r="E128" s="699" t="s">
        <v>271</v>
      </c>
      <c r="F128" s="399" t="s">
        <v>289</v>
      </c>
      <c r="G128" s="400"/>
      <c r="H128" s="401"/>
      <c r="I128" s="401"/>
      <c r="J128" s="401"/>
      <c r="K128" s="401"/>
      <c r="L128" s="401"/>
      <c r="M128" s="402"/>
      <c r="N128" s="413"/>
      <c r="O128" s="572">
        <v>30</v>
      </c>
      <c r="P128" s="262"/>
      <c r="Q128" s="262"/>
      <c r="R128" s="262"/>
      <c r="S128" s="441">
        <v>0</v>
      </c>
      <c r="T128" s="441">
        <v>0</v>
      </c>
      <c r="V128" s="396">
        <f t="shared" si="1"/>
        <v>0</v>
      </c>
    </row>
    <row r="129" spans="1:22" s="395" customFormat="1" ht="15" hidden="1" customHeight="1">
      <c r="A129" s="397"/>
      <c r="B129" s="398"/>
      <c r="C129" s="697" t="s">
        <v>290</v>
      </c>
      <c r="D129" s="698" t="s">
        <v>276</v>
      </c>
      <c r="E129" s="699" t="s">
        <v>276</v>
      </c>
      <c r="F129" s="399" t="s">
        <v>291</v>
      </c>
      <c r="G129" s="400"/>
      <c r="H129" s="401"/>
      <c r="I129" s="401"/>
      <c r="J129" s="401"/>
      <c r="K129" s="401"/>
      <c r="L129" s="401"/>
      <c r="M129" s="402"/>
      <c r="N129" s="413"/>
      <c r="O129" s="572">
        <v>30</v>
      </c>
      <c r="P129" s="262"/>
      <c r="Q129" s="262"/>
      <c r="R129" s="262"/>
      <c r="S129" s="441">
        <v>0</v>
      </c>
      <c r="T129" s="441">
        <v>0</v>
      </c>
      <c r="V129" s="396">
        <f t="shared" si="1"/>
        <v>0</v>
      </c>
    </row>
    <row r="130" spans="1:22" s="395" customFormat="1" ht="15" hidden="1" customHeight="1">
      <c r="A130" s="397"/>
      <c r="B130" s="398"/>
      <c r="C130" s="697" t="s">
        <v>292</v>
      </c>
      <c r="D130" s="698" t="s">
        <v>279</v>
      </c>
      <c r="E130" s="699" t="s">
        <v>279</v>
      </c>
      <c r="F130" s="399" t="s">
        <v>293</v>
      </c>
      <c r="G130" s="400"/>
      <c r="H130" s="401"/>
      <c r="I130" s="401"/>
      <c r="J130" s="401"/>
      <c r="K130" s="401"/>
      <c r="L130" s="401"/>
      <c r="M130" s="402"/>
      <c r="N130" s="413"/>
      <c r="O130" s="572">
        <v>30</v>
      </c>
      <c r="P130" s="262"/>
      <c r="Q130" s="262"/>
      <c r="R130" s="262"/>
      <c r="S130" s="441">
        <v>0</v>
      </c>
      <c r="T130" s="441">
        <v>0</v>
      </c>
      <c r="V130" s="396">
        <f t="shared" si="1"/>
        <v>0</v>
      </c>
    </row>
    <row r="131" spans="1:22" s="395" customFormat="1" ht="15" hidden="1" customHeight="1">
      <c r="A131" s="397"/>
      <c r="B131" s="398"/>
      <c r="C131" s="697" t="s">
        <v>294</v>
      </c>
      <c r="D131" s="698" t="s">
        <v>282</v>
      </c>
      <c r="E131" s="699" t="s">
        <v>282</v>
      </c>
      <c r="F131" s="399" t="s">
        <v>295</v>
      </c>
      <c r="G131" s="400"/>
      <c r="H131" s="401"/>
      <c r="I131" s="401"/>
      <c r="J131" s="401"/>
      <c r="K131" s="401"/>
      <c r="L131" s="401"/>
      <c r="M131" s="402"/>
      <c r="N131" s="413"/>
      <c r="O131" s="572">
        <v>30</v>
      </c>
      <c r="P131" s="262"/>
      <c r="Q131" s="262"/>
      <c r="R131" s="262"/>
      <c r="S131" s="439">
        <v>0</v>
      </c>
      <c r="T131" s="441">
        <v>0</v>
      </c>
      <c r="V131" s="396">
        <f t="shared" si="1"/>
        <v>0</v>
      </c>
    </row>
    <row r="132" spans="1:22" s="395" customFormat="1" ht="15" hidden="1" customHeight="1">
      <c r="A132" s="397"/>
      <c r="B132" s="398"/>
      <c r="C132" s="697" t="s">
        <v>296</v>
      </c>
      <c r="D132" s="698" t="s">
        <v>282</v>
      </c>
      <c r="E132" s="699" t="s">
        <v>282</v>
      </c>
      <c r="F132" s="399" t="s">
        <v>297</v>
      </c>
      <c r="G132" s="400"/>
      <c r="H132" s="401"/>
      <c r="I132" s="401"/>
      <c r="J132" s="401"/>
      <c r="K132" s="401"/>
      <c r="L132" s="401"/>
      <c r="M132" s="402"/>
      <c r="N132" s="413"/>
      <c r="O132" s="572">
        <v>30</v>
      </c>
      <c r="P132" s="262"/>
      <c r="Q132" s="262"/>
      <c r="R132" s="262"/>
      <c r="S132" s="441">
        <v>0</v>
      </c>
      <c r="T132" s="441">
        <v>0</v>
      </c>
      <c r="V132" s="396">
        <f t="shared" si="1"/>
        <v>0</v>
      </c>
    </row>
    <row r="133" spans="1:22" s="395" customFormat="1" ht="15" customHeight="1">
      <c r="A133" s="397"/>
      <c r="B133" s="398" t="s">
        <v>298</v>
      </c>
      <c r="C133" s="697"/>
      <c r="D133" s="698"/>
      <c r="E133" s="699"/>
      <c r="F133" s="403" t="s">
        <v>299</v>
      </c>
      <c r="G133" s="400"/>
      <c r="H133" s="404"/>
      <c r="I133" s="404"/>
      <c r="J133" s="404"/>
      <c r="K133" s="404"/>
      <c r="L133" s="404"/>
      <c r="M133" s="405"/>
      <c r="N133" s="413"/>
      <c r="O133" s="572">
        <v>30</v>
      </c>
      <c r="P133" s="262"/>
      <c r="Q133" s="262"/>
      <c r="R133" s="262"/>
      <c r="S133" s="440">
        <f>SUM(S134:S142)</f>
        <v>96544.760000000009</v>
      </c>
      <c r="T133" s="440">
        <f>SUM(T134:T142)</f>
        <v>640530.4</v>
      </c>
      <c r="V133" s="396">
        <f t="shared" si="1"/>
        <v>543985.64</v>
      </c>
    </row>
    <row r="134" spans="1:22" s="395" customFormat="1" ht="15" hidden="1" customHeight="1">
      <c r="A134" s="397"/>
      <c r="B134" s="398"/>
      <c r="C134" s="697" t="s">
        <v>300</v>
      </c>
      <c r="D134" s="698" t="s">
        <v>301</v>
      </c>
      <c r="E134" s="699" t="s">
        <v>301</v>
      </c>
      <c r="F134" s="399" t="s">
        <v>302</v>
      </c>
      <c r="G134" s="400"/>
      <c r="H134" s="401"/>
      <c r="I134" s="401"/>
      <c r="J134" s="401"/>
      <c r="K134" s="401"/>
      <c r="L134" s="401"/>
      <c r="M134" s="402"/>
      <c r="N134" s="413"/>
      <c r="O134" s="572">
        <v>30</v>
      </c>
      <c r="P134" s="262"/>
      <c r="Q134" s="262"/>
      <c r="R134" s="262"/>
      <c r="S134" s="439">
        <v>0</v>
      </c>
      <c r="T134" s="439">
        <v>0</v>
      </c>
      <c r="V134" s="396">
        <f t="shared" si="1"/>
        <v>0</v>
      </c>
    </row>
    <row r="135" spans="1:22" s="395" customFormat="1" ht="15" customHeight="1">
      <c r="A135" s="397"/>
      <c r="B135" s="398"/>
      <c r="C135" s="697" t="s">
        <v>303</v>
      </c>
      <c r="D135" s="698" t="s">
        <v>304</v>
      </c>
      <c r="E135" s="699" t="s">
        <v>304</v>
      </c>
      <c r="F135" s="399" t="s">
        <v>305</v>
      </c>
      <c r="G135" s="400"/>
      <c r="H135" s="401"/>
      <c r="I135" s="401"/>
      <c r="J135" s="401"/>
      <c r="K135" s="401"/>
      <c r="L135" s="401"/>
      <c r="M135" s="402"/>
      <c r="N135" s="413"/>
      <c r="O135" s="572">
        <v>30</v>
      </c>
      <c r="P135" s="262"/>
      <c r="Q135" s="262"/>
      <c r="R135" s="262"/>
      <c r="S135" s="439">
        <v>13683.799999999996</v>
      </c>
      <c r="T135" s="439">
        <v>90530.4</v>
      </c>
      <c r="V135" s="396">
        <f t="shared" si="1"/>
        <v>76846.600000000006</v>
      </c>
    </row>
    <row r="136" spans="1:22" s="395" customFormat="1" ht="15" hidden="1" customHeight="1">
      <c r="A136" s="397"/>
      <c r="B136" s="398"/>
      <c r="C136" s="697" t="s">
        <v>306</v>
      </c>
      <c r="D136" s="698" t="s">
        <v>304</v>
      </c>
      <c r="E136" s="699" t="s">
        <v>304</v>
      </c>
      <c r="F136" s="399" t="s">
        <v>307</v>
      </c>
      <c r="G136" s="400"/>
      <c r="H136" s="401"/>
      <c r="I136" s="401"/>
      <c r="J136" s="401"/>
      <c r="K136" s="401"/>
      <c r="L136" s="401"/>
      <c r="M136" s="402"/>
      <c r="N136" s="413"/>
      <c r="O136" s="572">
        <v>30</v>
      </c>
      <c r="P136" s="262"/>
      <c r="Q136" s="262"/>
      <c r="R136" s="262"/>
      <c r="S136" s="439">
        <v>0</v>
      </c>
      <c r="T136" s="439">
        <v>0</v>
      </c>
      <c r="V136" s="396">
        <f t="shared" si="1"/>
        <v>0</v>
      </c>
    </row>
    <row r="137" spans="1:22" s="395" customFormat="1" ht="15" hidden="1" customHeight="1">
      <c r="A137" s="397"/>
      <c r="B137" s="398"/>
      <c r="C137" s="697" t="s">
        <v>308</v>
      </c>
      <c r="D137" s="698" t="s">
        <v>304</v>
      </c>
      <c r="E137" s="699" t="s">
        <v>304</v>
      </c>
      <c r="F137" s="399" t="s">
        <v>309</v>
      </c>
      <c r="G137" s="400"/>
      <c r="H137" s="401"/>
      <c r="I137" s="401"/>
      <c r="J137" s="401"/>
      <c r="K137" s="401"/>
      <c r="L137" s="401"/>
      <c r="M137" s="402"/>
      <c r="N137" s="413"/>
      <c r="O137" s="572">
        <v>30</v>
      </c>
      <c r="P137" s="262"/>
      <c r="Q137" s="262"/>
      <c r="R137" s="262"/>
      <c r="S137" s="439">
        <v>0</v>
      </c>
      <c r="T137" s="439">
        <v>0</v>
      </c>
      <c r="V137" s="396">
        <f t="shared" si="1"/>
        <v>0</v>
      </c>
    </row>
    <row r="138" spans="1:22" s="395" customFormat="1" ht="15" hidden="1" customHeight="1">
      <c r="A138" s="397"/>
      <c r="B138" s="398"/>
      <c r="C138" s="697" t="s">
        <v>310</v>
      </c>
      <c r="D138" s="698" t="s">
        <v>304</v>
      </c>
      <c r="E138" s="699" t="s">
        <v>304</v>
      </c>
      <c r="F138" s="399" t="s">
        <v>311</v>
      </c>
      <c r="G138" s="400"/>
      <c r="H138" s="401"/>
      <c r="I138" s="401"/>
      <c r="J138" s="401"/>
      <c r="K138" s="401"/>
      <c r="L138" s="401"/>
      <c r="M138" s="402"/>
      <c r="N138" s="413"/>
      <c r="O138" s="572">
        <v>30</v>
      </c>
      <c r="P138" s="262"/>
      <c r="Q138" s="262"/>
      <c r="R138" s="262"/>
      <c r="S138" s="439">
        <v>0</v>
      </c>
      <c r="T138" s="439">
        <v>0</v>
      </c>
      <c r="V138" s="396">
        <f t="shared" si="1"/>
        <v>0</v>
      </c>
    </row>
    <row r="139" spans="1:22" s="395" customFormat="1" ht="15" customHeight="1">
      <c r="A139" s="397"/>
      <c r="B139" s="398"/>
      <c r="C139" s="697" t="s">
        <v>312</v>
      </c>
      <c r="D139" s="698" t="s">
        <v>313</v>
      </c>
      <c r="E139" s="699" t="s">
        <v>313</v>
      </c>
      <c r="F139" s="399" t="s">
        <v>314</v>
      </c>
      <c r="G139" s="400"/>
      <c r="H139" s="401"/>
      <c r="I139" s="401"/>
      <c r="J139" s="401"/>
      <c r="K139" s="401"/>
      <c r="L139" s="401"/>
      <c r="M139" s="402"/>
      <c r="N139" s="413"/>
      <c r="O139" s="572">
        <v>30</v>
      </c>
      <c r="P139" s="262"/>
      <c r="Q139" s="262"/>
      <c r="R139" s="262"/>
      <c r="S139" s="439">
        <v>6858.64</v>
      </c>
      <c r="T139" s="439">
        <v>350000</v>
      </c>
      <c r="V139" s="396">
        <f t="shared" ref="V139:V174" si="2">+T139-S139</f>
        <v>343141.36</v>
      </c>
    </row>
    <row r="140" spans="1:22" s="395" customFormat="1" ht="15" customHeight="1">
      <c r="A140" s="397"/>
      <c r="B140" s="398"/>
      <c r="C140" s="697" t="s">
        <v>315</v>
      </c>
      <c r="D140" s="698" t="s">
        <v>316</v>
      </c>
      <c r="E140" s="699" t="s">
        <v>316</v>
      </c>
      <c r="F140" s="399" t="s">
        <v>317</v>
      </c>
      <c r="G140" s="400"/>
      <c r="H140" s="401"/>
      <c r="I140" s="401"/>
      <c r="J140" s="401"/>
      <c r="K140" s="401"/>
      <c r="L140" s="401"/>
      <c r="M140" s="402"/>
      <c r="N140" s="413"/>
      <c r="O140" s="572">
        <v>30</v>
      </c>
      <c r="P140" s="262"/>
      <c r="Q140" s="262"/>
      <c r="R140" s="262"/>
      <c r="S140" s="439">
        <v>75402.320000000007</v>
      </c>
      <c r="T140" s="439">
        <v>150000</v>
      </c>
      <c r="V140" s="396">
        <f t="shared" si="2"/>
        <v>74597.679999999993</v>
      </c>
    </row>
    <row r="141" spans="1:22" s="395" customFormat="1" ht="15" hidden="1" customHeight="1">
      <c r="A141" s="397"/>
      <c r="B141" s="398"/>
      <c r="C141" s="410"/>
      <c r="D141" s="411" t="s">
        <v>542</v>
      </c>
      <c r="E141" s="412"/>
      <c r="F141" s="399" t="s">
        <v>543</v>
      </c>
      <c r="G141" s="400"/>
      <c r="H141" s="401"/>
      <c r="I141" s="401"/>
      <c r="J141" s="401"/>
      <c r="K141" s="401"/>
      <c r="L141" s="401"/>
      <c r="M141" s="402"/>
      <c r="N141" s="413"/>
      <c r="O141" s="572">
        <v>30</v>
      </c>
      <c r="P141" s="262"/>
      <c r="Q141" s="262"/>
      <c r="R141" s="262"/>
      <c r="S141" s="439">
        <v>0</v>
      </c>
      <c r="T141" s="439">
        <v>0</v>
      </c>
      <c r="V141" s="396">
        <f t="shared" si="2"/>
        <v>0</v>
      </c>
    </row>
    <row r="142" spans="1:22" s="395" customFormat="1" ht="15" customHeight="1">
      <c r="A142" s="397"/>
      <c r="B142" s="398"/>
      <c r="C142" s="697" t="s">
        <v>318</v>
      </c>
      <c r="D142" s="698" t="s">
        <v>319</v>
      </c>
      <c r="E142" s="699" t="s">
        <v>319</v>
      </c>
      <c r="F142" s="399" t="s">
        <v>320</v>
      </c>
      <c r="G142" s="400"/>
      <c r="H142" s="401"/>
      <c r="I142" s="401"/>
      <c r="J142" s="401"/>
      <c r="K142" s="401"/>
      <c r="L142" s="401"/>
      <c r="M142" s="402"/>
      <c r="N142" s="413"/>
      <c r="O142" s="572">
        <v>30</v>
      </c>
      <c r="P142" s="262"/>
      <c r="Q142" s="262"/>
      <c r="R142" s="262"/>
      <c r="S142" s="439">
        <v>600</v>
      </c>
      <c r="T142" s="439">
        <v>50000</v>
      </c>
      <c r="V142" s="396">
        <f t="shared" si="2"/>
        <v>49400</v>
      </c>
    </row>
    <row r="143" spans="1:22" s="421" customFormat="1" ht="15" hidden="1" customHeight="1">
      <c r="A143" s="397" t="s">
        <v>321</v>
      </c>
      <c r="B143" s="397"/>
      <c r="C143" s="704"/>
      <c r="D143" s="705"/>
      <c r="E143" s="706"/>
      <c r="F143" s="415" t="s">
        <v>322</v>
      </c>
      <c r="G143" s="416"/>
      <c r="H143" s="417"/>
      <c r="I143" s="417"/>
      <c r="J143" s="417"/>
      <c r="K143" s="417"/>
      <c r="L143" s="417"/>
      <c r="M143" s="418"/>
      <c r="N143" s="419"/>
      <c r="O143" s="572">
        <v>30</v>
      </c>
      <c r="P143" s="420"/>
      <c r="Q143" s="420"/>
      <c r="R143" s="420"/>
      <c r="S143" s="442">
        <f>+S144+S147</f>
        <v>0</v>
      </c>
      <c r="T143" s="442">
        <f>+T144+T147</f>
        <v>0</v>
      </c>
      <c r="V143" s="396">
        <f t="shared" si="2"/>
        <v>0</v>
      </c>
    </row>
    <row r="144" spans="1:22" s="395" customFormat="1" ht="15" hidden="1" customHeight="1">
      <c r="A144" s="397"/>
      <c r="B144" s="398" t="s">
        <v>323</v>
      </c>
      <c r="C144" s="697"/>
      <c r="D144" s="698"/>
      <c r="E144" s="699"/>
      <c r="F144" s="403" t="s">
        <v>324</v>
      </c>
      <c r="G144" s="400"/>
      <c r="H144" s="404"/>
      <c r="I144" s="404"/>
      <c r="J144" s="404"/>
      <c r="K144" s="404"/>
      <c r="L144" s="404"/>
      <c r="M144" s="405"/>
      <c r="N144" s="413"/>
      <c r="O144" s="572">
        <v>30</v>
      </c>
      <c r="P144" s="262"/>
      <c r="Q144" s="262"/>
      <c r="R144" s="262"/>
      <c r="S144" s="440">
        <f>SUM(S145:S146)</f>
        <v>0</v>
      </c>
      <c r="T144" s="440">
        <f>SUM(T145:T146)</f>
        <v>0</v>
      </c>
      <c r="V144" s="396">
        <f t="shared" si="2"/>
        <v>0</v>
      </c>
    </row>
    <row r="145" spans="1:22" s="395" customFormat="1" ht="15" hidden="1" customHeight="1">
      <c r="A145" s="397"/>
      <c r="B145" s="398"/>
      <c r="C145" s="697" t="s">
        <v>325</v>
      </c>
      <c r="D145" s="698" t="s">
        <v>326</v>
      </c>
      <c r="E145" s="699" t="s">
        <v>326</v>
      </c>
      <c r="F145" s="399" t="s">
        <v>327</v>
      </c>
      <c r="G145" s="400"/>
      <c r="H145" s="401"/>
      <c r="I145" s="401"/>
      <c r="J145" s="401"/>
      <c r="K145" s="401"/>
      <c r="L145" s="401"/>
      <c r="M145" s="402"/>
      <c r="N145" s="413"/>
      <c r="O145" s="572">
        <v>30</v>
      </c>
      <c r="P145" s="262"/>
      <c r="Q145" s="262"/>
      <c r="R145" s="262"/>
      <c r="S145" s="441">
        <v>0</v>
      </c>
      <c r="T145" s="441">
        <v>0</v>
      </c>
      <c r="V145" s="396">
        <f t="shared" si="2"/>
        <v>0</v>
      </c>
    </row>
    <row r="146" spans="1:22" s="395" customFormat="1" ht="15" hidden="1" customHeight="1">
      <c r="A146" s="397"/>
      <c r="B146" s="398"/>
      <c r="C146" s="697" t="s">
        <v>328</v>
      </c>
      <c r="D146" s="698" t="s">
        <v>329</v>
      </c>
      <c r="E146" s="699" t="s">
        <v>329</v>
      </c>
      <c r="F146" s="399" t="s">
        <v>330</v>
      </c>
      <c r="G146" s="400"/>
      <c r="H146" s="401"/>
      <c r="I146" s="401"/>
      <c r="J146" s="401"/>
      <c r="K146" s="401"/>
      <c r="L146" s="401"/>
      <c r="M146" s="402"/>
      <c r="N146" s="413"/>
      <c r="O146" s="572">
        <v>30</v>
      </c>
      <c r="P146" s="262"/>
      <c r="Q146" s="262"/>
      <c r="R146" s="262"/>
      <c r="S146" s="441">
        <v>0</v>
      </c>
      <c r="T146" s="441">
        <v>0</v>
      </c>
      <c r="V146" s="396">
        <f t="shared" si="2"/>
        <v>0</v>
      </c>
    </row>
    <row r="147" spans="1:22" s="395" customFormat="1" ht="15" hidden="1" customHeight="1">
      <c r="A147" s="397"/>
      <c r="B147" s="398" t="s">
        <v>331</v>
      </c>
      <c r="C147" s="697"/>
      <c r="D147" s="698"/>
      <c r="E147" s="699"/>
      <c r="F147" s="403" t="s">
        <v>332</v>
      </c>
      <c r="G147" s="400"/>
      <c r="H147" s="404"/>
      <c r="I147" s="404"/>
      <c r="J147" s="404"/>
      <c r="K147" s="404"/>
      <c r="L147" s="404"/>
      <c r="M147" s="405"/>
      <c r="N147" s="413"/>
      <c r="O147" s="572">
        <v>30</v>
      </c>
      <c r="P147" s="262"/>
      <c r="Q147" s="262"/>
      <c r="R147" s="262"/>
      <c r="S147" s="440">
        <f>SUM(S148:S151)</f>
        <v>0</v>
      </c>
      <c r="T147" s="440">
        <f>SUM(T148:T151)</f>
        <v>0</v>
      </c>
      <c r="V147" s="396">
        <f t="shared" si="2"/>
        <v>0</v>
      </c>
    </row>
    <row r="148" spans="1:22" s="395" customFormat="1" ht="15" hidden="1" customHeight="1">
      <c r="A148" s="397"/>
      <c r="B148" s="398"/>
      <c r="C148" s="697" t="s">
        <v>333</v>
      </c>
      <c r="D148" s="698" t="s">
        <v>334</v>
      </c>
      <c r="E148" s="699" t="s">
        <v>334</v>
      </c>
      <c r="F148" s="399" t="s">
        <v>335</v>
      </c>
      <c r="G148" s="400"/>
      <c r="H148" s="401"/>
      <c r="I148" s="401"/>
      <c r="J148" s="401"/>
      <c r="K148" s="401"/>
      <c r="L148" s="401"/>
      <c r="M148" s="402"/>
      <c r="N148" s="413"/>
      <c r="O148" s="572">
        <v>30</v>
      </c>
      <c r="P148" s="262"/>
      <c r="Q148" s="262"/>
      <c r="R148" s="262"/>
      <c r="S148" s="441">
        <v>0</v>
      </c>
      <c r="T148" s="441">
        <v>0</v>
      </c>
      <c r="V148" s="396">
        <f t="shared" si="2"/>
        <v>0</v>
      </c>
    </row>
    <row r="149" spans="1:22" s="395" customFormat="1" ht="15" hidden="1" customHeight="1">
      <c r="A149" s="397"/>
      <c r="B149" s="398"/>
      <c r="C149" s="697" t="s">
        <v>336</v>
      </c>
      <c r="D149" s="698" t="s">
        <v>337</v>
      </c>
      <c r="E149" s="699" t="s">
        <v>337</v>
      </c>
      <c r="F149" s="399" t="s">
        <v>338</v>
      </c>
      <c r="G149" s="400"/>
      <c r="H149" s="401"/>
      <c r="I149" s="401"/>
      <c r="J149" s="401"/>
      <c r="K149" s="401"/>
      <c r="L149" s="401"/>
      <c r="M149" s="402"/>
      <c r="N149" s="413"/>
      <c r="O149" s="572">
        <v>30</v>
      </c>
      <c r="P149" s="262"/>
      <c r="Q149" s="262"/>
      <c r="R149" s="262"/>
      <c r="S149" s="439">
        <v>0</v>
      </c>
      <c r="T149" s="439">
        <v>0</v>
      </c>
      <c r="V149" s="396">
        <f t="shared" si="2"/>
        <v>0</v>
      </c>
    </row>
    <row r="150" spans="1:22" s="395" customFormat="1" ht="15" hidden="1" customHeight="1">
      <c r="A150" s="397"/>
      <c r="B150" s="398"/>
      <c r="C150" s="410"/>
      <c r="D150" s="411" t="s">
        <v>544</v>
      </c>
      <c r="E150" s="412"/>
      <c r="F150" s="399" t="s">
        <v>546</v>
      </c>
      <c r="G150" s="400"/>
      <c r="H150" s="401"/>
      <c r="I150" s="401"/>
      <c r="J150" s="401"/>
      <c r="K150" s="401"/>
      <c r="L150" s="401"/>
      <c r="M150" s="402"/>
      <c r="N150" s="413"/>
      <c r="O150" s="572">
        <v>30</v>
      </c>
      <c r="P150" s="262"/>
      <c r="Q150" s="262"/>
      <c r="R150" s="262"/>
      <c r="S150" s="439">
        <v>0</v>
      </c>
      <c r="T150" s="439">
        <v>0</v>
      </c>
      <c r="V150" s="396">
        <f t="shared" si="2"/>
        <v>0</v>
      </c>
    </row>
    <row r="151" spans="1:22" s="395" customFormat="1" ht="15" hidden="1" customHeight="1">
      <c r="A151" s="397"/>
      <c r="B151" s="398"/>
      <c r="C151" s="410"/>
      <c r="D151" s="411" t="s">
        <v>545</v>
      </c>
      <c r="E151" s="412"/>
      <c r="F151" s="399" t="s">
        <v>547</v>
      </c>
      <c r="G151" s="400"/>
      <c r="H151" s="401"/>
      <c r="I151" s="401"/>
      <c r="J151" s="401"/>
      <c r="K151" s="401"/>
      <c r="L151" s="401"/>
      <c r="M151" s="402"/>
      <c r="N151" s="413"/>
      <c r="O151" s="572">
        <v>30</v>
      </c>
      <c r="P151" s="262"/>
      <c r="Q151" s="262"/>
      <c r="R151" s="262"/>
      <c r="S151" s="439">
        <v>0</v>
      </c>
      <c r="T151" s="439">
        <v>0</v>
      </c>
      <c r="V151" s="396"/>
    </row>
    <row r="152" spans="1:22" s="395" customFormat="1" ht="15" customHeight="1">
      <c r="A152" s="397" t="s">
        <v>339</v>
      </c>
      <c r="B152" s="398"/>
      <c r="C152" s="697"/>
      <c r="D152" s="698"/>
      <c r="E152" s="699"/>
      <c r="F152" s="415" t="s">
        <v>340</v>
      </c>
      <c r="G152" s="400"/>
      <c r="H152" s="417"/>
      <c r="I152" s="417"/>
      <c r="J152" s="417"/>
      <c r="K152" s="417"/>
      <c r="L152" s="417"/>
      <c r="M152" s="418"/>
      <c r="N152" s="413"/>
      <c r="O152" s="572">
        <v>30</v>
      </c>
      <c r="P152" s="262"/>
      <c r="Q152" s="262"/>
      <c r="R152" s="262"/>
      <c r="S152" s="442">
        <f>+S153+S165+S174+S163</f>
        <v>1589720.3400000003</v>
      </c>
      <c r="T152" s="442">
        <f>+T153+T165+T174+T163</f>
        <v>1380000</v>
      </c>
      <c r="V152" s="396"/>
    </row>
    <row r="153" spans="1:22" s="395" customFormat="1" ht="15" customHeight="1">
      <c r="A153" s="397"/>
      <c r="B153" s="398" t="s">
        <v>341</v>
      </c>
      <c r="C153" s="697"/>
      <c r="D153" s="698"/>
      <c r="E153" s="699"/>
      <c r="F153" s="403" t="s">
        <v>342</v>
      </c>
      <c r="G153" s="400"/>
      <c r="H153" s="404"/>
      <c r="I153" s="404"/>
      <c r="J153" s="404"/>
      <c r="K153" s="404"/>
      <c r="L153" s="404"/>
      <c r="M153" s="405"/>
      <c r="N153" s="413"/>
      <c r="O153" s="572">
        <v>30</v>
      </c>
      <c r="P153" s="262"/>
      <c r="Q153" s="262"/>
      <c r="R153" s="262"/>
      <c r="S153" s="440">
        <f>SUM(S154:S162)</f>
        <v>1589720.3400000003</v>
      </c>
      <c r="T153" s="440">
        <f>SUM(T154:T162)</f>
        <v>1380000</v>
      </c>
      <c r="V153" s="396"/>
    </row>
    <row r="154" spans="1:22" s="395" customFormat="1" ht="15" hidden="1" customHeight="1">
      <c r="A154" s="397"/>
      <c r="B154" s="398"/>
      <c r="C154" s="697" t="s">
        <v>343</v>
      </c>
      <c r="D154" s="698" t="s">
        <v>344</v>
      </c>
      <c r="E154" s="699" t="s">
        <v>344</v>
      </c>
      <c r="F154" s="399" t="s">
        <v>345</v>
      </c>
      <c r="G154" s="400"/>
      <c r="H154" s="401"/>
      <c r="I154" s="401"/>
      <c r="J154" s="401"/>
      <c r="K154" s="401"/>
      <c r="L154" s="401"/>
      <c r="M154" s="402"/>
      <c r="N154" s="413"/>
      <c r="O154" s="572">
        <v>30</v>
      </c>
      <c r="P154" s="262"/>
      <c r="Q154" s="262"/>
      <c r="R154" s="262"/>
      <c r="S154" s="441">
        <v>0</v>
      </c>
      <c r="T154" s="441">
        <v>0</v>
      </c>
      <c r="V154" s="396"/>
    </row>
    <row r="155" spans="1:22" s="395" customFormat="1" ht="15" customHeight="1">
      <c r="A155" s="397"/>
      <c r="B155" s="398"/>
      <c r="C155" s="697" t="s">
        <v>346</v>
      </c>
      <c r="D155" s="698" t="s">
        <v>344</v>
      </c>
      <c r="E155" s="699" t="s">
        <v>344</v>
      </c>
      <c r="F155" s="399" t="s">
        <v>347</v>
      </c>
      <c r="G155" s="400"/>
      <c r="H155" s="401"/>
      <c r="I155" s="401"/>
      <c r="J155" s="401"/>
      <c r="K155" s="401"/>
      <c r="L155" s="401"/>
      <c r="M155" s="402"/>
      <c r="N155" s="413"/>
      <c r="O155" s="572">
        <v>30</v>
      </c>
      <c r="P155" s="262"/>
      <c r="Q155" s="262"/>
      <c r="R155" s="262"/>
      <c r="S155" s="439">
        <v>0</v>
      </c>
      <c r="T155" s="441">
        <v>80000</v>
      </c>
      <c r="V155" s="396"/>
    </row>
    <row r="156" spans="1:22" s="395" customFormat="1" ht="15" hidden="1" customHeight="1">
      <c r="A156" s="397"/>
      <c r="B156" s="398"/>
      <c r="C156" s="697" t="s">
        <v>348</v>
      </c>
      <c r="D156" s="698" t="s">
        <v>349</v>
      </c>
      <c r="E156" s="699" t="s">
        <v>349</v>
      </c>
      <c r="F156" s="399" t="s">
        <v>350</v>
      </c>
      <c r="G156" s="400"/>
      <c r="H156" s="401"/>
      <c r="I156" s="401"/>
      <c r="J156" s="401"/>
      <c r="K156" s="401"/>
      <c r="L156" s="401"/>
      <c r="M156" s="402"/>
      <c r="N156" s="413"/>
      <c r="O156" s="572">
        <v>30</v>
      </c>
      <c r="P156" s="262"/>
      <c r="Q156" s="262"/>
      <c r="R156" s="262"/>
      <c r="S156" s="439">
        <v>0</v>
      </c>
      <c r="T156" s="439">
        <v>0</v>
      </c>
      <c r="V156" s="396">
        <f t="shared" si="2"/>
        <v>0</v>
      </c>
    </row>
    <row r="157" spans="1:22" s="395" customFormat="1" ht="15" hidden="1" customHeight="1">
      <c r="A157" s="397"/>
      <c r="B157" s="398"/>
      <c r="C157" s="697" t="s">
        <v>351</v>
      </c>
      <c r="D157" s="698" t="s">
        <v>352</v>
      </c>
      <c r="E157" s="699" t="s">
        <v>352</v>
      </c>
      <c r="F157" s="399" t="s">
        <v>353</v>
      </c>
      <c r="G157" s="400"/>
      <c r="H157" s="401"/>
      <c r="I157" s="401"/>
      <c r="J157" s="401"/>
      <c r="K157" s="401"/>
      <c r="L157" s="401"/>
      <c r="M157" s="402"/>
      <c r="N157" s="413"/>
      <c r="O157" s="572">
        <v>30</v>
      </c>
      <c r="P157" s="262"/>
      <c r="Q157" s="262"/>
      <c r="R157" s="262"/>
      <c r="S157" s="439">
        <v>0</v>
      </c>
      <c r="T157" s="441">
        <v>0</v>
      </c>
      <c r="V157" s="396">
        <f t="shared" si="2"/>
        <v>0</v>
      </c>
    </row>
    <row r="158" spans="1:22" s="395" customFormat="1" ht="15" hidden="1" customHeight="1">
      <c r="A158" s="397"/>
      <c r="B158" s="398"/>
      <c r="C158" s="697" t="s">
        <v>354</v>
      </c>
      <c r="D158" s="698" t="s">
        <v>352</v>
      </c>
      <c r="E158" s="699" t="s">
        <v>352</v>
      </c>
      <c r="F158" s="399" t="s">
        <v>355</v>
      </c>
      <c r="G158" s="400"/>
      <c r="H158" s="401"/>
      <c r="I158" s="401"/>
      <c r="J158" s="401"/>
      <c r="K158" s="401"/>
      <c r="L158" s="401"/>
      <c r="M158" s="402"/>
      <c r="N158" s="413"/>
      <c r="O158" s="572">
        <v>30</v>
      </c>
      <c r="P158" s="262"/>
      <c r="Q158" s="262"/>
      <c r="R158" s="262"/>
      <c r="S158" s="439">
        <v>0</v>
      </c>
      <c r="T158" s="441">
        <v>0</v>
      </c>
      <c r="V158" s="396">
        <f t="shared" si="2"/>
        <v>0</v>
      </c>
    </row>
    <row r="159" spans="1:22" s="395" customFormat="1" ht="15" hidden="1" customHeight="1">
      <c r="A159" s="397"/>
      <c r="B159" s="398"/>
      <c r="C159" s="697" t="s">
        <v>356</v>
      </c>
      <c r="D159" s="698" t="s">
        <v>352</v>
      </c>
      <c r="E159" s="699" t="s">
        <v>352</v>
      </c>
      <c r="F159" s="399" t="s">
        <v>357</v>
      </c>
      <c r="G159" s="400"/>
      <c r="H159" s="401"/>
      <c r="I159" s="401"/>
      <c r="J159" s="401"/>
      <c r="K159" s="401"/>
      <c r="L159" s="401"/>
      <c r="M159" s="402"/>
      <c r="N159" s="413"/>
      <c r="O159" s="572">
        <v>30</v>
      </c>
      <c r="P159" s="262"/>
      <c r="Q159" s="262"/>
      <c r="R159" s="262"/>
      <c r="S159" s="439">
        <v>0</v>
      </c>
      <c r="T159" s="441">
        <v>0</v>
      </c>
      <c r="V159" s="396">
        <f t="shared" si="2"/>
        <v>0</v>
      </c>
    </row>
    <row r="160" spans="1:22" s="395" customFormat="1" ht="15" customHeight="1">
      <c r="A160" s="397"/>
      <c r="B160" s="398"/>
      <c r="C160" s="697" t="s">
        <v>358</v>
      </c>
      <c r="D160" s="698"/>
      <c r="E160" s="699"/>
      <c r="F160" s="399" t="s">
        <v>359</v>
      </c>
      <c r="G160" s="400"/>
      <c r="H160" s="401"/>
      <c r="I160" s="401"/>
      <c r="J160" s="401"/>
      <c r="K160" s="401"/>
      <c r="L160" s="401"/>
      <c r="M160" s="402"/>
      <c r="N160" s="413"/>
      <c r="O160" s="572">
        <v>30</v>
      </c>
      <c r="P160" s="262"/>
      <c r="Q160" s="262"/>
      <c r="R160" s="262"/>
      <c r="S160" s="439">
        <v>1589720.3400000003</v>
      </c>
      <c r="T160" s="441">
        <v>1300000</v>
      </c>
      <c r="V160" s="396">
        <f t="shared" si="2"/>
        <v>-289720.34000000032</v>
      </c>
    </row>
    <row r="161" spans="1:22" s="395" customFormat="1" ht="15" hidden="1" customHeight="1">
      <c r="A161" s="397"/>
      <c r="B161" s="398"/>
      <c r="C161" s="697" t="s">
        <v>360</v>
      </c>
      <c r="D161" s="698"/>
      <c r="E161" s="699"/>
      <c r="F161" s="399" t="s">
        <v>361</v>
      </c>
      <c r="G161" s="400"/>
      <c r="H161" s="401"/>
      <c r="I161" s="401"/>
      <c r="J161" s="401"/>
      <c r="K161" s="401"/>
      <c r="L161" s="401"/>
      <c r="M161" s="402"/>
      <c r="N161" s="413"/>
      <c r="O161" s="262">
        <v>30</v>
      </c>
      <c r="P161" s="262"/>
      <c r="Q161" s="262"/>
      <c r="R161" s="262"/>
      <c r="S161" s="441">
        <v>0</v>
      </c>
      <c r="T161" s="441">
        <v>0</v>
      </c>
      <c r="V161" s="396">
        <f t="shared" si="2"/>
        <v>0</v>
      </c>
    </row>
    <row r="162" spans="1:22" s="395" customFormat="1" ht="15" hidden="1" customHeight="1">
      <c r="A162" s="397"/>
      <c r="B162" s="398"/>
      <c r="C162" s="697" t="s">
        <v>362</v>
      </c>
      <c r="D162" s="698"/>
      <c r="E162" s="699"/>
      <c r="F162" s="399" t="s">
        <v>363</v>
      </c>
      <c r="G162" s="400"/>
      <c r="H162" s="401"/>
      <c r="I162" s="401"/>
      <c r="J162" s="401"/>
      <c r="K162" s="401"/>
      <c r="L162" s="401"/>
      <c r="M162" s="402"/>
      <c r="N162" s="413"/>
      <c r="O162" s="262">
        <v>30</v>
      </c>
      <c r="P162" s="262"/>
      <c r="Q162" s="262"/>
      <c r="R162" s="262"/>
      <c r="S162" s="441">
        <v>0</v>
      </c>
      <c r="T162" s="441">
        <v>0</v>
      </c>
      <c r="V162" s="396">
        <f t="shared" si="2"/>
        <v>0</v>
      </c>
    </row>
    <row r="163" spans="1:22" s="395" customFormat="1" ht="15" hidden="1" customHeight="1">
      <c r="A163" s="397"/>
      <c r="B163" s="397" t="s">
        <v>364</v>
      </c>
      <c r="C163" s="697"/>
      <c r="D163" s="698"/>
      <c r="E163" s="699"/>
      <c r="F163" s="403" t="s">
        <v>365</v>
      </c>
      <c r="G163" s="416"/>
      <c r="H163" s="404"/>
      <c r="I163" s="404"/>
      <c r="J163" s="404"/>
      <c r="K163" s="404"/>
      <c r="L163" s="404"/>
      <c r="M163" s="405"/>
      <c r="N163" s="413"/>
      <c r="O163" s="262">
        <v>30</v>
      </c>
      <c r="P163" s="262"/>
      <c r="Q163" s="262"/>
      <c r="R163" s="262"/>
      <c r="S163" s="440">
        <f>SUM(S164:S164)</f>
        <v>0</v>
      </c>
      <c r="T163" s="440">
        <f>SUM(T164:T164)</f>
        <v>0</v>
      </c>
      <c r="V163" s="396">
        <f t="shared" si="2"/>
        <v>0</v>
      </c>
    </row>
    <row r="164" spans="1:22" s="395" customFormat="1" ht="15" hidden="1" customHeight="1">
      <c r="A164" s="397"/>
      <c r="B164" s="398"/>
      <c r="C164" s="697" t="s">
        <v>366</v>
      </c>
      <c r="D164" s="698" t="s">
        <v>344</v>
      </c>
      <c r="E164" s="699" t="s">
        <v>344</v>
      </c>
      <c r="F164" s="399" t="s">
        <v>479</v>
      </c>
      <c r="G164" s="400"/>
      <c r="H164" s="401"/>
      <c r="I164" s="401"/>
      <c r="J164" s="401"/>
      <c r="K164" s="401"/>
      <c r="L164" s="401"/>
      <c r="M164" s="402"/>
      <c r="N164" s="413"/>
      <c r="O164" s="262">
        <v>30</v>
      </c>
      <c r="P164" s="262"/>
      <c r="Q164" s="262"/>
      <c r="R164" s="262"/>
      <c r="S164" s="439">
        <v>0</v>
      </c>
      <c r="T164" s="441">
        <v>0</v>
      </c>
      <c r="V164" s="396">
        <f t="shared" si="2"/>
        <v>0</v>
      </c>
    </row>
    <row r="165" spans="1:22" s="395" customFormat="1" ht="15" hidden="1" customHeight="1">
      <c r="A165" s="397"/>
      <c r="B165" s="398" t="s">
        <v>368</v>
      </c>
      <c r="C165" s="697"/>
      <c r="D165" s="698"/>
      <c r="E165" s="699"/>
      <c r="F165" s="403" t="s">
        <v>369</v>
      </c>
      <c r="G165" s="400"/>
      <c r="H165" s="401"/>
      <c r="I165" s="401"/>
      <c r="J165" s="401"/>
      <c r="K165" s="401"/>
      <c r="L165" s="401"/>
      <c r="M165" s="402"/>
      <c r="N165" s="413"/>
      <c r="O165" s="262">
        <v>30</v>
      </c>
      <c r="P165" s="262"/>
      <c r="Q165" s="262"/>
      <c r="R165" s="262"/>
      <c r="S165" s="440">
        <f>SUM(S166:S173)</f>
        <v>0</v>
      </c>
      <c r="T165" s="440">
        <f>SUM(T166:T173)</f>
        <v>0</v>
      </c>
      <c r="V165" s="396">
        <f t="shared" si="2"/>
        <v>0</v>
      </c>
    </row>
    <row r="166" spans="1:22" s="395" customFormat="1" ht="15" hidden="1" customHeight="1">
      <c r="A166" s="397"/>
      <c r="B166" s="398"/>
      <c r="C166" s="697" t="s">
        <v>486</v>
      </c>
      <c r="D166" s="698" t="s">
        <v>344</v>
      </c>
      <c r="E166" s="699" t="s">
        <v>344</v>
      </c>
      <c r="F166" s="399" t="s">
        <v>485</v>
      </c>
      <c r="G166" s="400"/>
      <c r="H166" s="401"/>
      <c r="I166" s="401"/>
      <c r="J166" s="401"/>
      <c r="K166" s="401"/>
      <c r="L166" s="401"/>
      <c r="M166" s="402"/>
      <c r="N166" s="413"/>
      <c r="O166" s="262">
        <v>30</v>
      </c>
      <c r="P166" s="262"/>
      <c r="Q166" s="262"/>
      <c r="R166" s="262"/>
      <c r="S166" s="439">
        <v>0</v>
      </c>
      <c r="T166" s="439">
        <v>0</v>
      </c>
      <c r="V166" s="396">
        <f t="shared" si="2"/>
        <v>0</v>
      </c>
    </row>
    <row r="167" spans="1:22" s="395" customFormat="1" ht="15" hidden="1" customHeight="1">
      <c r="A167" s="397"/>
      <c r="B167" s="398"/>
      <c r="C167" s="697" t="s">
        <v>487</v>
      </c>
      <c r="D167" s="698" t="s">
        <v>344</v>
      </c>
      <c r="E167" s="699" t="s">
        <v>344</v>
      </c>
      <c r="F167" s="399" t="s">
        <v>490</v>
      </c>
      <c r="G167" s="400"/>
      <c r="H167" s="401"/>
      <c r="I167" s="401"/>
      <c r="J167" s="401"/>
      <c r="K167" s="401"/>
      <c r="L167" s="401"/>
      <c r="M167" s="402"/>
      <c r="N167" s="413"/>
      <c r="O167" s="262">
        <v>30</v>
      </c>
      <c r="P167" s="262"/>
      <c r="Q167" s="262"/>
      <c r="R167" s="262"/>
      <c r="S167" s="439">
        <v>0</v>
      </c>
      <c r="T167" s="439">
        <v>0</v>
      </c>
      <c r="V167" s="396">
        <f t="shared" si="2"/>
        <v>0</v>
      </c>
    </row>
    <row r="168" spans="1:22" s="395" customFormat="1" ht="15" hidden="1" customHeight="1">
      <c r="A168" s="397"/>
      <c r="B168" s="398"/>
      <c r="C168" s="410"/>
      <c r="D168" s="411" t="s">
        <v>488</v>
      </c>
      <c r="E168" s="412"/>
      <c r="F168" s="399" t="s">
        <v>491</v>
      </c>
      <c r="G168" s="400"/>
      <c r="H168" s="401"/>
      <c r="I168" s="401"/>
      <c r="J168" s="401"/>
      <c r="K168" s="401"/>
      <c r="L168" s="401"/>
      <c r="M168" s="402"/>
      <c r="N168" s="413"/>
      <c r="O168" s="262">
        <v>30</v>
      </c>
      <c r="P168" s="262"/>
      <c r="Q168" s="262"/>
      <c r="R168" s="262"/>
      <c r="S168" s="439">
        <v>0</v>
      </c>
      <c r="T168" s="439">
        <v>0</v>
      </c>
      <c r="V168" s="396">
        <f t="shared" si="2"/>
        <v>0</v>
      </c>
    </row>
    <row r="169" spans="1:22" s="395" customFormat="1" ht="15" hidden="1" customHeight="1">
      <c r="A169" s="397"/>
      <c r="B169" s="398"/>
      <c r="C169" s="410"/>
      <c r="D169" s="411" t="s">
        <v>489</v>
      </c>
      <c r="E169" s="412"/>
      <c r="F169" s="399" t="s">
        <v>492</v>
      </c>
      <c r="G169" s="400"/>
      <c r="H169" s="401"/>
      <c r="I169" s="401"/>
      <c r="J169" s="401"/>
      <c r="K169" s="401"/>
      <c r="L169" s="401"/>
      <c r="M169" s="402"/>
      <c r="N169" s="413"/>
      <c r="O169" s="262">
        <v>30</v>
      </c>
      <c r="P169" s="262"/>
      <c r="Q169" s="262"/>
      <c r="R169" s="262"/>
      <c r="S169" s="439">
        <v>0</v>
      </c>
      <c r="T169" s="439">
        <v>0</v>
      </c>
      <c r="V169" s="396">
        <f t="shared" si="2"/>
        <v>0</v>
      </c>
    </row>
    <row r="170" spans="1:22" s="395" customFormat="1" ht="15" hidden="1" customHeight="1">
      <c r="A170" s="397"/>
      <c r="B170" s="398"/>
      <c r="C170" s="697" t="s">
        <v>370</v>
      </c>
      <c r="D170" s="698" t="s">
        <v>344</v>
      </c>
      <c r="E170" s="699" t="s">
        <v>344</v>
      </c>
      <c r="F170" s="399" t="s">
        <v>371</v>
      </c>
      <c r="G170" s="400"/>
      <c r="H170" s="401"/>
      <c r="I170" s="401"/>
      <c r="J170" s="401"/>
      <c r="K170" s="401"/>
      <c r="L170" s="401"/>
      <c r="M170" s="402"/>
      <c r="N170" s="413"/>
      <c r="O170" s="262">
        <v>30</v>
      </c>
      <c r="P170" s="262"/>
      <c r="Q170" s="262"/>
      <c r="R170" s="262"/>
      <c r="S170" s="439">
        <v>0</v>
      </c>
      <c r="T170" s="439">
        <v>0</v>
      </c>
      <c r="V170" s="396">
        <f t="shared" si="2"/>
        <v>0</v>
      </c>
    </row>
    <row r="171" spans="1:22" s="395" customFormat="1" ht="15" hidden="1" customHeight="1">
      <c r="A171" s="397"/>
      <c r="B171" s="398"/>
      <c r="C171" s="697" t="s">
        <v>372</v>
      </c>
      <c r="D171" s="698" t="s">
        <v>344</v>
      </c>
      <c r="E171" s="699" t="s">
        <v>344</v>
      </c>
      <c r="F171" s="399" t="s">
        <v>373</v>
      </c>
      <c r="G171" s="400"/>
      <c r="H171" s="401"/>
      <c r="I171" s="401"/>
      <c r="J171" s="401"/>
      <c r="K171" s="401"/>
      <c r="L171" s="401"/>
      <c r="M171" s="402"/>
      <c r="N171" s="413"/>
      <c r="O171" s="262">
        <v>30</v>
      </c>
      <c r="P171" s="262"/>
      <c r="Q171" s="262"/>
      <c r="R171" s="262"/>
      <c r="S171" s="441">
        <v>0</v>
      </c>
      <c r="T171" s="441">
        <v>0</v>
      </c>
      <c r="V171" s="396">
        <f t="shared" si="2"/>
        <v>0</v>
      </c>
    </row>
    <row r="172" spans="1:22" s="395" customFormat="1" ht="15" hidden="1" customHeight="1">
      <c r="A172" s="397"/>
      <c r="B172" s="398"/>
      <c r="C172" s="410"/>
      <c r="D172" s="411" t="s">
        <v>483</v>
      </c>
      <c r="E172" s="412"/>
      <c r="F172" s="399" t="s">
        <v>484</v>
      </c>
      <c r="G172" s="400"/>
      <c r="H172" s="401"/>
      <c r="I172" s="401"/>
      <c r="J172" s="401"/>
      <c r="K172" s="401"/>
      <c r="L172" s="401"/>
      <c r="M172" s="402"/>
      <c r="N172" s="413"/>
      <c r="O172" s="262">
        <v>30</v>
      </c>
      <c r="P172" s="262"/>
      <c r="Q172" s="262"/>
      <c r="R172" s="262"/>
      <c r="S172" s="441">
        <v>0</v>
      </c>
      <c r="T172" s="441">
        <v>0</v>
      </c>
      <c r="V172" s="396">
        <f t="shared" si="2"/>
        <v>0</v>
      </c>
    </row>
    <row r="173" spans="1:22" s="395" customFormat="1" ht="15" hidden="1" customHeight="1">
      <c r="A173" s="397"/>
      <c r="B173" s="398"/>
      <c r="C173" s="697" t="s">
        <v>374</v>
      </c>
      <c r="D173" s="698" t="s">
        <v>349</v>
      </c>
      <c r="E173" s="699" t="s">
        <v>349</v>
      </c>
      <c r="F173" s="399" t="s">
        <v>375</v>
      </c>
      <c r="G173" s="400"/>
      <c r="H173" s="401"/>
      <c r="I173" s="401"/>
      <c r="J173" s="401"/>
      <c r="K173" s="401"/>
      <c r="L173" s="401"/>
      <c r="M173" s="402"/>
      <c r="N173" s="413"/>
      <c r="O173" s="262">
        <v>30</v>
      </c>
      <c r="P173" s="262"/>
      <c r="Q173" s="262"/>
      <c r="R173" s="262"/>
      <c r="S173" s="441">
        <v>0</v>
      </c>
      <c r="T173" s="441">
        <v>0</v>
      </c>
      <c r="V173" s="396">
        <f t="shared" si="2"/>
        <v>0</v>
      </c>
    </row>
    <row r="174" spans="1:22" s="395" customFormat="1" ht="15" hidden="1" customHeight="1">
      <c r="A174" s="397"/>
      <c r="B174" s="398" t="s">
        <v>376</v>
      </c>
      <c r="C174" s="697"/>
      <c r="D174" s="698"/>
      <c r="E174" s="699"/>
      <c r="F174" s="403" t="s">
        <v>377</v>
      </c>
      <c r="G174" s="400"/>
      <c r="H174" s="401"/>
      <c r="I174" s="401"/>
      <c r="J174" s="401"/>
      <c r="K174" s="401"/>
      <c r="L174" s="401"/>
      <c r="M174" s="402"/>
      <c r="N174" s="413"/>
      <c r="O174" s="262">
        <v>30</v>
      </c>
      <c r="P174" s="262"/>
      <c r="Q174" s="262"/>
      <c r="R174" s="262"/>
      <c r="S174" s="440">
        <f>SUM(S175:S179)</f>
        <v>0</v>
      </c>
      <c r="T174" s="440">
        <f>SUM(T175:T179)</f>
        <v>0</v>
      </c>
      <c r="V174" s="396">
        <f t="shared" si="2"/>
        <v>0</v>
      </c>
    </row>
    <row r="175" spans="1:22" s="395" customFormat="1" ht="15" hidden="1" customHeight="1">
      <c r="A175" s="397"/>
      <c r="B175" s="398"/>
      <c r="C175" s="410"/>
      <c r="D175" s="411" t="s">
        <v>550</v>
      </c>
      <c r="E175" s="412"/>
      <c r="F175" s="399" t="s">
        <v>551</v>
      </c>
      <c r="G175" s="400"/>
      <c r="H175" s="401"/>
      <c r="I175" s="401"/>
      <c r="J175" s="401"/>
      <c r="K175" s="401"/>
      <c r="L175" s="401"/>
      <c r="M175" s="402"/>
      <c r="N175" s="413"/>
      <c r="O175" s="262">
        <v>30</v>
      </c>
      <c r="P175" s="262"/>
      <c r="Q175" s="262"/>
      <c r="R175" s="262"/>
      <c r="S175" s="439">
        <v>0</v>
      </c>
      <c r="T175" s="439">
        <v>0</v>
      </c>
      <c r="V175" s="396"/>
    </row>
    <row r="176" spans="1:22" s="395" customFormat="1" ht="15" hidden="1" customHeight="1">
      <c r="A176" s="397"/>
      <c r="B176" s="398"/>
      <c r="C176" s="410"/>
      <c r="D176" s="411" t="s">
        <v>549</v>
      </c>
      <c r="E176" s="412"/>
      <c r="F176" s="399" t="s">
        <v>552</v>
      </c>
      <c r="G176" s="400"/>
      <c r="H176" s="401"/>
      <c r="I176" s="401"/>
      <c r="J176" s="401"/>
      <c r="K176" s="401"/>
      <c r="L176" s="401"/>
      <c r="M176" s="402"/>
      <c r="N176" s="413"/>
      <c r="O176" s="262">
        <v>30</v>
      </c>
      <c r="P176" s="262"/>
      <c r="Q176" s="262"/>
      <c r="R176" s="262"/>
      <c r="S176" s="439">
        <v>0</v>
      </c>
      <c r="T176" s="439">
        <v>0</v>
      </c>
      <c r="V176" s="396"/>
    </row>
    <row r="177" spans="1:22" s="395" customFormat="1" ht="15" hidden="1" customHeight="1">
      <c r="A177" s="397"/>
      <c r="B177" s="398"/>
      <c r="C177" s="410"/>
      <c r="D177" s="411" t="s">
        <v>548</v>
      </c>
      <c r="E177" s="412"/>
      <c r="F177" s="399" t="s">
        <v>553</v>
      </c>
      <c r="G177" s="400"/>
      <c r="H177" s="401"/>
      <c r="I177" s="401"/>
      <c r="J177" s="401"/>
      <c r="K177" s="401"/>
      <c r="L177" s="401"/>
      <c r="M177" s="402"/>
      <c r="N177" s="413"/>
      <c r="O177" s="262">
        <v>30</v>
      </c>
      <c r="P177" s="262"/>
      <c r="Q177" s="262"/>
      <c r="R177" s="262"/>
      <c r="S177" s="439">
        <v>0</v>
      </c>
      <c r="T177" s="439">
        <v>0</v>
      </c>
      <c r="V177" s="396"/>
    </row>
    <row r="178" spans="1:22" s="395" customFormat="1" ht="15" hidden="1" customHeight="1">
      <c r="A178" s="397"/>
      <c r="B178" s="398"/>
      <c r="C178" s="697" t="s">
        <v>378</v>
      </c>
      <c r="D178" s="698" t="s">
        <v>344</v>
      </c>
      <c r="E178" s="699" t="s">
        <v>344</v>
      </c>
      <c r="F178" s="399" t="s">
        <v>379</v>
      </c>
      <c r="G178" s="400"/>
      <c r="H178" s="401"/>
      <c r="I178" s="401"/>
      <c r="J178" s="401"/>
      <c r="K178" s="401"/>
      <c r="L178" s="401"/>
      <c r="M178" s="402"/>
      <c r="N178" s="413"/>
      <c r="O178" s="262">
        <v>30</v>
      </c>
      <c r="P178" s="262"/>
      <c r="Q178" s="262"/>
      <c r="R178" s="262"/>
      <c r="S178" s="441">
        <v>0</v>
      </c>
      <c r="T178" s="441">
        <v>0</v>
      </c>
      <c r="V178" s="396">
        <f>+T178-S178</f>
        <v>0</v>
      </c>
    </row>
    <row r="179" spans="1:22" s="395" customFormat="1" ht="15" hidden="1" customHeight="1">
      <c r="A179" s="397"/>
      <c r="B179" s="398"/>
      <c r="C179" s="697" t="s">
        <v>380</v>
      </c>
      <c r="D179" s="698"/>
      <c r="E179" s="699"/>
      <c r="F179" s="399" t="s">
        <v>381</v>
      </c>
      <c r="G179" s="400"/>
      <c r="H179" s="401"/>
      <c r="I179" s="401"/>
      <c r="J179" s="401"/>
      <c r="K179" s="401"/>
      <c r="L179" s="401"/>
      <c r="M179" s="402"/>
      <c r="N179" s="413"/>
      <c r="O179" s="262"/>
      <c r="P179" s="262"/>
      <c r="Q179" s="262"/>
      <c r="R179" s="262"/>
      <c r="S179" s="441">
        <v>0</v>
      </c>
      <c r="T179" s="441">
        <v>0</v>
      </c>
      <c r="V179" s="396"/>
    </row>
    <row r="180" spans="1:22" s="395" customFormat="1" ht="15" hidden="1" customHeight="1">
      <c r="A180" s="397" t="s">
        <v>382</v>
      </c>
      <c r="B180" s="398"/>
      <c r="C180" s="697"/>
      <c r="D180" s="698"/>
      <c r="E180" s="699"/>
      <c r="F180" s="415" t="s">
        <v>383</v>
      </c>
      <c r="G180" s="400"/>
      <c r="H180" s="417"/>
      <c r="I180" s="417"/>
      <c r="J180" s="417"/>
      <c r="K180" s="417"/>
      <c r="L180" s="417"/>
      <c r="M180" s="418"/>
      <c r="N180" s="413"/>
      <c r="O180" s="262">
        <v>30</v>
      </c>
      <c r="P180" s="262"/>
      <c r="Q180" s="262"/>
      <c r="R180" s="262"/>
      <c r="S180" s="441">
        <f>+S181+S183</f>
        <v>0</v>
      </c>
      <c r="T180" s="441">
        <f>+T181+T183</f>
        <v>0</v>
      </c>
      <c r="V180" s="396"/>
    </row>
    <row r="181" spans="1:22" s="395" customFormat="1" ht="15" hidden="1" customHeight="1">
      <c r="A181" s="397"/>
      <c r="B181" s="398" t="s">
        <v>384</v>
      </c>
      <c r="C181" s="697"/>
      <c r="D181" s="698"/>
      <c r="E181" s="699"/>
      <c r="F181" s="403" t="s">
        <v>385</v>
      </c>
      <c r="G181" s="400"/>
      <c r="H181" s="404"/>
      <c r="I181" s="404"/>
      <c r="J181" s="404"/>
      <c r="K181" s="404"/>
      <c r="L181" s="404"/>
      <c r="M181" s="405"/>
      <c r="N181" s="413"/>
      <c r="O181" s="262"/>
      <c r="P181" s="262"/>
      <c r="Q181" s="262"/>
      <c r="R181" s="262"/>
      <c r="S181" s="440">
        <f>+SUM(S182:S183)</f>
        <v>0</v>
      </c>
      <c r="T181" s="440">
        <f>+SUM(T182:T183)</f>
        <v>0</v>
      </c>
      <c r="V181" s="396"/>
    </row>
    <row r="182" spans="1:22" s="395" customFormat="1" ht="15" hidden="1" customHeight="1">
      <c r="A182" s="397"/>
      <c r="B182" s="398"/>
      <c r="C182" s="697" t="s">
        <v>386</v>
      </c>
      <c r="D182" s="698"/>
      <c r="E182" s="699"/>
      <c r="F182" s="399" t="s">
        <v>387</v>
      </c>
      <c r="G182" s="400"/>
      <c r="H182" s="401"/>
      <c r="I182" s="401"/>
      <c r="J182" s="401"/>
      <c r="K182" s="401"/>
      <c r="L182" s="401"/>
      <c r="M182" s="402"/>
      <c r="N182" s="413"/>
      <c r="O182" s="262"/>
      <c r="P182" s="262"/>
      <c r="Q182" s="262"/>
      <c r="R182" s="262"/>
      <c r="S182" s="441">
        <v>0</v>
      </c>
      <c r="T182" s="441">
        <v>0</v>
      </c>
      <c r="V182" s="396"/>
    </row>
    <row r="183" spans="1:22" s="395" customFormat="1" ht="15" hidden="1" customHeight="1">
      <c r="A183" s="397"/>
      <c r="B183" s="398"/>
      <c r="C183" s="697" t="s">
        <v>558</v>
      </c>
      <c r="D183" s="698"/>
      <c r="E183" s="699"/>
      <c r="F183" s="463" t="s">
        <v>575</v>
      </c>
      <c r="G183" s="400"/>
      <c r="H183" s="404"/>
      <c r="I183" s="404"/>
      <c r="J183" s="404"/>
      <c r="K183" s="404"/>
      <c r="L183" s="404"/>
      <c r="M183" s="405"/>
      <c r="N183" s="413"/>
      <c r="O183" s="262"/>
      <c r="P183" s="262"/>
      <c r="Q183" s="262"/>
      <c r="R183" s="262"/>
      <c r="S183" s="439">
        <f>SUM(S185:S185)</f>
        <v>0</v>
      </c>
      <c r="T183" s="439">
        <f>SUM(T185:T185)</f>
        <v>0</v>
      </c>
      <c r="V183" s="396"/>
    </row>
    <row r="184" spans="1:22" s="395" customFormat="1" ht="15" hidden="1" customHeight="1">
      <c r="A184" s="397"/>
      <c r="B184" s="398" t="s">
        <v>388</v>
      </c>
      <c r="C184" s="410"/>
      <c r="D184" s="411"/>
      <c r="E184" s="412"/>
      <c r="F184" s="467" t="s">
        <v>389</v>
      </c>
      <c r="G184" s="400"/>
      <c r="H184" s="404"/>
      <c r="I184" s="404"/>
      <c r="J184" s="404"/>
      <c r="K184" s="404"/>
      <c r="L184" s="404"/>
      <c r="M184" s="405"/>
      <c r="N184" s="413"/>
      <c r="O184" s="262"/>
      <c r="P184" s="262"/>
      <c r="Q184" s="262"/>
      <c r="R184" s="262"/>
      <c r="S184" s="440">
        <f>+SUM(S185:S186)</f>
        <v>0</v>
      </c>
      <c r="T184" s="440">
        <f>+SUM(T185:T186)</f>
        <v>0</v>
      </c>
      <c r="V184" s="396"/>
    </row>
    <row r="185" spans="1:22" s="395" customFormat="1" ht="15" hidden="1" customHeight="1">
      <c r="A185" s="397"/>
      <c r="B185" s="398"/>
      <c r="C185" s="697" t="s">
        <v>390</v>
      </c>
      <c r="D185" s="698" t="s">
        <v>391</v>
      </c>
      <c r="E185" s="699" t="s">
        <v>391</v>
      </c>
      <c r="F185" s="399" t="s">
        <v>392</v>
      </c>
      <c r="G185" s="400"/>
      <c r="H185" s="401"/>
      <c r="I185" s="401"/>
      <c r="J185" s="401"/>
      <c r="K185" s="401"/>
      <c r="L185" s="401"/>
      <c r="M185" s="402"/>
      <c r="N185" s="413"/>
      <c r="O185" s="262"/>
      <c r="P185" s="262"/>
      <c r="Q185" s="262"/>
      <c r="R185" s="262"/>
      <c r="S185" s="441">
        <v>0</v>
      </c>
      <c r="T185" s="441">
        <v>0</v>
      </c>
      <c r="V185" s="396"/>
    </row>
    <row r="186" spans="1:22" s="395" customFormat="1" ht="15" hidden="1" customHeight="1">
      <c r="A186" s="397"/>
      <c r="B186" s="398"/>
      <c r="C186" s="697" t="s">
        <v>438</v>
      </c>
      <c r="D186" s="698" t="s">
        <v>391</v>
      </c>
      <c r="E186" s="699" t="s">
        <v>391</v>
      </c>
      <c r="F186" s="399" t="s">
        <v>552</v>
      </c>
      <c r="G186" s="400"/>
      <c r="H186" s="401"/>
      <c r="I186" s="401"/>
      <c r="J186" s="401"/>
      <c r="K186" s="401"/>
      <c r="L186" s="401"/>
      <c r="M186" s="402"/>
      <c r="N186" s="413"/>
      <c r="O186" s="262"/>
      <c r="P186" s="262"/>
      <c r="Q186" s="262"/>
      <c r="R186" s="262"/>
      <c r="S186" s="441">
        <v>0</v>
      </c>
      <c r="T186" s="441">
        <v>0</v>
      </c>
      <c r="V186" s="396"/>
    </row>
    <row r="187" spans="1:22" s="395" customFormat="1" ht="15" hidden="1" customHeight="1">
      <c r="A187" s="397" t="s">
        <v>393</v>
      </c>
      <c r="B187" s="398"/>
      <c r="C187" s="697"/>
      <c r="D187" s="698"/>
      <c r="E187" s="699"/>
      <c r="F187" s="415" t="s">
        <v>394</v>
      </c>
      <c r="G187" s="400"/>
      <c r="H187" s="417"/>
      <c r="I187" s="417"/>
      <c r="J187" s="417"/>
      <c r="K187" s="417"/>
      <c r="L187" s="417"/>
      <c r="M187" s="418"/>
      <c r="N187" s="413"/>
      <c r="O187" s="262"/>
      <c r="P187" s="262"/>
      <c r="Q187" s="262"/>
      <c r="R187" s="262"/>
      <c r="S187" s="441">
        <f>+S188</f>
        <v>0</v>
      </c>
      <c r="T187" s="441">
        <f>+T188</f>
        <v>0</v>
      </c>
      <c r="V187" s="396"/>
    </row>
    <row r="188" spans="1:22" s="395" customFormat="1" ht="15" hidden="1" customHeight="1">
      <c r="A188" s="397"/>
      <c r="B188" s="398" t="s">
        <v>395</v>
      </c>
      <c r="C188" s="697"/>
      <c r="D188" s="698"/>
      <c r="E188" s="699"/>
      <c r="F188" s="403" t="s">
        <v>396</v>
      </c>
      <c r="G188" s="400"/>
      <c r="H188" s="404"/>
      <c r="I188" s="404"/>
      <c r="J188" s="404"/>
      <c r="K188" s="404"/>
      <c r="L188" s="404"/>
      <c r="M188" s="405"/>
      <c r="N188" s="413"/>
      <c r="O188" s="262"/>
      <c r="P188" s="262"/>
      <c r="Q188" s="262"/>
      <c r="R188" s="262"/>
      <c r="S188" s="440">
        <f>SUM(S189:S189)</f>
        <v>0</v>
      </c>
      <c r="T188" s="440">
        <f>SUM(T189:T189)</f>
        <v>0</v>
      </c>
      <c r="V188" s="396"/>
    </row>
    <row r="189" spans="1:22" s="395" customFormat="1" ht="15" hidden="1" customHeight="1">
      <c r="A189" s="397"/>
      <c r="B189" s="398"/>
      <c r="C189" s="697" t="s">
        <v>397</v>
      </c>
      <c r="D189" s="698" t="s">
        <v>398</v>
      </c>
      <c r="E189" s="699" t="s">
        <v>398</v>
      </c>
      <c r="F189" s="399" t="s">
        <v>399</v>
      </c>
      <c r="G189" s="400"/>
      <c r="H189" s="401"/>
      <c r="I189" s="401"/>
      <c r="J189" s="401"/>
      <c r="K189" s="401"/>
      <c r="L189" s="401"/>
      <c r="M189" s="402"/>
      <c r="N189" s="413"/>
      <c r="O189" s="262"/>
      <c r="P189" s="262"/>
      <c r="Q189" s="262"/>
      <c r="R189" s="262"/>
      <c r="S189" s="441">
        <v>0</v>
      </c>
      <c r="T189" s="441">
        <v>0</v>
      </c>
      <c r="V189" s="396"/>
    </row>
    <row r="190" spans="1:22" s="395" customFormat="1" ht="15.75">
      <c r="A190" s="422"/>
      <c r="B190" s="423"/>
      <c r="C190" s="707"/>
      <c r="D190" s="707"/>
      <c r="E190" s="707"/>
      <c r="F190" s="424"/>
      <c r="G190" s="425"/>
      <c r="H190" s="426" t="s">
        <v>400</v>
      </c>
      <c r="I190" s="426"/>
      <c r="J190" s="426"/>
      <c r="K190" s="426"/>
      <c r="L190" s="426"/>
      <c r="M190" s="427"/>
      <c r="N190" s="428"/>
      <c r="O190" s="429"/>
      <c r="P190" s="429"/>
      <c r="Q190" s="430"/>
      <c r="R190" s="430"/>
      <c r="S190" s="443">
        <f>+S187+S180+S152+S143+S99+S51+S18</f>
        <v>155457381.08707213</v>
      </c>
      <c r="T190" s="443">
        <f>+T187+T180+T152+T143+T99+T51+T18</f>
        <v>110608743.03164284</v>
      </c>
      <c r="V190" s="396"/>
    </row>
    <row r="191" spans="1:22" s="401" customFormat="1" ht="15" customHeight="1">
      <c r="A191" s="416"/>
      <c r="B191" s="400"/>
      <c r="C191" s="582"/>
      <c r="D191" s="582"/>
      <c r="E191" s="582"/>
      <c r="G191" s="400"/>
      <c r="N191" s="588"/>
      <c r="S191" s="576"/>
      <c r="T191" s="576"/>
      <c r="V191" s="591"/>
    </row>
    <row r="192" spans="1:22" s="401" customFormat="1" ht="15" customHeight="1">
      <c r="A192" s="416"/>
      <c r="B192" s="400"/>
      <c r="C192" s="582"/>
      <c r="D192" s="582"/>
      <c r="E192" s="582"/>
      <c r="G192" s="400"/>
      <c r="N192" s="588"/>
      <c r="S192" s="576"/>
      <c r="T192" s="576"/>
      <c r="V192" s="591"/>
    </row>
    <row r="193" spans="1:22" ht="15.75">
      <c r="A193" s="307"/>
      <c r="B193" s="700" t="s">
        <v>598</v>
      </c>
      <c r="C193" s="700"/>
      <c r="D193" s="700"/>
      <c r="E193" s="700"/>
      <c r="F193" s="700"/>
      <c r="G193" s="700"/>
      <c r="H193" s="700"/>
      <c r="Q193" s="700" t="s">
        <v>569</v>
      </c>
      <c r="R193" s="700"/>
      <c r="S193" s="700"/>
      <c r="T193" s="437"/>
      <c r="U193" s="210"/>
      <c r="V193" s="208"/>
    </row>
    <row r="194" spans="1:22" ht="11.25" customHeight="1">
      <c r="A194" s="448"/>
      <c r="B194" s="660" t="s">
        <v>510</v>
      </c>
      <c r="C194" s="660"/>
      <c r="D194" s="660"/>
      <c r="E194" s="660"/>
      <c r="F194" s="660"/>
      <c r="G194" s="660"/>
      <c r="H194" s="660"/>
      <c r="Q194" s="660" t="s">
        <v>600</v>
      </c>
      <c r="R194" s="660"/>
      <c r="S194" s="660"/>
      <c r="T194" s="437"/>
      <c r="U194" s="210"/>
      <c r="V194" s="208"/>
    </row>
    <row r="195" spans="1:22" ht="15.75">
      <c r="A195" s="307"/>
      <c r="B195" s="659" t="s">
        <v>508</v>
      </c>
      <c r="C195" s="659"/>
      <c r="D195" s="659"/>
      <c r="E195" s="659"/>
      <c r="F195" s="659"/>
      <c r="G195" s="659"/>
      <c r="H195" s="659"/>
      <c r="Q195" s="659" t="s">
        <v>508</v>
      </c>
      <c r="R195" s="659"/>
      <c r="S195" s="659"/>
      <c r="T195" s="437"/>
      <c r="U195" s="210"/>
      <c r="V195" s="208"/>
    </row>
    <row r="197" spans="1:22" s="395" customFormat="1" ht="15.75">
      <c r="A197" s="416"/>
      <c r="B197" s="400"/>
      <c r="C197" s="580"/>
      <c r="D197" s="580"/>
      <c r="E197" s="580"/>
      <c r="F197" s="400"/>
      <c r="G197" s="400"/>
      <c r="H197" s="587"/>
      <c r="I197" s="587"/>
      <c r="J197" s="587"/>
      <c r="K197" s="587"/>
      <c r="L197" s="587"/>
      <c r="M197" s="587"/>
      <c r="N197" s="588"/>
      <c r="O197" s="401"/>
      <c r="P197" s="401"/>
      <c r="Q197" s="589"/>
      <c r="R197" s="589"/>
      <c r="S197" s="590"/>
      <c r="T197" s="590"/>
      <c r="V197" s="396"/>
    </row>
    <row r="198" spans="1:22" s="395" customFormat="1" ht="15.75">
      <c r="A198" s="416"/>
      <c r="B198" s="400"/>
      <c r="C198" s="580"/>
      <c r="D198" s="580"/>
      <c r="E198" s="580"/>
      <c r="F198" s="400"/>
      <c r="G198" s="400"/>
      <c r="H198" s="587"/>
      <c r="I198" s="587"/>
      <c r="J198" s="587"/>
      <c r="K198" s="587"/>
      <c r="L198" s="587"/>
      <c r="M198" s="587"/>
      <c r="N198" s="588"/>
      <c r="O198" s="401"/>
      <c r="P198" s="401"/>
      <c r="Q198" s="589"/>
      <c r="R198" s="589"/>
      <c r="S198" s="590"/>
      <c r="T198" s="590"/>
      <c r="V198" s="396"/>
    </row>
    <row r="199" spans="1:22" s="213" customFormat="1" ht="15" customHeight="1">
      <c r="A199" s="431"/>
      <c r="B199" s="432"/>
      <c r="C199" s="432"/>
      <c r="N199" s="433"/>
      <c r="S199" s="434"/>
      <c r="T199" s="435"/>
      <c r="V199" s="378"/>
    </row>
    <row r="200" spans="1:22" ht="15.75">
      <c r="A200" s="307"/>
      <c r="S200" s="434"/>
      <c r="T200" s="210"/>
      <c r="V200" s="208"/>
    </row>
    <row r="201" spans="1:22" ht="15.75">
      <c r="A201" s="307"/>
      <c r="S201" s="434"/>
      <c r="T201" s="210"/>
      <c r="V201" s="208"/>
    </row>
    <row r="202" spans="1:22" ht="15.75">
      <c r="A202" s="307"/>
      <c r="S202" s="434"/>
      <c r="T202" s="210"/>
      <c r="V202" s="208"/>
    </row>
    <row r="203" spans="1:22" ht="15.75">
      <c r="A203" s="307"/>
      <c r="S203" s="434"/>
      <c r="T203" s="210"/>
      <c r="V203" s="208"/>
    </row>
    <row r="204" spans="1:22" ht="15.75">
      <c r="A204" s="307"/>
      <c r="S204" s="434"/>
      <c r="T204" s="210"/>
      <c r="V204" s="208"/>
    </row>
    <row r="205" spans="1:22" ht="15.75">
      <c r="A205" s="307"/>
      <c r="S205" s="434"/>
      <c r="T205" s="210"/>
      <c r="V205" s="208"/>
    </row>
    <row r="206" spans="1:22" ht="15.75">
      <c r="A206" s="307"/>
      <c r="S206" s="434"/>
      <c r="T206" s="210"/>
      <c r="V206" s="208"/>
    </row>
    <row r="207" spans="1:22" ht="15.75">
      <c r="A207" s="307"/>
      <c r="S207" s="434"/>
      <c r="T207" s="210"/>
      <c r="V207" s="208"/>
    </row>
    <row r="208" spans="1:22" ht="15.75">
      <c r="A208" s="307"/>
      <c r="S208" s="434"/>
      <c r="T208" s="210"/>
      <c r="V208" s="208"/>
    </row>
    <row r="209" spans="1:22" ht="15.75">
      <c r="A209" s="307"/>
      <c r="S209" s="434"/>
      <c r="T209" s="210"/>
      <c r="V209" s="208"/>
    </row>
    <row r="210" spans="1:22" ht="15.75">
      <c r="A210" s="307"/>
      <c r="S210" s="434"/>
      <c r="T210" s="210"/>
      <c r="V210" s="208"/>
    </row>
    <row r="211" spans="1:22" ht="15.75">
      <c r="A211" s="307"/>
      <c r="S211" s="434"/>
      <c r="T211" s="210"/>
      <c r="V211" s="208"/>
    </row>
    <row r="212" spans="1:22" ht="15.75">
      <c r="A212" s="307"/>
      <c r="S212" s="434"/>
      <c r="T212" s="210"/>
      <c r="V212" s="208"/>
    </row>
    <row r="213" spans="1:22" ht="15.75">
      <c r="A213" s="307"/>
      <c r="S213" s="434"/>
      <c r="T213" s="210"/>
      <c r="V213" s="208"/>
    </row>
    <row r="214" spans="1:22" ht="15.75">
      <c r="A214" s="307"/>
      <c r="S214" s="434"/>
      <c r="T214" s="210"/>
      <c r="V214" s="208"/>
    </row>
    <row r="215" spans="1:22" ht="15.75">
      <c r="A215" s="307"/>
      <c r="S215" s="434"/>
      <c r="T215" s="210"/>
      <c r="V215" s="208"/>
    </row>
    <row r="216" spans="1:22" ht="15.75">
      <c r="A216" s="307"/>
      <c r="S216" s="434"/>
      <c r="T216" s="210"/>
      <c r="V216" s="208"/>
    </row>
    <row r="217" spans="1:22" ht="15.75">
      <c r="A217" s="307"/>
      <c r="S217" s="434"/>
      <c r="T217" s="437"/>
    </row>
    <row r="218" spans="1:22" ht="15.75">
      <c r="A218" s="307"/>
      <c r="S218" s="434"/>
      <c r="T218" s="437"/>
    </row>
    <row r="219" spans="1:22" ht="15.75">
      <c r="A219" s="307"/>
      <c r="S219" s="434"/>
      <c r="T219" s="437"/>
    </row>
    <row r="220" spans="1:22" ht="15.75">
      <c r="A220" s="307"/>
    </row>
    <row r="221" spans="1:22" ht="15.75">
      <c r="A221" s="307"/>
    </row>
    <row r="222" spans="1:22" ht="15.75">
      <c r="A222" s="307"/>
    </row>
    <row r="223" spans="1:22" ht="15.75">
      <c r="A223" s="307"/>
    </row>
    <row r="224" spans="1:22" ht="15.75">
      <c r="A224" s="307"/>
    </row>
    <row r="225" spans="1:1" ht="15.75">
      <c r="A225" s="307"/>
    </row>
    <row r="226" spans="1:1" ht="15.75">
      <c r="A226" s="307"/>
    </row>
    <row r="227" spans="1:1" ht="15.75">
      <c r="A227" s="307"/>
    </row>
    <row r="228" spans="1:1" ht="15.75">
      <c r="A228" s="307"/>
    </row>
    <row r="229" spans="1:1" ht="15.75">
      <c r="A229" s="307"/>
    </row>
    <row r="230" spans="1:1" ht="15.75">
      <c r="A230" s="307"/>
    </row>
    <row r="231" spans="1:1" ht="15.75">
      <c r="A231" s="307"/>
    </row>
    <row r="232" spans="1:1" ht="15.75">
      <c r="A232" s="307"/>
    </row>
    <row r="233" spans="1:1" ht="15.75">
      <c r="A233" s="307"/>
    </row>
    <row r="234" spans="1:1" ht="15.75">
      <c r="A234" s="307"/>
    </row>
    <row r="235" spans="1:1" ht="15.75">
      <c r="A235" s="307"/>
    </row>
    <row r="236" spans="1:1" ht="15.75">
      <c r="A236" s="307"/>
    </row>
    <row r="237" spans="1:1" ht="15.75">
      <c r="A237" s="307"/>
    </row>
    <row r="238" spans="1:1" ht="15.75">
      <c r="A238" s="307"/>
    </row>
    <row r="239" spans="1:1" ht="15.75">
      <c r="A239" s="307"/>
    </row>
    <row r="240" spans="1:1" ht="15.75">
      <c r="A240" s="307"/>
    </row>
    <row r="241" spans="1:1" ht="15.75">
      <c r="A241" s="307"/>
    </row>
    <row r="242" spans="1:1" ht="15.75">
      <c r="A242" s="307"/>
    </row>
    <row r="243" spans="1:1" ht="15.75">
      <c r="A243" s="307"/>
    </row>
    <row r="244" spans="1:1" ht="15.75">
      <c r="A244" s="307"/>
    </row>
    <row r="245" spans="1:1" ht="15.75">
      <c r="A245" s="307"/>
    </row>
    <row r="246" spans="1:1" ht="15.75">
      <c r="A246" s="307"/>
    </row>
    <row r="247" spans="1:1" ht="15.75">
      <c r="A247" s="307"/>
    </row>
    <row r="248" spans="1:1" ht="15.75">
      <c r="A248" s="307"/>
    </row>
    <row r="249" spans="1:1" ht="15.75">
      <c r="A249" s="307"/>
    </row>
    <row r="250" spans="1:1" ht="15.75">
      <c r="A250" s="307"/>
    </row>
    <row r="251" spans="1:1" ht="15.75">
      <c r="A251" s="307"/>
    </row>
    <row r="252" spans="1:1" ht="15.75">
      <c r="A252" s="307"/>
    </row>
    <row r="253" spans="1:1" ht="15.75">
      <c r="A253" s="307"/>
    </row>
    <row r="254" spans="1:1" ht="15.75">
      <c r="A254" s="307"/>
    </row>
    <row r="255" spans="1:1" ht="15.75">
      <c r="A255" s="307"/>
    </row>
    <row r="256" spans="1:1" ht="15.75">
      <c r="A256" s="307"/>
    </row>
    <row r="257" spans="1:1" ht="15.75">
      <c r="A257" s="307"/>
    </row>
    <row r="258" spans="1:1" ht="15.75">
      <c r="A258" s="307"/>
    </row>
    <row r="259" spans="1:1" ht="15.75">
      <c r="A259" s="307"/>
    </row>
    <row r="260" spans="1:1" ht="15.75">
      <c r="A260" s="307"/>
    </row>
    <row r="261" spans="1:1" ht="15.75">
      <c r="A261" s="307"/>
    </row>
    <row r="262" spans="1:1" ht="15.75">
      <c r="A262" s="307"/>
    </row>
    <row r="263" spans="1:1" ht="15.75">
      <c r="A263" s="307"/>
    </row>
    <row r="264" spans="1:1" ht="15.75">
      <c r="A264" s="307"/>
    </row>
    <row r="265" spans="1:1" ht="15.75">
      <c r="A265" s="307"/>
    </row>
    <row r="266" spans="1:1" ht="15.75">
      <c r="A266" s="307"/>
    </row>
  </sheetData>
  <mergeCells count="179">
    <mergeCell ref="C158:E158"/>
    <mergeCell ref="C159:E159"/>
    <mergeCell ref="C153:E153"/>
    <mergeCell ref="C154:E154"/>
    <mergeCell ref="C155:E155"/>
    <mergeCell ref="C149:E149"/>
    <mergeCell ref="C165:E165"/>
    <mergeCell ref="C170:E170"/>
    <mergeCell ref="C166:E166"/>
    <mergeCell ref="C167:E167"/>
    <mergeCell ref="C179:E179"/>
    <mergeCell ref="C164:E164"/>
    <mergeCell ref="C160:E160"/>
    <mergeCell ref="C161:E161"/>
    <mergeCell ref="C162:E162"/>
    <mergeCell ref="C163:E163"/>
    <mergeCell ref="C171:E171"/>
    <mergeCell ref="F1:R1"/>
    <mergeCell ref="O15:O16"/>
    <mergeCell ref="R15:R16"/>
    <mergeCell ref="A17:E17"/>
    <mergeCell ref="Q15:Q16"/>
    <mergeCell ref="C20:E20"/>
    <mergeCell ref="N15:N16"/>
    <mergeCell ref="F17:M17"/>
    <mergeCell ref="P15:P16"/>
    <mergeCell ref="C16:E16"/>
    <mergeCell ref="N19:N28"/>
    <mergeCell ref="C28:E28"/>
    <mergeCell ref="C22:E22"/>
    <mergeCell ref="J12:K12"/>
    <mergeCell ref="A15:E15"/>
    <mergeCell ref="F15:M16"/>
    <mergeCell ref="C18:E18"/>
    <mergeCell ref="C19:E19"/>
    <mergeCell ref="C23:E23"/>
    <mergeCell ref="C24:E24"/>
    <mergeCell ref="C25:E25"/>
    <mergeCell ref="C26:E26"/>
    <mergeCell ref="C190:E190"/>
    <mergeCell ref="C186:E186"/>
    <mergeCell ref="C187:E187"/>
    <mergeCell ref="C188:E188"/>
    <mergeCell ref="C189:E189"/>
    <mergeCell ref="C180:E180"/>
    <mergeCell ref="C183:E183"/>
    <mergeCell ref="C185:E185"/>
    <mergeCell ref="C173:E173"/>
    <mergeCell ref="C174:E174"/>
    <mergeCell ref="C178:E178"/>
    <mergeCell ref="C181:E181"/>
    <mergeCell ref="C182:E182"/>
    <mergeCell ref="C152:E152"/>
    <mergeCell ref="C157:E157"/>
    <mergeCell ref="C145:E145"/>
    <mergeCell ref="C146:E146"/>
    <mergeCell ref="C147:E147"/>
    <mergeCell ref="C148:E148"/>
    <mergeCell ref="C142:E142"/>
    <mergeCell ref="C143:E143"/>
    <mergeCell ref="C144:E144"/>
    <mergeCell ref="C156:E156"/>
    <mergeCell ref="C137:E137"/>
    <mergeCell ref="C138:E138"/>
    <mergeCell ref="C139:E139"/>
    <mergeCell ref="C140:E140"/>
    <mergeCell ref="C133:E133"/>
    <mergeCell ref="C134:E134"/>
    <mergeCell ref="C135:E135"/>
    <mergeCell ref="C136:E136"/>
    <mergeCell ref="C129:E129"/>
    <mergeCell ref="C130:E130"/>
    <mergeCell ref="C131:E131"/>
    <mergeCell ref="C132:E132"/>
    <mergeCell ref="C124:E124"/>
    <mergeCell ref="C125:E125"/>
    <mergeCell ref="C127:E127"/>
    <mergeCell ref="C128:E128"/>
    <mergeCell ref="C120:E120"/>
    <mergeCell ref="C121:E121"/>
    <mergeCell ref="C122:E122"/>
    <mergeCell ref="C123:E123"/>
    <mergeCell ref="C116:E116"/>
    <mergeCell ref="C117:E117"/>
    <mergeCell ref="C118:E118"/>
    <mergeCell ref="C119:E119"/>
    <mergeCell ref="C112:E112"/>
    <mergeCell ref="C113:E113"/>
    <mergeCell ref="C114:E114"/>
    <mergeCell ref="C115:E115"/>
    <mergeCell ref="C108:E108"/>
    <mergeCell ref="C109:E109"/>
    <mergeCell ref="C110:E110"/>
    <mergeCell ref="C111:E111"/>
    <mergeCell ref="C85:E85"/>
    <mergeCell ref="C79:E79"/>
    <mergeCell ref="C80:E80"/>
    <mergeCell ref="C104:E104"/>
    <mergeCell ref="C105:E105"/>
    <mergeCell ref="C106:E106"/>
    <mergeCell ref="C107:E107"/>
    <mergeCell ref="C100:E100"/>
    <mergeCell ref="C101:E101"/>
    <mergeCell ref="C102:E102"/>
    <mergeCell ref="C103:E103"/>
    <mergeCell ref="C98:E98"/>
    <mergeCell ref="C99:E99"/>
    <mergeCell ref="C47:E47"/>
    <mergeCell ref="C30:E30"/>
    <mergeCell ref="C31:E31"/>
    <mergeCell ref="C32:E32"/>
    <mergeCell ref="C38:E38"/>
    <mergeCell ref="C96:E96"/>
    <mergeCell ref="C97:E97"/>
    <mergeCell ref="C90:E90"/>
    <mergeCell ref="C91:E91"/>
    <mergeCell ref="C92:E92"/>
    <mergeCell ref="C93:E93"/>
    <mergeCell ref="C86:E86"/>
    <mergeCell ref="C87:E87"/>
    <mergeCell ref="C88:E88"/>
    <mergeCell ref="C89:E89"/>
    <mergeCell ref="C94:E94"/>
    <mergeCell ref="C95:E95"/>
    <mergeCell ref="C70:E70"/>
    <mergeCell ref="C71:E71"/>
    <mergeCell ref="C72:E72"/>
    <mergeCell ref="C73:E73"/>
    <mergeCell ref="C82:E82"/>
    <mergeCell ref="C83:E83"/>
    <mergeCell ref="C84:E84"/>
    <mergeCell ref="C77:E77"/>
    <mergeCell ref="B193:H193"/>
    <mergeCell ref="Q193:S193"/>
    <mergeCell ref="B194:H194"/>
    <mergeCell ref="Q194:S194"/>
    <mergeCell ref="C21:E21"/>
    <mergeCell ref="C37:E37"/>
    <mergeCell ref="C34:E34"/>
    <mergeCell ref="C29:E29"/>
    <mergeCell ref="C27:E27"/>
    <mergeCell ref="C54:E54"/>
    <mergeCell ref="C55:E55"/>
    <mergeCell ref="C56:E56"/>
    <mergeCell ref="C57:E57"/>
    <mergeCell ref="C51:E51"/>
    <mergeCell ref="C52:E52"/>
    <mergeCell ref="C53:E53"/>
    <mergeCell ref="C36:E36"/>
    <mergeCell ref="C48:E48"/>
    <mergeCell ref="C49:E49"/>
    <mergeCell ref="C50:E50"/>
    <mergeCell ref="C44:E44"/>
    <mergeCell ref="C45:E45"/>
    <mergeCell ref="C46:E46"/>
    <mergeCell ref="B195:H195"/>
    <mergeCell ref="Q195:S195"/>
    <mergeCell ref="C35:E35"/>
    <mergeCell ref="C66:E66"/>
    <mergeCell ref="C67:E67"/>
    <mergeCell ref="C68:E68"/>
    <mergeCell ref="C69:E69"/>
    <mergeCell ref="C62:E62"/>
    <mergeCell ref="C63:E63"/>
    <mergeCell ref="C64:E64"/>
    <mergeCell ref="C65:E65"/>
    <mergeCell ref="C58:E58"/>
    <mergeCell ref="C59:E59"/>
    <mergeCell ref="C60:E60"/>
    <mergeCell ref="C61:E61"/>
    <mergeCell ref="C40:E40"/>
    <mergeCell ref="C41:E41"/>
    <mergeCell ref="C42:E42"/>
    <mergeCell ref="C43:E43"/>
    <mergeCell ref="C78:E78"/>
    <mergeCell ref="C81:E81"/>
    <mergeCell ref="C74:E74"/>
    <mergeCell ref="C75:E75"/>
    <mergeCell ref="C76:E76"/>
  </mergeCells>
  <phoneticPr fontId="9" type="noConversion"/>
  <printOptions horizontalCentered="1"/>
  <pageMargins left="0.83" right="0.23622047244094491" top="0.51181102362204722" bottom="0.78740157480314965" header="0" footer="0.6692913385826772"/>
  <pageSetup paperSize="9" scale="60" firstPageNumber="14" fitToHeight="4" orientation="portrait" useFirstPageNumber="1" r:id="rId1"/>
  <headerFooter alignWithMargins="0"/>
  <rowBreaks count="2" manualBreakCount="2">
    <brk id="76" max="19" man="1"/>
    <brk id="153" max="1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V270"/>
  <sheetViews>
    <sheetView showGridLines="0" topLeftCell="A114" zoomScale="96" zoomScaleNormal="96" workbookViewId="0">
      <selection activeCell="R113" sqref="R113"/>
    </sheetView>
  </sheetViews>
  <sheetFormatPr baseColWidth="10" defaultColWidth="11.42578125" defaultRowHeight="18.75" customHeight="1"/>
  <cols>
    <col min="1" max="2" width="7.5703125" style="211" customWidth="1"/>
    <col min="3" max="3" width="1.5703125" style="211" customWidth="1"/>
    <col min="4" max="4" width="5.140625" style="208" customWidth="1"/>
    <col min="5" max="5" width="1.5703125" style="208" customWidth="1"/>
    <col min="6" max="6" width="6.5703125" style="208" customWidth="1"/>
    <col min="7" max="10" width="4.42578125" style="208" customWidth="1"/>
    <col min="11" max="11" width="3.85546875" style="208" customWidth="1"/>
    <col min="12" max="12" width="16" style="208" customWidth="1"/>
    <col min="13" max="13" width="7.7109375" style="208" customWidth="1"/>
    <col min="14" max="14" width="9" style="368" customWidth="1"/>
    <col min="15" max="15" width="8.7109375" style="208" customWidth="1"/>
    <col min="16" max="18" width="13.7109375" style="208" customWidth="1"/>
    <col min="19" max="19" width="22.140625" style="213" customWidth="1"/>
    <col min="20" max="20" width="22.140625" style="446" customWidth="1"/>
    <col min="21" max="21" width="15.7109375" style="208" bestFit="1" customWidth="1"/>
    <col min="22" max="22" width="12.140625" style="208" bestFit="1" customWidth="1"/>
    <col min="23" max="16384" width="11.42578125" style="208"/>
  </cols>
  <sheetData>
    <row r="1" spans="1:20" ht="18.75" customHeight="1">
      <c r="F1" s="708" t="s">
        <v>528</v>
      </c>
      <c r="G1" s="708"/>
      <c r="H1" s="708"/>
      <c r="I1" s="708"/>
      <c r="J1" s="708"/>
      <c r="K1" s="708"/>
      <c r="L1" s="708"/>
      <c r="M1" s="708"/>
      <c r="N1" s="708"/>
      <c r="O1" s="708"/>
      <c r="P1" s="708"/>
      <c r="Q1" s="708"/>
      <c r="R1" s="708"/>
      <c r="T1" s="444" t="s">
        <v>526</v>
      </c>
    </row>
    <row r="2" spans="1:20" s="359" customFormat="1" ht="18.75" customHeight="1">
      <c r="A2" s="355"/>
      <c r="B2" s="356"/>
      <c r="C2" s="356"/>
      <c r="D2" s="356"/>
      <c r="E2" s="356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522" t="s">
        <v>594</v>
      </c>
      <c r="T2" s="445"/>
    </row>
    <row r="3" spans="1:20" ht="18.75" customHeight="1">
      <c r="A3" s="361" t="s">
        <v>498</v>
      </c>
      <c r="F3" s="299" t="s">
        <v>521</v>
      </c>
      <c r="G3" s="540">
        <v>6</v>
      </c>
      <c r="H3" s="540">
        <v>1</v>
      </c>
      <c r="I3" s="540">
        <v>1</v>
      </c>
      <c r="J3" s="540">
        <v>1</v>
      </c>
      <c r="K3" s="363"/>
      <c r="L3" s="307" t="s">
        <v>522</v>
      </c>
      <c r="N3" s="307" t="s">
        <v>434</v>
      </c>
      <c r="S3" s="395" t="s">
        <v>631</v>
      </c>
    </row>
    <row r="4" spans="1:20" s="299" customFormat="1" ht="18.75" customHeight="1">
      <c r="A4" s="295"/>
      <c r="C4" s="211"/>
      <c r="G4" s="541"/>
      <c r="H4" s="541"/>
      <c r="I4" s="541"/>
      <c r="J4" s="541"/>
      <c r="N4" s="365"/>
      <c r="S4" s="364"/>
      <c r="T4" s="447"/>
    </row>
    <row r="5" spans="1:20" ht="18.75" customHeight="1">
      <c r="A5" s="361" t="s">
        <v>499</v>
      </c>
      <c r="F5" s="299" t="s">
        <v>521</v>
      </c>
      <c r="G5" s="540">
        <v>0</v>
      </c>
      <c r="H5" s="540">
        <v>0</v>
      </c>
      <c r="I5" s="542"/>
      <c r="J5" s="534"/>
      <c r="L5" s="307" t="s">
        <v>522</v>
      </c>
    </row>
    <row r="6" spans="1:20" s="299" customFormat="1" ht="18.75" customHeight="1">
      <c r="A6" s="295"/>
      <c r="C6" s="211"/>
      <c r="G6" s="541"/>
      <c r="H6" s="541"/>
      <c r="I6" s="541"/>
      <c r="J6" s="541"/>
      <c r="N6" s="365"/>
      <c r="T6" s="447"/>
    </row>
    <row r="7" spans="1:20" ht="18.75" customHeight="1">
      <c r="A7" s="240" t="s">
        <v>517</v>
      </c>
      <c r="F7" s="299" t="s">
        <v>521</v>
      </c>
      <c r="G7" s="540">
        <v>1</v>
      </c>
      <c r="H7" s="540">
        <v>1</v>
      </c>
      <c r="I7" s="542"/>
      <c r="J7" s="543"/>
      <c r="L7" s="307" t="s">
        <v>522</v>
      </c>
      <c r="N7" s="448" t="s">
        <v>535</v>
      </c>
      <c r="S7" s="299" t="s">
        <v>525</v>
      </c>
    </row>
    <row r="8" spans="1:20" s="299" customFormat="1" ht="18.75" customHeight="1">
      <c r="A8" s="295"/>
      <c r="C8" s="211"/>
      <c r="G8" s="541"/>
      <c r="H8" s="541"/>
      <c r="I8" s="541"/>
      <c r="J8" s="541"/>
      <c r="L8" s="370"/>
      <c r="N8" s="448" t="s">
        <v>536</v>
      </c>
      <c r="T8" s="447"/>
    </row>
    <row r="9" spans="1:20" ht="18.75" customHeight="1">
      <c r="A9" s="361" t="s">
        <v>518</v>
      </c>
      <c r="F9" s="299" t="s">
        <v>521</v>
      </c>
      <c r="G9" s="540"/>
      <c r="H9" s="540"/>
      <c r="I9" s="542"/>
      <c r="J9" s="534"/>
      <c r="L9" s="307" t="s">
        <v>522</v>
      </c>
      <c r="S9" s="299"/>
    </row>
    <row r="10" spans="1:20" s="299" customFormat="1" ht="18.75" customHeight="1">
      <c r="A10" s="295"/>
      <c r="C10" s="211"/>
      <c r="G10" s="541"/>
      <c r="H10" s="541"/>
      <c r="I10" s="541"/>
      <c r="J10" s="541"/>
      <c r="L10" s="370"/>
      <c r="N10" s="365"/>
      <c r="T10" s="447"/>
    </row>
    <row r="11" spans="1:20" ht="18.75" customHeight="1">
      <c r="A11" s="361" t="s">
        <v>519</v>
      </c>
      <c r="F11" s="299" t="s">
        <v>521</v>
      </c>
      <c r="G11" s="540"/>
      <c r="H11" s="540"/>
      <c r="I11" s="542"/>
      <c r="J11" s="534"/>
      <c r="K11" s="223"/>
      <c r="L11" s="307" t="s">
        <v>522</v>
      </c>
      <c r="S11" s="299" t="s">
        <v>525</v>
      </c>
      <c r="T11" s="290"/>
    </row>
    <row r="12" spans="1:20" s="299" customFormat="1" ht="18.75" customHeight="1">
      <c r="A12" s="295"/>
      <c r="C12" s="211"/>
      <c r="G12" s="372"/>
      <c r="H12" s="372"/>
      <c r="I12" s="372"/>
      <c r="J12" s="725"/>
      <c r="K12" s="725"/>
      <c r="N12" s="365"/>
      <c r="S12" s="364"/>
      <c r="T12" s="290"/>
    </row>
    <row r="13" spans="1:20" ht="18.75" customHeight="1" thickBot="1">
      <c r="A13" s="373" t="s">
        <v>520</v>
      </c>
      <c r="C13" s="253"/>
      <c r="D13" s="253"/>
      <c r="E13" s="253"/>
      <c r="F13" s="253"/>
      <c r="G13" s="374" t="s">
        <v>440</v>
      </c>
      <c r="H13" s="374" t="s">
        <v>440</v>
      </c>
      <c r="I13" s="374" t="s">
        <v>440</v>
      </c>
      <c r="J13" s="374" t="s">
        <v>412</v>
      </c>
      <c r="K13" s="239"/>
      <c r="L13" s="307" t="s">
        <v>522</v>
      </c>
      <c r="M13" s="253"/>
      <c r="N13" s="307" t="s">
        <v>530</v>
      </c>
      <c r="S13" s="299" t="s">
        <v>525</v>
      </c>
      <c r="T13" s="449"/>
    </row>
    <row r="14" spans="1:20" ht="18.75" customHeight="1">
      <c r="A14" s="361"/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T14" s="449"/>
    </row>
    <row r="15" spans="1:20" ht="18.75" customHeight="1">
      <c r="A15" s="748" t="s">
        <v>523</v>
      </c>
      <c r="B15" s="749"/>
      <c r="C15" s="749"/>
      <c r="D15" s="749"/>
      <c r="E15" s="749"/>
      <c r="F15" s="750" t="s">
        <v>513</v>
      </c>
      <c r="G15" s="751"/>
      <c r="H15" s="751"/>
      <c r="I15" s="751"/>
      <c r="J15" s="751"/>
      <c r="K15" s="751"/>
      <c r="L15" s="751"/>
      <c r="M15" s="752"/>
      <c r="N15" s="763" t="s">
        <v>475</v>
      </c>
      <c r="O15" s="741" t="s">
        <v>495</v>
      </c>
      <c r="P15" s="743" t="s">
        <v>416</v>
      </c>
      <c r="Q15" s="743" t="s">
        <v>515</v>
      </c>
      <c r="R15" s="743" t="s">
        <v>417</v>
      </c>
      <c r="S15" s="376" t="s">
        <v>516</v>
      </c>
      <c r="T15" s="377" t="s">
        <v>524</v>
      </c>
    </row>
    <row r="16" spans="1:20" ht="18.75" customHeight="1">
      <c r="A16" s="450" t="s">
        <v>411</v>
      </c>
      <c r="B16" s="450" t="s">
        <v>445</v>
      </c>
      <c r="C16" s="760" t="s">
        <v>514</v>
      </c>
      <c r="D16" s="761" t="s">
        <v>3</v>
      </c>
      <c r="E16" s="762" t="s">
        <v>3</v>
      </c>
      <c r="F16" s="753"/>
      <c r="G16" s="754"/>
      <c r="H16" s="754"/>
      <c r="I16" s="754"/>
      <c r="J16" s="754"/>
      <c r="K16" s="754"/>
      <c r="L16" s="754"/>
      <c r="M16" s="755"/>
      <c r="N16" s="764"/>
      <c r="O16" s="742"/>
      <c r="P16" s="744"/>
      <c r="Q16" s="744"/>
      <c r="R16" s="744"/>
      <c r="S16" s="380" t="s">
        <v>589</v>
      </c>
      <c r="T16" s="381" t="s">
        <v>590</v>
      </c>
    </row>
    <row r="17" spans="1:22" s="452" customFormat="1" ht="18.75" customHeight="1">
      <c r="A17" s="745" t="s">
        <v>409</v>
      </c>
      <c r="B17" s="746"/>
      <c r="C17" s="746"/>
      <c r="D17" s="746"/>
      <c r="E17" s="747"/>
      <c r="F17" s="756" t="s">
        <v>412</v>
      </c>
      <c r="G17" s="757"/>
      <c r="H17" s="757"/>
      <c r="I17" s="757"/>
      <c r="J17" s="757"/>
      <c r="K17" s="757"/>
      <c r="L17" s="757"/>
      <c r="M17" s="758"/>
      <c r="N17" s="451">
        <v>3</v>
      </c>
      <c r="O17" s="451" t="s">
        <v>321</v>
      </c>
      <c r="P17" s="451" t="s">
        <v>424</v>
      </c>
      <c r="Q17" s="451" t="s">
        <v>339</v>
      </c>
      <c r="R17" s="451" t="s">
        <v>425</v>
      </c>
      <c r="S17" s="382" t="s">
        <v>382</v>
      </c>
      <c r="T17" s="383" t="s">
        <v>393</v>
      </c>
    </row>
    <row r="18" spans="1:22" s="461" customFormat="1" ht="18.75" customHeight="1">
      <c r="A18" s="453">
        <v>1</v>
      </c>
      <c r="B18" s="454"/>
      <c r="C18" s="734"/>
      <c r="D18" s="735"/>
      <c r="E18" s="736"/>
      <c r="F18" s="455" t="s">
        <v>4</v>
      </c>
      <c r="G18" s="456"/>
      <c r="H18" s="457"/>
      <c r="I18" s="457"/>
      <c r="J18" s="457"/>
      <c r="K18" s="457"/>
      <c r="L18" s="457"/>
      <c r="M18" s="458"/>
      <c r="N18" s="459">
        <v>331</v>
      </c>
      <c r="O18" s="572" t="s">
        <v>629</v>
      </c>
      <c r="P18" s="460"/>
      <c r="Q18" s="460"/>
      <c r="R18" s="460"/>
      <c r="S18" s="438">
        <f>+S19+S27+S34+S37+S40+S43+S48+S22</f>
        <v>116401732.45833339</v>
      </c>
      <c r="T18" s="438">
        <f>+T19+T27+T34+T37+T40+T43+T48+T22</f>
        <v>121565862.23999999</v>
      </c>
    </row>
    <row r="19" spans="1:22" s="461" customFormat="1" ht="18.75" customHeight="1">
      <c r="A19" s="462"/>
      <c r="B19" s="264" t="s">
        <v>5</v>
      </c>
      <c r="C19" s="701"/>
      <c r="D19" s="702"/>
      <c r="E19" s="703"/>
      <c r="F19" s="467" t="s">
        <v>6</v>
      </c>
      <c r="G19" s="464"/>
      <c r="H19" s="468"/>
      <c r="I19" s="468"/>
      <c r="J19" s="468"/>
      <c r="K19" s="468"/>
      <c r="L19" s="468"/>
      <c r="M19" s="469"/>
      <c r="N19" s="759"/>
      <c r="O19" s="572">
        <v>10</v>
      </c>
      <c r="P19" s="267"/>
      <c r="Q19" s="267"/>
      <c r="R19" s="267"/>
      <c r="S19" s="440">
        <f>SUM(S20:S21)</f>
        <v>77166559.180000052</v>
      </c>
      <c r="T19" s="439">
        <v>61540450</v>
      </c>
    </row>
    <row r="20" spans="1:22" s="461" customFormat="1" ht="18.75" customHeight="1">
      <c r="A20" s="462"/>
      <c r="B20" s="264"/>
      <c r="C20" s="701" t="s">
        <v>7</v>
      </c>
      <c r="D20" s="702" t="s">
        <v>8</v>
      </c>
      <c r="E20" s="703" t="s">
        <v>8</v>
      </c>
      <c r="F20" s="463" t="s">
        <v>9</v>
      </c>
      <c r="G20" s="464"/>
      <c r="H20" s="465"/>
      <c r="I20" s="465"/>
      <c r="J20" s="465"/>
      <c r="K20" s="465"/>
      <c r="L20" s="465"/>
      <c r="M20" s="466"/>
      <c r="N20" s="759"/>
      <c r="O20" s="572">
        <v>10</v>
      </c>
      <c r="P20" s="267"/>
      <c r="Q20" s="267"/>
      <c r="R20" s="267"/>
      <c r="S20" s="439">
        <v>77166559.180000052</v>
      </c>
      <c r="T20" s="439">
        <v>61540450</v>
      </c>
    </row>
    <row r="21" spans="1:22" s="461" customFormat="1" ht="18.75" hidden="1" customHeight="1">
      <c r="A21" s="462"/>
      <c r="B21" s="264"/>
      <c r="C21" s="701" t="s">
        <v>10</v>
      </c>
      <c r="D21" s="702" t="s">
        <v>8</v>
      </c>
      <c r="E21" s="703" t="s">
        <v>8</v>
      </c>
      <c r="F21" s="463" t="s">
        <v>11</v>
      </c>
      <c r="G21" s="464"/>
      <c r="H21" s="465"/>
      <c r="I21" s="465"/>
      <c r="J21" s="465"/>
      <c r="K21" s="465"/>
      <c r="L21" s="465"/>
      <c r="M21" s="466"/>
      <c r="N21" s="759"/>
      <c r="O21" s="572">
        <v>10</v>
      </c>
      <c r="P21" s="267"/>
      <c r="Q21" s="267"/>
      <c r="R21" s="267"/>
      <c r="S21" s="439">
        <v>0</v>
      </c>
      <c r="T21" s="439">
        <v>0</v>
      </c>
    </row>
    <row r="22" spans="1:22" s="461" customFormat="1" ht="18.75" customHeight="1">
      <c r="A22" s="462"/>
      <c r="B22" s="264" t="s">
        <v>12</v>
      </c>
      <c r="C22" s="701"/>
      <c r="D22" s="702"/>
      <c r="E22" s="703"/>
      <c r="F22" s="467" t="s">
        <v>13</v>
      </c>
      <c r="G22" s="464"/>
      <c r="H22" s="468"/>
      <c r="I22" s="468"/>
      <c r="J22" s="468"/>
      <c r="K22" s="468"/>
      <c r="L22" s="468"/>
      <c r="M22" s="469"/>
      <c r="N22" s="759"/>
      <c r="O22" s="572">
        <v>30</v>
      </c>
      <c r="P22" s="267"/>
      <c r="Q22" s="267"/>
      <c r="R22" s="267"/>
      <c r="S22" s="440">
        <f>SUM(S23:S26)</f>
        <v>4472062.3200000012</v>
      </c>
      <c r="T22" s="440">
        <f>SUM(T23:T26)</f>
        <v>2789884</v>
      </c>
    </row>
    <row r="23" spans="1:22" s="461" customFormat="1" ht="18.75" customHeight="1">
      <c r="A23" s="462"/>
      <c r="B23" s="264"/>
      <c r="C23" s="701" t="s">
        <v>14</v>
      </c>
      <c r="D23" s="702" t="s">
        <v>15</v>
      </c>
      <c r="E23" s="703" t="s">
        <v>15</v>
      </c>
      <c r="F23" s="463" t="s">
        <v>16</v>
      </c>
      <c r="G23" s="464"/>
      <c r="H23" s="465"/>
      <c r="I23" s="465"/>
      <c r="J23" s="465"/>
      <c r="K23" s="465"/>
      <c r="L23" s="465"/>
      <c r="M23" s="466"/>
      <c r="N23" s="759"/>
      <c r="O23" s="572">
        <v>30</v>
      </c>
      <c r="P23" s="267"/>
      <c r="Q23" s="267"/>
      <c r="R23" s="267"/>
      <c r="S23" s="439">
        <v>4131226.0000000009</v>
      </c>
      <c r="T23" s="439">
        <v>1939884</v>
      </c>
      <c r="V23" s="527"/>
    </row>
    <row r="24" spans="1:22" s="461" customFormat="1" ht="18.75" customHeight="1">
      <c r="A24" s="462"/>
      <c r="B24" s="264"/>
      <c r="C24" s="701" t="s">
        <v>17</v>
      </c>
      <c r="D24" s="702" t="s">
        <v>18</v>
      </c>
      <c r="E24" s="703" t="s">
        <v>18</v>
      </c>
      <c r="F24" s="463" t="s">
        <v>19</v>
      </c>
      <c r="G24" s="464"/>
      <c r="H24" s="465"/>
      <c r="I24" s="465"/>
      <c r="J24" s="465"/>
      <c r="K24" s="465"/>
      <c r="L24" s="465"/>
      <c r="M24" s="466"/>
      <c r="N24" s="759"/>
      <c r="O24" s="572">
        <v>30</v>
      </c>
      <c r="P24" s="267"/>
      <c r="Q24" s="267"/>
      <c r="R24" s="267"/>
      <c r="S24" s="439">
        <v>340836.32</v>
      </c>
      <c r="T24" s="439">
        <v>850000</v>
      </c>
      <c r="V24" s="527"/>
    </row>
    <row r="25" spans="1:22" s="461" customFormat="1" ht="18.75" hidden="1" customHeight="1">
      <c r="A25" s="462"/>
      <c r="B25" s="264"/>
      <c r="C25" s="701" t="s">
        <v>20</v>
      </c>
      <c r="D25" s="702" t="s">
        <v>21</v>
      </c>
      <c r="E25" s="703" t="s">
        <v>21</v>
      </c>
      <c r="F25" s="463" t="s">
        <v>22</v>
      </c>
      <c r="G25" s="464"/>
      <c r="H25" s="465"/>
      <c r="I25" s="465"/>
      <c r="J25" s="465"/>
      <c r="K25" s="465"/>
      <c r="L25" s="465"/>
      <c r="M25" s="466"/>
      <c r="N25" s="759"/>
      <c r="O25" s="572">
        <v>30</v>
      </c>
      <c r="P25" s="267"/>
      <c r="Q25" s="267"/>
      <c r="R25" s="267"/>
      <c r="S25" s="439">
        <v>0</v>
      </c>
      <c r="T25" s="439">
        <v>0</v>
      </c>
    </row>
    <row r="26" spans="1:22" s="461" customFormat="1" ht="18.75" hidden="1" customHeight="1">
      <c r="A26" s="462"/>
      <c r="B26" s="264"/>
      <c r="C26" s="701" t="s">
        <v>23</v>
      </c>
      <c r="D26" s="702" t="s">
        <v>21</v>
      </c>
      <c r="E26" s="703" t="s">
        <v>21</v>
      </c>
      <c r="F26" s="463" t="s">
        <v>24</v>
      </c>
      <c r="G26" s="464"/>
      <c r="H26" s="465"/>
      <c r="I26" s="465"/>
      <c r="J26" s="465"/>
      <c r="K26" s="465"/>
      <c r="L26" s="465"/>
      <c r="M26" s="466"/>
      <c r="N26" s="759"/>
      <c r="O26" s="572">
        <v>30</v>
      </c>
      <c r="P26" s="267"/>
      <c r="Q26" s="267"/>
      <c r="R26" s="267"/>
      <c r="S26" s="439">
        <v>0</v>
      </c>
      <c r="T26" s="439">
        <v>0</v>
      </c>
    </row>
    <row r="27" spans="1:22" s="461" customFormat="1" ht="18.75" customHeight="1">
      <c r="A27" s="462"/>
      <c r="B27" s="264" t="s">
        <v>25</v>
      </c>
      <c r="C27" s="701"/>
      <c r="D27" s="702"/>
      <c r="E27" s="703"/>
      <c r="F27" s="467" t="s">
        <v>26</v>
      </c>
      <c r="G27" s="464"/>
      <c r="H27" s="468"/>
      <c r="I27" s="468"/>
      <c r="J27" s="468"/>
      <c r="K27" s="468"/>
      <c r="L27" s="468"/>
      <c r="M27" s="469"/>
      <c r="N27" s="759"/>
      <c r="O27" s="572">
        <v>30</v>
      </c>
      <c r="P27" s="267"/>
      <c r="Q27" s="267"/>
      <c r="R27" s="267"/>
      <c r="S27" s="440">
        <f>SUM(S28:S33)</f>
        <v>23841472.52</v>
      </c>
      <c r="T27" s="440">
        <f>SUM(T28:T33)</f>
        <v>9406140.2400000002</v>
      </c>
      <c r="V27" s="527"/>
    </row>
    <row r="28" spans="1:22" s="461" customFormat="1" ht="18.75" hidden="1" customHeight="1">
      <c r="A28" s="462"/>
      <c r="B28" s="264"/>
      <c r="C28" s="701" t="s">
        <v>27</v>
      </c>
      <c r="D28" s="702" t="s">
        <v>28</v>
      </c>
      <c r="E28" s="703" t="s">
        <v>28</v>
      </c>
      <c r="F28" s="463" t="s">
        <v>29</v>
      </c>
      <c r="G28" s="464"/>
      <c r="H28" s="465"/>
      <c r="I28" s="465"/>
      <c r="J28" s="465"/>
      <c r="K28" s="465"/>
      <c r="L28" s="465"/>
      <c r="M28" s="466"/>
      <c r="N28" s="759"/>
      <c r="O28" s="572">
        <v>30</v>
      </c>
      <c r="P28" s="267"/>
      <c r="Q28" s="267"/>
      <c r="R28" s="267"/>
      <c r="S28" s="439">
        <v>0</v>
      </c>
      <c r="T28" s="439">
        <v>0</v>
      </c>
    </row>
    <row r="29" spans="1:22" s="461" customFormat="1" ht="18.75" customHeight="1">
      <c r="A29" s="462"/>
      <c r="B29" s="264"/>
      <c r="C29" s="701" t="s">
        <v>30</v>
      </c>
      <c r="D29" s="702" t="s">
        <v>31</v>
      </c>
      <c r="E29" s="703" t="s">
        <v>31</v>
      </c>
      <c r="F29" s="463" t="s">
        <v>32</v>
      </c>
      <c r="G29" s="464"/>
      <c r="H29" s="465"/>
      <c r="I29" s="465"/>
      <c r="J29" s="465"/>
      <c r="K29" s="465"/>
      <c r="L29" s="465"/>
      <c r="M29" s="466"/>
      <c r="N29" s="759"/>
      <c r="O29" s="572">
        <v>30</v>
      </c>
      <c r="P29" s="267"/>
      <c r="Q29" s="267"/>
      <c r="R29" s="267"/>
      <c r="S29" s="439">
        <v>0</v>
      </c>
      <c r="T29" s="439">
        <v>88005.72</v>
      </c>
    </row>
    <row r="30" spans="1:22" s="461" customFormat="1" ht="18.75" customHeight="1">
      <c r="A30" s="462"/>
      <c r="B30" s="264"/>
      <c r="C30" s="701" t="s">
        <v>33</v>
      </c>
      <c r="D30" s="702" t="s">
        <v>34</v>
      </c>
      <c r="E30" s="703" t="s">
        <v>34</v>
      </c>
      <c r="F30" s="463" t="s">
        <v>35</v>
      </c>
      <c r="G30" s="464"/>
      <c r="H30" s="465"/>
      <c r="I30" s="465"/>
      <c r="J30" s="465"/>
      <c r="K30" s="465"/>
      <c r="L30" s="465"/>
      <c r="M30" s="466"/>
      <c r="N30" s="759"/>
      <c r="O30" s="572">
        <v>30</v>
      </c>
      <c r="P30" s="267"/>
      <c r="Q30" s="267"/>
      <c r="R30" s="267"/>
      <c r="S30" s="439">
        <v>165900.57999999999</v>
      </c>
      <c r="T30" s="439">
        <v>85271.52</v>
      </c>
    </row>
    <row r="31" spans="1:22" s="461" customFormat="1" ht="18.75" hidden="1" customHeight="1">
      <c r="A31" s="462"/>
      <c r="B31" s="264"/>
      <c r="C31" s="701" t="s">
        <v>36</v>
      </c>
      <c r="D31" s="702" t="s">
        <v>37</v>
      </c>
      <c r="E31" s="703" t="s">
        <v>37</v>
      </c>
      <c r="F31" s="463" t="s">
        <v>38</v>
      </c>
      <c r="G31" s="464"/>
      <c r="H31" s="465"/>
      <c r="I31" s="465"/>
      <c r="J31" s="465"/>
      <c r="K31" s="465"/>
      <c r="L31" s="465"/>
      <c r="M31" s="466"/>
      <c r="N31" s="759"/>
      <c r="O31" s="572">
        <v>30</v>
      </c>
      <c r="P31" s="267"/>
      <c r="Q31" s="267"/>
      <c r="R31" s="267"/>
      <c r="S31" s="439">
        <v>0</v>
      </c>
      <c r="T31" s="439">
        <v>0</v>
      </c>
    </row>
    <row r="32" spans="1:22" s="461" customFormat="1" ht="18.75" customHeight="1">
      <c r="A32" s="462"/>
      <c r="B32" s="264"/>
      <c r="C32" s="701" t="s">
        <v>39</v>
      </c>
      <c r="D32" s="702" t="s">
        <v>40</v>
      </c>
      <c r="E32" s="703" t="s">
        <v>40</v>
      </c>
      <c r="F32" s="463" t="s">
        <v>41</v>
      </c>
      <c r="G32" s="464"/>
      <c r="H32" s="465"/>
      <c r="I32" s="465"/>
      <c r="J32" s="465"/>
      <c r="K32" s="465"/>
      <c r="L32" s="465"/>
      <c r="M32" s="466"/>
      <c r="N32" s="759"/>
      <c r="O32" s="572">
        <v>30</v>
      </c>
      <c r="P32" s="267"/>
      <c r="Q32" s="267"/>
      <c r="R32" s="267"/>
      <c r="S32" s="439">
        <v>23675571.940000001</v>
      </c>
      <c r="T32" s="439">
        <v>9232863</v>
      </c>
    </row>
    <row r="33" spans="1:20" s="461" customFormat="1" ht="18.75" hidden="1" customHeight="1">
      <c r="A33" s="462"/>
      <c r="B33" s="264"/>
      <c r="C33" s="265"/>
      <c r="D33" s="470" t="s">
        <v>554</v>
      </c>
      <c r="E33" s="471"/>
      <c r="F33" s="463" t="s">
        <v>555</v>
      </c>
      <c r="G33" s="464"/>
      <c r="H33" s="465"/>
      <c r="I33" s="465"/>
      <c r="J33" s="465"/>
      <c r="K33" s="465"/>
      <c r="L33" s="465"/>
      <c r="M33" s="466"/>
      <c r="N33" s="759"/>
      <c r="O33" s="572">
        <v>30</v>
      </c>
      <c r="P33" s="267"/>
      <c r="Q33" s="267"/>
      <c r="R33" s="267"/>
      <c r="S33" s="439">
        <v>0</v>
      </c>
      <c r="T33" s="439">
        <v>0</v>
      </c>
    </row>
    <row r="34" spans="1:20" s="461" customFormat="1" ht="18.75" customHeight="1">
      <c r="A34" s="462"/>
      <c r="B34" s="264" t="s">
        <v>42</v>
      </c>
      <c r="C34" s="701"/>
      <c r="D34" s="702"/>
      <c r="E34" s="703"/>
      <c r="F34" s="467" t="s">
        <v>43</v>
      </c>
      <c r="G34" s="464"/>
      <c r="H34" s="468"/>
      <c r="I34" s="468"/>
      <c r="J34" s="468"/>
      <c r="K34" s="468"/>
      <c r="L34" s="468"/>
      <c r="M34" s="469"/>
      <c r="N34" s="759"/>
      <c r="O34" s="572">
        <v>30</v>
      </c>
      <c r="P34" s="267"/>
      <c r="Q34" s="267"/>
      <c r="R34" s="267"/>
      <c r="S34" s="440">
        <f>SUM(S35:S36)</f>
        <v>1800</v>
      </c>
      <c r="T34" s="440">
        <f>SUM(T35:T36)</f>
        <v>85271</v>
      </c>
    </row>
    <row r="35" spans="1:20" s="461" customFormat="1" ht="18.75" customHeight="1">
      <c r="A35" s="462"/>
      <c r="B35" s="264"/>
      <c r="C35" s="701" t="s">
        <v>44</v>
      </c>
      <c r="D35" s="702" t="s">
        <v>45</v>
      </c>
      <c r="E35" s="703" t="s">
        <v>45</v>
      </c>
      <c r="F35" s="463" t="s">
        <v>46</v>
      </c>
      <c r="G35" s="464"/>
      <c r="H35" s="465"/>
      <c r="I35" s="465"/>
      <c r="J35" s="465"/>
      <c r="K35" s="465"/>
      <c r="L35" s="465"/>
      <c r="M35" s="466"/>
      <c r="N35" s="759"/>
      <c r="O35" s="572">
        <v>30</v>
      </c>
      <c r="P35" s="267"/>
      <c r="Q35" s="267"/>
      <c r="R35" s="267"/>
      <c r="S35" s="439">
        <v>1800</v>
      </c>
      <c r="T35" s="439">
        <v>85271</v>
      </c>
    </row>
    <row r="36" spans="1:20" s="461" customFormat="1" ht="18.75" hidden="1" customHeight="1">
      <c r="A36" s="462"/>
      <c r="B36" s="264"/>
      <c r="C36" s="701" t="s">
        <v>47</v>
      </c>
      <c r="D36" s="702" t="s">
        <v>48</v>
      </c>
      <c r="E36" s="703" t="s">
        <v>48</v>
      </c>
      <c r="F36" s="463" t="s">
        <v>49</v>
      </c>
      <c r="G36" s="464"/>
      <c r="H36" s="465"/>
      <c r="I36" s="465"/>
      <c r="J36" s="465"/>
      <c r="K36" s="465"/>
      <c r="L36" s="465"/>
      <c r="M36" s="466"/>
      <c r="N36" s="472"/>
      <c r="O36" s="572">
        <v>30</v>
      </c>
      <c r="P36" s="267"/>
      <c r="Q36" s="267"/>
      <c r="R36" s="267"/>
      <c r="S36" s="439">
        <v>0</v>
      </c>
      <c r="T36" s="439">
        <v>0</v>
      </c>
    </row>
    <row r="37" spans="1:20" s="461" customFormat="1" ht="18.75" customHeight="1">
      <c r="A37" s="462"/>
      <c r="B37" s="264" t="s">
        <v>50</v>
      </c>
      <c r="C37" s="701"/>
      <c r="D37" s="702"/>
      <c r="E37" s="703"/>
      <c r="F37" s="467" t="s">
        <v>51</v>
      </c>
      <c r="G37" s="464"/>
      <c r="H37" s="468"/>
      <c r="I37" s="468"/>
      <c r="J37" s="468"/>
      <c r="K37" s="468"/>
      <c r="L37" s="468"/>
      <c r="M37" s="469"/>
      <c r="N37" s="472"/>
      <c r="O37" s="572">
        <v>30</v>
      </c>
      <c r="P37" s="267"/>
      <c r="Q37" s="267"/>
      <c r="R37" s="267"/>
      <c r="S37" s="440">
        <f>SUM(S38:S39)</f>
        <v>47971.000000000007</v>
      </c>
      <c r="T37" s="440">
        <f>SUM(T38:T39)</f>
        <v>1054000</v>
      </c>
    </row>
    <row r="38" spans="1:20" s="461" customFormat="1" ht="18.75" customHeight="1">
      <c r="A38" s="462"/>
      <c r="B38" s="264"/>
      <c r="C38" s="701" t="s">
        <v>52</v>
      </c>
      <c r="D38" s="702" t="s">
        <v>53</v>
      </c>
      <c r="E38" s="703" t="s">
        <v>53</v>
      </c>
      <c r="F38" s="463" t="s">
        <v>54</v>
      </c>
      <c r="G38" s="464"/>
      <c r="H38" s="465"/>
      <c r="I38" s="465"/>
      <c r="J38" s="465"/>
      <c r="K38" s="465"/>
      <c r="L38" s="465"/>
      <c r="M38" s="466"/>
      <c r="N38" s="472"/>
      <c r="O38" s="572">
        <v>30</v>
      </c>
      <c r="P38" s="267"/>
      <c r="Q38" s="267"/>
      <c r="R38" s="267"/>
      <c r="S38" s="439">
        <v>47971.000000000007</v>
      </c>
      <c r="T38" s="439">
        <v>677000</v>
      </c>
    </row>
    <row r="39" spans="1:20" s="461" customFormat="1" ht="18.75" customHeight="1">
      <c r="A39" s="462"/>
      <c r="B39" s="264"/>
      <c r="C39" s="265"/>
      <c r="D39" s="470" t="s">
        <v>541</v>
      </c>
      <c r="E39" s="471"/>
      <c r="F39" s="463" t="s">
        <v>540</v>
      </c>
      <c r="G39" s="464"/>
      <c r="H39" s="465"/>
      <c r="I39" s="465"/>
      <c r="J39" s="465"/>
      <c r="K39" s="465"/>
      <c r="L39" s="465"/>
      <c r="M39" s="466"/>
      <c r="N39" s="472"/>
      <c r="O39" s="572">
        <v>30</v>
      </c>
      <c r="P39" s="267"/>
      <c r="Q39" s="267"/>
      <c r="R39" s="267"/>
      <c r="S39" s="439">
        <v>0</v>
      </c>
      <c r="T39" s="439">
        <v>377000</v>
      </c>
    </row>
    <row r="40" spans="1:20" s="461" customFormat="1" ht="18.75" customHeight="1">
      <c r="A40" s="462"/>
      <c r="B40" s="264" t="s">
        <v>55</v>
      </c>
      <c r="C40" s="701"/>
      <c r="D40" s="702"/>
      <c r="E40" s="703"/>
      <c r="F40" s="467" t="s">
        <v>56</v>
      </c>
      <c r="G40" s="464"/>
      <c r="H40" s="468"/>
      <c r="I40" s="468"/>
      <c r="J40" s="468"/>
      <c r="K40" s="468"/>
      <c r="L40" s="468"/>
      <c r="M40" s="469"/>
      <c r="N40" s="472"/>
      <c r="O40" s="572">
        <v>30</v>
      </c>
      <c r="P40" s="267"/>
      <c r="Q40" s="267"/>
      <c r="R40" s="267"/>
      <c r="S40" s="440">
        <f>SUM(S41:S42)</f>
        <v>2700000</v>
      </c>
      <c r="T40" s="440">
        <f>SUM(T41:T42)</f>
        <v>282454</v>
      </c>
    </row>
    <row r="41" spans="1:20" s="461" customFormat="1" ht="18.75" hidden="1" customHeight="1">
      <c r="A41" s="462"/>
      <c r="B41" s="264"/>
      <c r="C41" s="701" t="s">
        <v>57</v>
      </c>
      <c r="D41" s="702" t="s">
        <v>58</v>
      </c>
      <c r="E41" s="703" t="s">
        <v>58</v>
      </c>
      <c r="F41" s="463" t="s">
        <v>59</v>
      </c>
      <c r="G41" s="464"/>
      <c r="H41" s="465"/>
      <c r="I41" s="465"/>
      <c r="J41" s="465"/>
      <c r="K41" s="465"/>
      <c r="L41" s="465"/>
      <c r="M41" s="466"/>
      <c r="N41" s="472"/>
      <c r="O41" s="572">
        <v>30</v>
      </c>
      <c r="P41" s="267"/>
      <c r="Q41" s="267"/>
      <c r="R41" s="267"/>
      <c r="S41" s="439">
        <v>0</v>
      </c>
      <c r="T41" s="439">
        <v>0</v>
      </c>
    </row>
    <row r="42" spans="1:20" s="461" customFormat="1" ht="18.75" customHeight="1">
      <c r="A42" s="462"/>
      <c r="B42" s="264"/>
      <c r="C42" s="701" t="s">
        <v>60</v>
      </c>
      <c r="D42" s="702" t="s">
        <v>61</v>
      </c>
      <c r="E42" s="703" t="s">
        <v>61</v>
      </c>
      <c r="F42" s="463" t="s">
        <v>591</v>
      </c>
      <c r="G42" s="464"/>
      <c r="H42" s="465"/>
      <c r="I42" s="465"/>
      <c r="J42" s="465"/>
      <c r="K42" s="465"/>
      <c r="L42" s="465"/>
      <c r="M42" s="466"/>
      <c r="N42" s="472"/>
      <c r="O42" s="572">
        <v>30</v>
      </c>
      <c r="P42" s="267"/>
      <c r="Q42" s="267"/>
      <c r="R42" s="267"/>
      <c r="S42" s="439">
        <v>2700000</v>
      </c>
      <c r="T42" s="439">
        <v>282454</v>
      </c>
    </row>
    <row r="43" spans="1:20" s="461" customFormat="1" ht="18.75" customHeight="1">
      <c r="A43" s="462"/>
      <c r="B43" s="264" t="s">
        <v>63</v>
      </c>
      <c r="C43" s="701"/>
      <c r="D43" s="702"/>
      <c r="E43" s="703"/>
      <c r="F43" s="467" t="s">
        <v>64</v>
      </c>
      <c r="G43" s="464"/>
      <c r="H43" s="468"/>
      <c r="I43" s="468"/>
      <c r="J43" s="468"/>
      <c r="K43" s="468"/>
      <c r="L43" s="468"/>
      <c r="M43" s="469"/>
      <c r="N43" s="472"/>
      <c r="O43" s="572">
        <v>30</v>
      </c>
      <c r="P43" s="267"/>
      <c r="Q43" s="267"/>
      <c r="R43" s="267"/>
      <c r="S43" s="440">
        <f>SUM(S44:S47)</f>
        <v>8171867.4383333372</v>
      </c>
      <c r="T43" s="440">
        <f>SUM(T44:T47)</f>
        <v>6910942</v>
      </c>
    </row>
    <row r="44" spans="1:20" s="461" customFormat="1" ht="18.75" customHeight="1">
      <c r="A44" s="462"/>
      <c r="B44" s="264"/>
      <c r="C44" s="701" t="s">
        <v>65</v>
      </c>
      <c r="D44" s="702" t="s">
        <v>66</v>
      </c>
      <c r="E44" s="703" t="s">
        <v>66</v>
      </c>
      <c r="F44" s="463" t="s">
        <v>67</v>
      </c>
      <c r="G44" s="464"/>
      <c r="H44" s="465"/>
      <c r="I44" s="465"/>
      <c r="J44" s="465"/>
      <c r="K44" s="465"/>
      <c r="L44" s="465"/>
      <c r="M44" s="466"/>
      <c r="N44" s="472"/>
      <c r="O44" s="572">
        <v>10</v>
      </c>
      <c r="P44" s="267"/>
      <c r="Q44" s="267"/>
      <c r="R44" s="267"/>
      <c r="S44" s="439">
        <f>+S20/12</f>
        <v>6430546.5983333373</v>
      </c>
      <c r="T44" s="439">
        <v>5691204</v>
      </c>
    </row>
    <row r="45" spans="1:20" s="461" customFormat="1" ht="18.75" hidden="1" customHeight="1">
      <c r="A45" s="462"/>
      <c r="B45" s="264"/>
      <c r="C45" s="701" t="s">
        <v>68</v>
      </c>
      <c r="D45" s="702" t="s">
        <v>69</v>
      </c>
      <c r="E45" s="703" t="s">
        <v>69</v>
      </c>
      <c r="F45" s="463" t="s">
        <v>70</v>
      </c>
      <c r="G45" s="464"/>
      <c r="H45" s="465"/>
      <c r="I45" s="465"/>
      <c r="J45" s="465"/>
      <c r="K45" s="465"/>
      <c r="L45" s="465"/>
      <c r="M45" s="466"/>
      <c r="N45" s="472"/>
      <c r="O45" s="572">
        <v>30</v>
      </c>
      <c r="P45" s="267"/>
      <c r="Q45" s="267"/>
      <c r="R45" s="267"/>
      <c r="S45" s="441">
        <v>0</v>
      </c>
      <c r="T45" s="441">
        <v>0</v>
      </c>
    </row>
    <row r="46" spans="1:20" s="461" customFormat="1" ht="18.75" customHeight="1">
      <c r="A46" s="462"/>
      <c r="B46" s="264"/>
      <c r="C46" s="701" t="s">
        <v>71</v>
      </c>
      <c r="D46" s="702" t="s">
        <v>72</v>
      </c>
      <c r="E46" s="703" t="s">
        <v>72</v>
      </c>
      <c r="F46" s="463" t="s">
        <v>73</v>
      </c>
      <c r="G46" s="464"/>
      <c r="H46" s="465"/>
      <c r="I46" s="465"/>
      <c r="J46" s="465"/>
      <c r="K46" s="465"/>
      <c r="L46" s="465"/>
      <c r="M46" s="466"/>
      <c r="N46" s="472"/>
      <c r="O46" s="572">
        <v>30</v>
      </c>
      <c r="P46" s="267"/>
      <c r="Q46" s="267"/>
      <c r="R46" s="267"/>
      <c r="S46" s="439">
        <v>1741320.84</v>
      </c>
      <c r="T46" s="439">
        <v>1219738</v>
      </c>
    </row>
    <row r="47" spans="1:20" s="461" customFormat="1" ht="18.75" hidden="1" customHeight="1">
      <c r="A47" s="462"/>
      <c r="B47" s="264"/>
      <c r="C47" s="701" t="s">
        <v>74</v>
      </c>
      <c r="D47" s="702" t="s">
        <v>75</v>
      </c>
      <c r="E47" s="703" t="s">
        <v>75</v>
      </c>
      <c r="F47" s="463" t="s">
        <v>76</v>
      </c>
      <c r="G47" s="464"/>
      <c r="H47" s="465"/>
      <c r="I47" s="465"/>
      <c r="J47" s="465"/>
      <c r="K47" s="465"/>
      <c r="L47" s="465"/>
      <c r="M47" s="466"/>
      <c r="N47" s="472"/>
      <c r="O47" s="572">
        <v>30</v>
      </c>
      <c r="P47" s="267"/>
      <c r="Q47" s="267"/>
      <c r="R47" s="267"/>
      <c r="S47" s="439">
        <v>0</v>
      </c>
      <c r="T47" s="439">
        <v>0</v>
      </c>
    </row>
    <row r="48" spans="1:20" s="461" customFormat="1" ht="18.75" customHeight="1">
      <c r="A48" s="462"/>
      <c r="B48" s="264" t="s">
        <v>77</v>
      </c>
      <c r="C48" s="701"/>
      <c r="D48" s="702"/>
      <c r="E48" s="703"/>
      <c r="F48" s="467" t="s">
        <v>78</v>
      </c>
      <c r="G48" s="464"/>
      <c r="H48" s="468"/>
      <c r="I48" s="468"/>
      <c r="J48" s="468"/>
      <c r="K48" s="468"/>
      <c r="L48" s="468"/>
      <c r="M48" s="469"/>
      <c r="N48" s="472"/>
      <c r="O48" s="572">
        <v>10</v>
      </c>
      <c r="P48" s="267"/>
      <c r="Q48" s="267"/>
      <c r="R48" s="267"/>
      <c r="S48" s="440">
        <f>SUM(S49:S50)</f>
        <v>0</v>
      </c>
      <c r="T48" s="440">
        <f>T49+T50+T51</f>
        <v>39496721</v>
      </c>
    </row>
    <row r="49" spans="1:20" s="461" customFormat="1" ht="18.75" customHeight="1">
      <c r="A49" s="462"/>
      <c r="B49" s="264"/>
      <c r="C49" s="701" t="s">
        <v>79</v>
      </c>
      <c r="D49" s="702" t="s">
        <v>80</v>
      </c>
      <c r="E49" s="703" t="s">
        <v>80</v>
      </c>
      <c r="F49" s="463" t="s">
        <v>621</v>
      </c>
      <c r="G49" s="464"/>
      <c r="H49" s="465"/>
      <c r="I49" s="465"/>
      <c r="J49" s="465"/>
      <c r="K49" s="465"/>
      <c r="L49" s="465"/>
      <c r="M49" s="466"/>
      <c r="N49" s="472"/>
      <c r="O49" s="572">
        <v>10</v>
      </c>
      <c r="P49" s="267"/>
      <c r="Q49" s="267"/>
      <c r="R49" s="267"/>
      <c r="S49" s="439">
        <v>0</v>
      </c>
      <c r="T49" s="439">
        <v>20336526</v>
      </c>
    </row>
    <row r="50" spans="1:20" s="461" customFormat="1" ht="18.75" customHeight="1">
      <c r="A50" s="462"/>
      <c r="B50" s="264"/>
      <c r="C50" s="701" t="s">
        <v>82</v>
      </c>
      <c r="D50" s="702" t="s">
        <v>83</v>
      </c>
      <c r="E50" s="703" t="s">
        <v>83</v>
      </c>
      <c r="F50" s="463" t="s">
        <v>84</v>
      </c>
      <c r="G50" s="464"/>
      <c r="H50" s="465"/>
      <c r="I50" s="465"/>
      <c r="J50" s="465"/>
      <c r="K50" s="465"/>
      <c r="L50" s="465"/>
      <c r="M50" s="466"/>
      <c r="N50" s="472"/>
      <c r="O50" s="572">
        <v>10</v>
      </c>
      <c r="P50" s="267"/>
      <c r="Q50" s="267"/>
      <c r="R50" s="267"/>
      <c r="S50" s="439">
        <v>0</v>
      </c>
      <c r="T50" s="439">
        <v>19160195</v>
      </c>
    </row>
    <row r="51" spans="1:20" s="461" customFormat="1" ht="18.75" hidden="1" customHeight="1">
      <c r="A51" s="462"/>
      <c r="B51" s="264"/>
      <c r="C51" s="561"/>
      <c r="D51" s="562" t="s">
        <v>619</v>
      </c>
      <c r="E51" s="563"/>
      <c r="F51" s="463" t="s">
        <v>620</v>
      </c>
      <c r="G51" s="464"/>
      <c r="H51" s="465"/>
      <c r="I51" s="465"/>
      <c r="J51" s="465"/>
      <c r="K51" s="465"/>
      <c r="L51" s="465"/>
      <c r="M51" s="466"/>
      <c r="N51" s="472"/>
      <c r="O51" s="572">
        <v>30</v>
      </c>
      <c r="P51" s="267"/>
      <c r="Q51" s="267"/>
      <c r="R51" s="267"/>
      <c r="S51" s="439">
        <v>0</v>
      </c>
      <c r="T51" s="439"/>
    </row>
    <row r="52" spans="1:20" s="461" customFormat="1" ht="18.75" customHeight="1">
      <c r="A52" s="462">
        <v>2</v>
      </c>
      <c r="B52" s="462"/>
      <c r="C52" s="738"/>
      <c r="D52" s="739"/>
      <c r="E52" s="740"/>
      <c r="F52" s="473" t="s">
        <v>85</v>
      </c>
      <c r="G52" s="474"/>
      <c r="H52" s="475"/>
      <c r="I52" s="475"/>
      <c r="J52" s="475"/>
      <c r="K52" s="475"/>
      <c r="L52" s="475"/>
      <c r="M52" s="476"/>
      <c r="N52" s="472"/>
      <c r="O52" s="572">
        <v>30</v>
      </c>
      <c r="P52" s="267"/>
      <c r="Q52" s="267"/>
      <c r="R52" s="267"/>
      <c r="S52" s="442">
        <f>+S53+S59+S64+S67+S70+S75+S82+S86+S90</f>
        <v>32620177.500865374</v>
      </c>
      <c r="T52" s="442">
        <f>+T53+T59+T64+T67+T70+T75+T82+T86+T90</f>
        <v>38719114.786454692</v>
      </c>
    </row>
    <row r="53" spans="1:20" s="461" customFormat="1" ht="18.75" customHeight="1">
      <c r="A53" s="462"/>
      <c r="B53" s="264" t="s">
        <v>86</v>
      </c>
      <c r="C53" s="701"/>
      <c r="D53" s="702"/>
      <c r="E53" s="703"/>
      <c r="F53" s="467" t="s">
        <v>87</v>
      </c>
      <c r="G53" s="464"/>
      <c r="H53" s="468"/>
      <c r="I53" s="468"/>
      <c r="J53" s="468"/>
      <c r="K53" s="468"/>
      <c r="L53" s="468"/>
      <c r="M53" s="469"/>
      <c r="N53" s="472"/>
      <c r="O53" s="572">
        <v>30</v>
      </c>
      <c r="P53" s="267"/>
      <c r="Q53" s="267"/>
      <c r="R53" s="267"/>
      <c r="S53" s="440">
        <f>SUM(S54:S58)</f>
        <v>2483078</v>
      </c>
      <c r="T53" s="440">
        <f>SUM(T54:T58)</f>
        <v>2428980</v>
      </c>
    </row>
    <row r="54" spans="1:20" s="461" customFormat="1" ht="18.75" hidden="1" customHeight="1">
      <c r="A54" s="462"/>
      <c r="B54" s="264"/>
      <c r="C54" s="701" t="s">
        <v>88</v>
      </c>
      <c r="D54" s="702" t="s">
        <v>89</v>
      </c>
      <c r="E54" s="703" t="s">
        <v>89</v>
      </c>
      <c r="F54" s="463" t="s">
        <v>90</v>
      </c>
      <c r="G54" s="464"/>
      <c r="H54" s="465"/>
      <c r="I54" s="465"/>
      <c r="J54" s="465"/>
      <c r="K54" s="465"/>
      <c r="L54" s="465"/>
      <c r="M54" s="466"/>
      <c r="N54" s="472"/>
      <c r="O54" s="572">
        <v>30</v>
      </c>
      <c r="P54" s="267"/>
      <c r="Q54" s="267"/>
      <c r="R54" s="267"/>
      <c r="S54" s="439">
        <v>0</v>
      </c>
      <c r="T54" s="439">
        <v>0</v>
      </c>
    </row>
    <row r="55" spans="1:20" s="461" customFormat="1" ht="18.75" hidden="1" customHeight="1">
      <c r="A55" s="462"/>
      <c r="B55" s="264"/>
      <c r="C55" s="701" t="s">
        <v>91</v>
      </c>
      <c r="D55" s="702" t="s">
        <v>92</v>
      </c>
      <c r="E55" s="703" t="s">
        <v>92</v>
      </c>
      <c r="F55" s="463" t="s">
        <v>93</v>
      </c>
      <c r="G55" s="464"/>
      <c r="H55" s="465"/>
      <c r="I55" s="465"/>
      <c r="J55" s="465"/>
      <c r="K55" s="465"/>
      <c r="L55" s="465"/>
      <c r="M55" s="466"/>
      <c r="N55" s="472"/>
      <c r="O55" s="572">
        <v>30</v>
      </c>
      <c r="P55" s="267"/>
      <c r="Q55" s="267"/>
      <c r="R55" s="267"/>
      <c r="S55" s="439">
        <v>0</v>
      </c>
      <c r="T55" s="439">
        <v>0</v>
      </c>
    </row>
    <row r="56" spans="1:20" s="461" customFormat="1" ht="18.75" customHeight="1">
      <c r="A56" s="462"/>
      <c r="B56" s="264"/>
      <c r="C56" s="701" t="s">
        <v>94</v>
      </c>
      <c r="D56" s="702" t="s">
        <v>95</v>
      </c>
      <c r="E56" s="703" t="s">
        <v>95</v>
      </c>
      <c r="F56" s="463" t="s">
        <v>96</v>
      </c>
      <c r="G56" s="464"/>
      <c r="H56" s="465"/>
      <c r="I56" s="465"/>
      <c r="J56" s="465"/>
      <c r="K56" s="465"/>
      <c r="L56" s="465"/>
      <c r="M56" s="466"/>
      <c r="N56" s="472"/>
      <c r="O56" s="572">
        <v>30</v>
      </c>
      <c r="P56" s="267"/>
      <c r="Q56" s="267"/>
      <c r="R56" s="267"/>
      <c r="S56" s="439">
        <v>2483078</v>
      </c>
      <c r="T56" s="439">
        <v>2081617</v>
      </c>
    </row>
    <row r="57" spans="1:20" s="461" customFormat="1" ht="18.75" customHeight="1">
      <c r="A57" s="462"/>
      <c r="B57" s="264"/>
      <c r="C57" s="701" t="s">
        <v>97</v>
      </c>
      <c r="D57" s="702" t="s">
        <v>98</v>
      </c>
      <c r="E57" s="703" t="s">
        <v>98</v>
      </c>
      <c r="F57" s="463" t="s">
        <v>99</v>
      </c>
      <c r="G57" s="464"/>
      <c r="H57" s="465"/>
      <c r="I57" s="465"/>
      <c r="J57" s="465"/>
      <c r="K57" s="465"/>
      <c r="L57" s="465"/>
      <c r="M57" s="466"/>
      <c r="N57" s="472"/>
      <c r="O57" s="572">
        <v>30</v>
      </c>
      <c r="P57" s="267"/>
      <c r="Q57" s="267"/>
      <c r="R57" s="267"/>
      <c r="S57" s="439">
        <v>0</v>
      </c>
      <c r="T57" s="439">
        <v>56251</v>
      </c>
    </row>
    <row r="58" spans="1:20" s="461" customFormat="1" ht="18.75" customHeight="1">
      <c r="A58" s="462"/>
      <c r="B58" s="264"/>
      <c r="C58" s="701" t="s">
        <v>100</v>
      </c>
      <c r="D58" s="702" t="s">
        <v>101</v>
      </c>
      <c r="E58" s="703" t="s">
        <v>101</v>
      </c>
      <c r="F58" s="463" t="s">
        <v>102</v>
      </c>
      <c r="G58" s="464"/>
      <c r="H58" s="465"/>
      <c r="I58" s="465"/>
      <c r="J58" s="465"/>
      <c r="K58" s="465"/>
      <c r="L58" s="465"/>
      <c r="M58" s="466"/>
      <c r="N58" s="472"/>
      <c r="O58" s="572">
        <v>30</v>
      </c>
      <c r="P58" s="267"/>
      <c r="Q58" s="267"/>
      <c r="R58" s="267"/>
      <c r="S58" s="441">
        <v>0</v>
      </c>
      <c r="T58" s="441">
        <v>291112</v>
      </c>
    </row>
    <row r="59" spans="1:20" s="461" customFormat="1" ht="18.75" customHeight="1">
      <c r="A59" s="462"/>
      <c r="B59" s="264" t="s">
        <v>103</v>
      </c>
      <c r="C59" s="701"/>
      <c r="D59" s="702"/>
      <c r="E59" s="703"/>
      <c r="F59" s="467" t="s">
        <v>104</v>
      </c>
      <c r="G59" s="464"/>
      <c r="H59" s="468"/>
      <c r="I59" s="468"/>
      <c r="J59" s="468"/>
      <c r="K59" s="468"/>
      <c r="L59" s="468"/>
      <c r="M59" s="469"/>
      <c r="N59" s="472"/>
      <c r="O59" s="572">
        <v>30</v>
      </c>
      <c r="P59" s="267"/>
      <c r="Q59" s="267"/>
      <c r="R59" s="267"/>
      <c r="S59" s="440">
        <f>SUM(S60:S63)</f>
        <v>12132778.004796961</v>
      </c>
      <c r="T59" s="440">
        <f>SUM(T60:T63)</f>
        <v>12869798</v>
      </c>
    </row>
    <row r="60" spans="1:20" s="461" customFormat="1" ht="18.75" customHeight="1">
      <c r="A60" s="462"/>
      <c r="B60" s="264"/>
      <c r="C60" s="701" t="s">
        <v>105</v>
      </c>
      <c r="D60" s="702" t="s">
        <v>106</v>
      </c>
      <c r="E60" s="703" t="s">
        <v>106</v>
      </c>
      <c r="F60" s="463" t="s">
        <v>107</v>
      </c>
      <c r="G60" s="464"/>
      <c r="H60" s="465"/>
      <c r="I60" s="465"/>
      <c r="J60" s="465"/>
      <c r="K60" s="465"/>
      <c r="L60" s="465"/>
      <c r="M60" s="466"/>
      <c r="N60" s="472"/>
      <c r="O60" s="572">
        <v>30</v>
      </c>
      <c r="P60" s="267"/>
      <c r="Q60" s="267"/>
      <c r="R60" s="267"/>
      <c r="S60" s="439">
        <v>12038500.359999999</v>
      </c>
      <c r="T60" s="439">
        <v>12674144</v>
      </c>
    </row>
    <row r="61" spans="1:20" s="461" customFormat="1" ht="18.75" customHeight="1">
      <c r="A61" s="462"/>
      <c r="B61" s="264"/>
      <c r="C61" s="701" t="s">
        <v>108</v>
      </c>
      <c r="D61" s="702" t="s">
        <v>109</v>
      </c>
      <c r="E61" s="703" t="s">
        <v>109</v>
      </c>
      <c r="F61" s="463" t="s">
        <v>110</v>
      </c>
      <c r="G61" s="464"/>
      <c r="H61" s="465"/>
      <c r="I61" s="465"/>
      <c r="J61" s="465"/>
      <c r="K61" s="465"/>
      <c r="L61" s="465"/>
      <c r="M61" s="466"/>
      <c r="N61" s="472"/>
      <c r="O61" s="572">
        <v>30</v>
      </c>
      <c r="P61" s="267"/>
      <c r="Q61" s="267"/>
      <c r="R61" s="267"/>
      <c r="S61" s="439">
        <v>68523.644796961235</v>
      </c>
      <c r="T61" s="439">
        <v>86629</v>
      </c>
    </row>
    <row r="62" spans="1:20" s="461" customFormat="1" ht="18.75" customHeight="1">
      <c r="A62" s="462"/>
      <c r="B62" s="264"/>
      <c r="C62" s="701" t="s">
        <v>111</v>
      </c>
      <c r="D62" s="702" t="s">
        <v>112</v>
      </c>
      <c r="E62" s="703" t="s">
        <v>112</v>
      </c>
      <c r="F62" s="463" t="s">
        <v>113</v>
      </c>
      <c r="G62" s="464"/>
      <c r="H62" s="465"/>
      <c r="I62" s="465"/>
      <c r="J62" s="465"/>
      <c r="K62" s="465"/>
      <c r="L62" s="465"/>
      <c r="M62" s="466"/>
      <c r="N62" s="472"/>
      <c r="O62" s="572">
        <v>30</v>
      </c>
      <c r="P62" s="267"/>
      <c r="Q62" s="267"/>
      <c r="R62" s="267"/>
      <c r="S62" s="439">
        <v>25754</v>
      </c>
      <c r="T62" s="439">
        <v>58525</v>
      </c>
    </row>
    <row r="63" spans="1:20" s="461" customFormat="1" ht="18.75" customHeight="1">
      <c r="A63" s="462"/>
      <c r="B63" s="264"/>
      <c r="C63" s="701" t="s">
        <v>114</v>
      </c>
      <c r="D63" s="702" t="s">
        <v>115</v>
      </c>
      <c r="E63" s="703" t="s">
        <v>115</v>
      </c>
      <c r="F63" s="463" t="s">
        <v>116</v>
      </c>
      <c r="G63" s="464"/>
      <c r="H63" s="465"/>
      <c r="I63" s="465"/>
      <c r="J63" s="465"/>
      <c r="K63" s="465"/>
      <c r="L63" s="465"/>
      <c r="M63" s="466"/>
      <c r="N63" s="472"/>
      <c r="O63" s="572">
        <v>30</v>
      </c>
      <c r="P63" s="267"/>
      <c r="Q63" s="267"/>
      <c r="R63" s="267"/>
      <c r="S63" s="439">
        <v>0</v>
      </c>
      <c r="T63" s="439">
        <v>50500</v>
      </c>
    </row>
    <row r="64" spans="1:20" s="461" customFormat="1" ht="18.75" customHeight="1">
      <c r="A64" s="462"/>
      <c r="B64" s="264" t="s">
        <v>117</v>
      </c>
      <c r="C64" s="701"/>
      <c r="D64" s="702"/>
      <c r="E64" s="703"/>
      <c r="F64" s="467" t="s">
        <v>118</v>
      </c>
      <c r="G64" s="464"/>
      <c r="H64" s="468"/>
      <c r="I64" s="468"/>
      <c r="J64" s="468"/>
      <c r="K64" s="468"/>
      <c r="L64" s="468"/>
      <c r="M64" s="469"/>
      <c r="N64" s="472"/>
      <c r="O64" s="572">
        <v>30</v>
      </c>
      <c r="P64" s="267"/>
      <c r="Q64" s="267"/>
      <c r="R64" s="267"/>
      <c r="S64" s="440">
        <f>SUM(S65:S66)</f>
        <v>20095.019999999997</v>
      </c>
      <c r="T64" s="440">
        <f>SUM(T65:T66)</f>
        <v>275000</v>
      </c>
    </row>
    <row r="65" spans="1:20" s="461" customFormat="1" ht="18.75" customHeight="1">
      <c r="A65" s="462"/>
      <c r="B65" s="264"/>
      <c r="C65" s="701" t="s">
        <v>119</v>
      </c>
      <c r="D65" s="702" t="s">
        <v>120</v>
      </c>
      <c r="E65" s="703" t="s">
        <v>120</v>
      </c>
      <c r="F65" s="463" t="s">
        <v>121</v>
      </c>
      <c r="G65" s="464"/>
      <c r="H65" s="465"/>
      <c r="I65" s="465"/>
      <c r="J65" s="465"/>
      <c r="K65" s="465"/>
      <c r="L65" s="465"/>
      <c r="M65" s="466"/>
      <c r="N65" s="472"/>
      <c r="O65" s="572">
        <v>30</v>
      </c>
      <c r="P65" s="267"/>
      <c r="Q65" s="267"/>
      <c r="R65" s="267"/>
      <c r="S65" s="439">
        <v>7842.2399999999971</v>
      </c>
      <c r="T65" s="439">
        <v>25000</v>
      </c>
    </row>
    <row r="66" spans="1:20" s="461" customFormat="1" ht="18.75" customHeight="1">
      <c r="A66" s="462"/>
      <c r="B66" s="264"/>
      <c r="C66" s="701" t="s">
        <v>122</v>
      </c>
      <c r="D66" s="702" t="s">
        <v>123</v>
      </c>
      <c r="E66" s="703" t="s">
        <v>123</v>
      </c>
      <c r="F66" s="463" t="s">
        <v>124</v>
      </c>
      <c r="G66" s="464"/>
      <c r="H66" s="465"/>
      <c r="I66" s="465"/>
      <c r="J66" s="465"/>
      <c r="K66" s="465"/>
      <c r="L66" s="465"/>
      <c r="M66" s="466"/>
      <c r="N66" s="472"/>
      <c r="O66" s="572">
        <v>30</v>
      </c>
      <c r="P66" s="267"/>
      <c r="Q66" s="267"/>
      <c r="R66" s="267"/>
      <c r="S66" s="439">
        <v>12252.78</v>
      </c>
      <c r="T66" s="439">
        <v>250000</v>
      </c>
    </row>
    <row r="67" spans="1:20" s="461" customFormat="1" ht="18.75" customHeight="1">
      <c r="A67" s="462"/>
      <c r="B67" s="264" t="s">
        <v>125</v>
      </c>
      <c r="C67" s="701"/>
      <c r="D67" s="702"/>
      <c r="E67" s="703"/>
      <c r="F67" s="467" t="s">
        <v>126</v>
      </c>
      <c r="G67" s="464"/>
      <c r="H67" s="468"/>
      <c r="I67" s="468"/>
      <c r="J67" s="468"/>
      <c r="K67" s="468"/>
      <c r="L67" s="468"/>
      <c r="M67" s="469"/>
      <c r="N67" s="472"/>
      <c r="O67" s="572">
        <v>30</v>
      </c>
      <c r="P67" s="267"/>
      <c r="Q67" s="267"/>
      <c r="R67" s="267"/>
      <c r="S67" s="440">
        <f>SUM(S68:S69)</f>
        <v>203099.48799999998</v>
      </c>
      <c r="T67" s="440">
        <f>SUM(T68:T69)</f>
        <v>225856</v>
      </c>
    </row>
    <row r="68" spans="1:20" s="461" customFormat="1" ht="18.75" customHeight="1">
      <c r="A68" s="462"/>
      <c r="B68" s="264"/>
      <c r="C68" s="701" t="s">
        <v>127</v>
      </c>
      <c r="D68" s="702" t="s">
        <v>128</v>
      </c>
      <c r="E68" s="703" t="s">
        <v>128</v>
      </c>
      <c r="F68" s="463" t="s">
        <v>129</v>
      </c>
      <c r="G68" s="464"/>
      <c r="H68" s="465"/>
      <c r="I68" s="465"/>
      <c r="J68" s="465"/>
      <c r="K68" s="465"/>
      <c r="L68" s="465"/>
      <c r="M68" s="466"/>
      <c r="N68" s="472"/>
      <c r="O68" s="572">
        <v>30</v>
      </c>
      <c r="P68" s="267"/>
      <c r="Q68" s="267"/>
      <c r="R68" s="267"/>
      <c r="S68" s="439">
        <v>203099.48799999998</v>
      </c>
      <c r="T68" s="439">
        <v>225856</v>
      </c>
    </row>
    <row r="69" spans="1:20" s="461" customFormat="1" ht="18.75" hidden="1" customHeight="1">
      <c r="A69" s="462"/>
      <c r="B69" s="264"/>
      <c r="C69" s="701" t="s">
        <v>130</v>
      </c>
      <c r="D69" s="702" t="s">
        <v>131</v>
      </c>
      <c r="E69" s="703" t="s">
        <v>131</v>
      </c>
      <c r="F69" s="463" t="s">
        <v>132</v>
      </c>
      <c r="G69" s="464"/>
      <c r="H69" s="465"/>
      <c r="I69" s="465"/>
      <c r="J69" s="465"/>
      <c r="K69" s="465"/>
      <c r="L69" s="465"/>
      <c r="M69" s="466"/>
      <c r="N69" s="472"/>
      <c r="O69" s="572">
        <v>30</v>
      </c>
      <c r="P69" s="267"/>
      <c r="Q69" s="267"/>
      <c r="R69" s="267"/>
      <c r="S69" s="439">
        <v>0</v>
      </c>
      <c r="T69" s="439">
        <v>0</v>
      </c>
    </row>
    <row r="70" spans="1:20" s="461" customFormat="1" ht="18.75" customHeight="1">
      <c r="A70" s="462"/>
      <c r="B70" s="264" t="s">
        <v>133</v>
      </c>
      <c r="C70" s="701"/>
      <c r="D70" s="702"/>
      <c r="E70" s="703"/>
      <c r="F70" s="467" t="s">
        <v>134</v>
      </c>
      <c r="G70" s="464"/>
      <c r="H70" s="468"/>
      <c r="I70" s="468"/>
      <c r="J70" s="468"/>
      <c r="K70" s="468"/>
      <c r="L70" s="468"/>
      <c r="M70" s="469"/>
      <c r="N70" s="472"/>
      <c r="O70" s="572">
        <v>30</v>
      </c>
      <c r="P70" s="267"/>
      <c r="Q70" s="267"/>
      <c r="R70" s="267"/>
      <c r="S70" s="440">
        <f>SUM(S71:S74)</f>
        <v>347401.66607458377</v>
      </c>
      <c r="T70" s="440">
        <f>SUM(T71:T74)</f>
        <v>416480.77996381075</v>
      </c>
    </row>
    <row r="71" spans="1:20" s="461" customFormat="1" ht="18.75" customHeight="1">
      <c r="A71" s="462"/>
      <c r="B71" s="264"/>
      <c r="C71" s="701" t="s">
        <v>135</v>
      </c>
      <c r="D71" s="702" t="s">
        <v>136</v>
      </c>
      <c r="E71" s="703" t="s">
        <v>136</v>
      </c>
      <c r="F71" s="463" t="s">
        <v>137</v>
      </c>
      <c r="G71" s="464"/>
      <c r="H71" s="465"/>
      <c r="I71" s="465"/>
      <c r="J71" s="465"/>
      <c r="K71" s="465"/>
      <c r="L71" s="465"/>
      <c r="M71" s="466"/>
      <c r="N71" s="472"/>
      <c r="O71" s="572">
        <v>30</v>
      </c>
      <c r="P71" s="267"/>
      <c r="Q71" s="267"/>
      <c r="R71" s="267"/>
      <c r="S71" s="439">
        <v>346021.66607458377</v>
      </c>
      <c r="T71" s="439">
        <v>398110.67999999993</v>
      </c>
    </row>
    <row r="72" spans="1:20" s="461" customFormat="1" ht="18.75" hidden="1" customHeight="1">
      <c r="A72" s="462"/>
      <c r="B72" s="264"/>
      <c r="C72" s="701" t="s">
        <v>138</v>
      </c>
      <c r="D72" s="702" t="s">
        <v>139</v>
      </c>
      <c r="E72" s="703" t="s">
        <v>139</v>
      </c>
      <c r="F72" s="463" t="s">
        <v>140</v>
      </c>
      <c r="G72" s="464"/>
      <c r="H72" s="465"/>
      <c r="I72" s="465"/>
      <c r="J72" s="465"/>
      <c r="K72" s="465"/>
      <c r="L72" s="465"/>
      <c r="M72" s="466"/>
      <c r="N72" s="472"/>
      <c r="O72" s="572">
        <v>30</v>
      </c>
      <c r="P72" s="267"/>
      <c r="Q72" s="267"/>
      <c r="R72" s="267"/>
      <c r="S72" s="439">
        <v>0</v>
      </c>
      <c r="T72" s="439">
        <v>0</v>
      </c>
    </row>
    <row r="73" spans="1:20" s="461" customFormat="1" ht="18.75" hidden="1" customHeight="1">
      <c r="A73" s="462"/>
      <c r="B73" s="264"/>
      <c r="C73" s="701" t="s">
        <v>141</v>
      </c>
      <c r="D73" s="702" t="s">
        <v>142</v>
      </c>
      <c r="E73" s="703" t="s">
        <v>142</v>
      </c>
      <c r="F73" s="463" t="s">
        <v>143</v>
      </c>
      <c r="G73" s="464"/>
      <c r="H73" s="465"/>
      <c r="I73" s="465"/>
      <c r="J73" s="465"/>
      <c r="K73" s="465"/>
      <c r="L73" s="465"/>
      <c r="M73" s="466"/>
      <c r="N73" s="472"/>
      <c r="O73" s="572">
        <v>30</v>
      </c>
      <c r="P73" s="267"/>
      <c r="Q73" s="267"/>
      <c r="R73" s="267"/>
      <c r="S73" s="439">
        <v>0</v>
      </c>
      <c r="T73" s="439">
        <v>0</v>
      </c>
    </row>
    <row r="74" spans="1:20" s="461" customFormat="1" ht="18.75" customHeight="1">
      <c r="A74" s="462"/>
      <c r="B74" s="264"/>
      <c r="C74" s="701" t="s">
        <v>144</v>
      </c>
      <c r="D74" s="702" t="s">
        <v>145</v>
      </c>
      <c r="E74" s="703" t="s">
        <v>145</v>
      </c>
      <c r="F74" s="463" t="s">
        <v>146</v>
      </c>
      <c r="G74" s="464"/>
      <c r="H74" s="465"/>
      <c r="I74" s="465"/>
      <c r="J74" s="465"/>
      <c r="K74" s="465"/>
      <c r="L74" s="465"/>
      <c r="M74" s="466"/>
      <c r="N74" s="472"/>
      <c r="O74" s="572">
        <v>30</v>
      </c>
      <c r="P74" s="267"/>
      <c r="Q74" s="267"/>
      <c r="R74" s="267"/>
      <c r="S74" s="439">
        <v>1380</v>
      </c>
      <c r="T74" s="439">
        <v>18370.099963810804</v>
      </c>
    </row>
    <row r="75" spans="1:20" s="461" customFormat="1" ht="18.75" customHeight="1">
      <c r="A75" s="462"/>
      <c r="B75" s="264" t="s">
        <v>147</v>
      </c>
      <c r="C75" s="701"/>
      <c r="D75" s="702"/>
      <c r="E75" s="703"/>
      <c r="F75" s="467" t="s">
        <v>148</v>
      </c>
      <c r="G75" s="464"/>
      <c r="H75" s="468"/>
      <c r="I75" s="468"/>
      <c r="J75" s="468"/>
      <c r="K75" s="468"/>
      <c r="L75" s="468"/>
      <c r="M75" s="469"/>
      <c r="N75" s="472"/>
      <c r="O75" s="572">
        <v>30</v>
      </c>
      <c r="P75" s="267"/>
      <c r="Q75" s="267"/>
      <c r="R75" s="267"/>
      <c r="S75" s="440">
        <f>SUM(S76:S81)</f>
        <v>1971865.7399999998</v>
      </c>
      <c r="T75" s="440">
        <f>SUM(T76:T81)</f>
        <v>10563275.806490887</v>
      </c>
    </row>
    <row r="76" spans="1:20" s="461" customFormat="1" ht="18.75" customHeight="1">
      <c r="A76" s="462"/>
      <c r="B76" s="264"/>
      <c r="C76" s="701" t="s">
        <v>149</v>
      </c>
      <c r="D76" s="702" t="s">
        <v>150</v>
      </c>
      <c r="E76" s="703" t="s">
        <v>150</v>
      </c>
      <c r="F76" s="463" t="s">
        <v>151</v>
      </c>
      <c r="G76" s="464"/>
      <c r="H76" s="465"/>
      <c r="I76" s="465"/>
      <c r="J76" s="465"/>
      <c r="K76" s="465"/>
      <c r="L76" s="465"/>
      <c r="M76" s="466"/>
      <c r="N76" s="472"/>
      <c r="O76" s="572">
        <v>30</v>
      </c>
      <c r="P76" s="267"/>
      <c r="Q76" s="267"/>
      <c r="R76" s="267"/>
      <c r="S76" s="439">
        <v>270000</v>
      </c>
      <c r="T76" s="439">
        <f>(532126.85+1000000)*1.2</f>
        <v>1838552.22</v>
      </c>
    </row>
    <row r="77" spans="1:20" s="461" customFormat="1" ht="18.75" hidden="1" customHeight="1">
      <c r="A77" s="462"/>
      <c r="B77" s="264"/>
      <c r="C77" s="701" t="s">
        <v>152</v>
      </c>
      <c r="D77" s="702" t="s">
        <v>153</v>
      </c>
      <c r="E77" s="703" t="s">
        <v>153</v>
      </c>
      <c r="F77" s="463" t="s">
        <v>154</v>
      </c>
      <c r="G77" s="464"/>
      <c r="H77" s="465"/>
      <c r="I77" s="465"/>
      <c r="J77" s="465"/>
      <c r="K77" s="465"/>
      <c r="L77" s="465"/>
      <c r="M77" s="466"/>
      <c r="N77" s="472"/>
      <c r="O77" s="572">
        <v>30</v>
      </c>
      <c r="P77" s="267"/>
      <c r="Q77" s="267"/>
      <c r="R77" s="267"/>
      <c r="S77" s="439">
        <v>0</v>
      </c>
      <c r="T77" s="439">
        <v>0</v>
      </c>
    </row>
    <row r="78" spans="1:20" s="461" customFormat="1" ht="18.75" customHeight="1">
      <c r="A78" s="462"/>
      <c r="B78" s="264"/>
      <c r="C78" s="701" t="s">
        <v>155</v>
      </c>
      <c r="D78" s="702" t="s">
        <v>156</v>
      </c>
      <c r="E78" s="703" t="s">
        <v>156</v>
      </c>
      <c r="F78" s="463" t="s">
        <v>157</v>
      </c>
      <c r="G78" s="464"/>
      <c r="H78" s="465"/>
      <c r="I78" s="465"/>
      <c r="J78" s="465"/>
      <c r="K78" s="465"/>
      <c r="L78" s="465"/>
      <c r="M78" s="466"/>
      <c r="N78" s="472"/>
      <c r="O78" s="572">
        <v>30</v>
      </c>
      <c r="P78" s="267"/>
      <c r="Q78" s="267"/>
      <c r="R78" s="267"/>
      <c r="S78" s="439">
        <v>1696865.7399999998</v>
      </c>
      <c r="T78" s="439">
        <v>1661754.84</v>
      </c>
    </row>
    <row r="79" spans="1:20" s="461" customFormat="1" ht="18.75" customHeight="1">
      <c r="A79" s="462"/>
      <c r="B79" s="264"/>
      <c r="C79" s="701" t="s">
        <v>158</v>
      </c>
      <c r="D79" s="702" t="s">
        <v>159</v>
      </c>
      <c r="E79" s="703" t="s">
        <v>159</v>
      </c>
      <c r="F79" s="463" t="s">
        <v>160</v>
      </c>
      <c r="G79" s="464"/>
      <c r="H79" s="465"/>
      <c r="I79" s="465"/>
      <c r="J79" s="465"/>
      <c r="K79" s="465"/>
      <c r="L79" s="465"/>
      <c r="M79" s="466"/>
      <c r="N79" s="472"/>
      <c r="O79" s="572">
        <v>30</v>
      </c>
      <c r="P79" s="267"/>
      <c r="Q79" s="267"/>
      <c r="R79" s="267"/>
      <c r="S79" s="439">
        <v>0</v>
      </c>
      <c r="T79" s="439">
        <v>1668662</v>
      </c>
    </row>
    <row r="80" spans="1:20" s="461" customFormat="1" ht="18.75" customHeight="1">
      <c r="A80" s="462"/>
      <c r="B80" s="264"/>
      <c r="C80" s="701" t="s">
        <v>161</v>
      </c>
      <c r="D80" s="702" t="s">
        <v>162</v>
      </c>
      <c r="E80" s="703" t="s">
        <v>162</v>
      </c>
      <c r="F80" s="463" t="s">
        <v>163</v>
      </c>
      <c r="G80" s="464"/>
      <c r="H80" s="465"/>
      <c r="I80" s="465"/>
      <c r="J80" s="465"/>
      <c r="K80" s="465"/>
      <c r="L80" s="465"/>
      <c r="M80" s="466"/>
      <c r="N80" s="472"/>
      <c r="O80" s="572">
        <v>30</v>
      </c>
      <c r="P80" s="267"/>
      <c r="Q80" s="267"/>
      <c r="R80" s="267"/>
      <c r="S80" s="439">
        <v>0</v>
      </c>
      <c r="T80" s="439">
        <v>3894306.7464908874</v>
      </c>
    </row>
    <row r="81" spans="1:20" s="461" customFormat="1" ht="18.75" customHeight="1">
      <c r="A81" s="462"/>
      <c r="B81" s="264"/>
      <c r="C81" s="701" t="s">
        <v>164</v>
      </c>
      <c r="D81" s="702" t="s">
        <v>165</v>
      </c>
      <c r="E81" s="703" t="s">
        <v>165</v>
      </c>
      <c r="F81" s="463" t="s">
        <v>166</v>
      </c>
      <c r="G81" s="464"/>
      <c r="H81" s="465"/>
      <c r="I81" s="465"/>
      <c r="J81" s="465"/>
      <c r="K81" s="465"/>
      <c r="L81" s="465"/>
      <c r="M81" s="466"/>
      <c r="N81" s="472"/>
      <c r="O81" s="572">
        <v>30</v>
      </c>
      <c r="P81" s="267"/>
      <c r="Q81" s="267"/>
      <c r="R81" s="267"/>
      <c r="S81" s="439">
        <v>5000</v>
      </c>
      <c r="T81" s="439">
        <v>1500000</v>
      </c>
    </row>
    <row r="82" spans="1:20" s="461" customFormat="1" ht="18.75" customHeight="1">
      <c r="A82" s="462"/>
      <c r="B82" s="264" t="s">
        <v>167</v>
      </c>
      <c r="C82" s="701"/>
      <c r="D82" s="702"/>
      <c r="E82" s="703"/>
      <c r="F82" s="467" t="s">
        <v>168</v>
      </c>
      <c r="G82" s="464"/>
      <c r="H82" s="468"/>
      <c r="I82" s="468"/>
      <c r="J82" s="468"/>
      <c r="K82" s="468"/>
      <c r="L82" s="468"/>
      <c r="M82" s="469"/>
      <c r="N82" s="472"/>
      <c r="O82" s="572">
        <v>30</v>
      </c>
      <c r="P82" s="267"/>
      <c r="Q82" s="267"/>
      <c r="R82" s="267"/>
      <c r="S82" s="440">
        <f>SUM(S83:S85)</f>
        <v>1845893.9799999997</v>
      </c>
      <c r="T82" s="440">
        <f>SUM(T83:T85)</f>
        <v>2429051.46</v>
      </c>
    </row>
    <row r="83" spans="1:20" s="461" customFormat="1" ht="18.75" customHeight="1">
      <c r="A83" s="462"/>
      <c r="B83" s="264"/>
      <c r="C83" s="701" t="s">
        <v>169</v>
      </c>
      <c r="D83" s="702" t="s">
        <v>170</v>
      </c>
      <c r="E83" s="703" t="s">
        <v>170</v>
      </c>
      <c r="F83" s="463" t="s">
        <v>171</v>
      </c>
      <c r="G83" s="464"/>
      <c r="H83" s="465"/>
      <c r="I83" s="465"/>
      <c r="J83" s="465"/>
      <c r="K83" s="465"/>
      <c r="L83" s="465"/>
      <c r="M83" s="466"/>
      <c r="N83" s="472"/>
      <c r="O83" s="572">
        <v>30</v>
      </c>
      <c r="P83" s="267"/>
      <c r="Q83" s="267"/>
      <c r="R83" s="267"/>
      <c r="S83" s="439">
        <v>0</v>
      </c>
      <c r="T83" s="439">
        <v>1200000</v>
      </c>
    </row>
    <row r="84" spans="1:20" s="461" customFormat="1" ht="18.75" customHeight="1">
      <c r="A84" s="462"/>
      <c r="B84" s="264"/>
      <c r="C84" s="701" t="s">
        <v>172</v>
      </c>
      <c r="D84" s="702" t="s">
        <v>173</v>
      </c>
      <c r="E84" s="703" t="s">
        <v>173</v>
      </c>
      <c r="F84" s="463" t="s">
        <v>174</v>
      </c>
      <c r="G84" s="464"/>
      <c r="H84" s="465"/>
      <c r="I84" s="465"/>
      <c r="J84" s="465"/>
      <c r="K84" s="465"/>
      <c r="L84" s="465"/>
      <c r="M84" s="466"/>
      <c r="N84" s="472"/>
      <c r="O84" s="572">
        <v>30</v>
      </c>
      <c r="P84" s="267"/>
      <c r="Q84" s="267"/>
      <c r="R84" s="267"/>
      <c r="S84" s="439">
        <v>9221.1999999999989</v>
      </c>
      <c r="T84" s="439">
        <v>1229051.46</v>
      </c>
    </row>
    <row r="85" spans="1:20" s="461" customFormat="1" ht="18.75" customHeight="1">
      <c r="A85" s="462"/>
      <c r="B85" s="264"/>
      <c r="C85" s="701" t="s">
        <v>175</v>
      </c>
      <c r="D85" s="702" t="s">
        <v>176</v>
      </c>
      <c r="E85" s="703" t="s">
        <v>176</v>
      </c>
      <c r="F85" s="463" t="s">
        <v>177</v>
      </c>
      <c r="G85" s="464"/>
      <c r="H85" s="465"/>
      <c r="I85" s="465"/>
      <c r="J85" s="465"/>
      <c r="K85" s="465"/>
      <c r="L85" s="465"/>
      <c r="M85" s="466"/>
      <c r="N85" s="472"/>
      <c r="O85" s="572">
        <v>30</v>
      </c>
      <c r="P85" s="267"/>
      <c r="Q85" s="267"/>
      <c r="R85" s="267"/>
      <c r="S85" s="439">
        <v>1836672.7799999998</v>
      </c>
      <c r="T85" s="439">
        <v>0</v>
      </c>
    </row>
    <row r="86" spans="1:20" s="461" customFormat="1" ht="18.75" customHeight="1">
      <c r="A86" s="462"/>
      <c r="B86" s="264" t="s">
        <v>178</v>
      </c>
      <c r="C86" s="701"/>
      <c r="D86" s="702"/>
      <c r="E86" s="703"/>
      <c r="F86" s="467" t="s">
        <v>179</v>
      </c>
      <c r="G86" s="464"/>
      <c r="H86" s="468"/>
      <c r="I86" s="468"/>
      <c r="J86" s="468"/>
      <c r="K86" s="468"/>
      <c r="L86" s="468"/>
      <c r="M86" s="469"/>
      <c r="N86" s="472"/>
      <c r="O86" s="572">
        <v>30</v>
      </c>
      <c r="P86" s="267"/>
      <c r="Q86" s="267"/>
      <c r="R86" s="267"/>
      <c r="S86" s="440">
        <f>SUM(S87:S89)</f>
        <v>539211.70199383015</v>
      </c>
      <c r="T86" s="440">
        <f>SUM(T87:T89)</f>
        <v>6192714.8999999994</v>
      </c>
    </row>
    <row r="87" spans="1:20" s="461" customFormat="1" ht="18.75" customHeight="1">
      <c r="A87" s="462"/>
      <c r="B87" s="264"/>
      <c r="C87" s="701" t="s">
        <v>180</v>
      </c>
      <c r="D87" s="702" t="s">
        <v>181</v>
      </c>
      <c r="E87" s="703" t="s">
        <v>181</v>
      </c>
      <c r="F87" s="463" t="s">
        <v>182</v>
      </c>
      <c r="G87" s="464"/>
      <c r="H87" s="465"/>
      <c r="I87" s="465"/>
      <c r="J87" s="465"/>
      <c r="K87" s="465"/>
      <c r="L87" s="465"/>
      <c r="M87" s="466"/>
      <c r="N87" s="472"/>
      <c r="O87" s="572">
        <v>30</v>
      </c>
      <c r="P87" s="267"/>
      <c r="Q87" s="267"/>
      <c r="R87" s="267"/>
      <c r="S87" s="439">
        <v>325624</v>
      </c>
      <c r="T87" s="439">
        <v>2094384</v>
      </c>
    </row>
    <row r="88" spans="1:20" s="461" customFormat="1" ht="18.75" customHeight="1">
      <c r="A88" s="462"/>
      <c r="B88" s="264"/>
      <c r="C88" s="701" t="s">
        <v>183</v>
      </c>
      <c r="D88" s="702" t="s">
        <v>184</v>
      </c>
      <c r="E88" s="703" t="s">
        <v>184</v>
      </c>
      <c r="F88" s="463" t="s">
        <v>185</v>
      </c>
      <c r="G88" s="464"/>
      <c r="H88" s="465"/>
      <c r="I88" s="465"/>
      <c r="J88" s="465"/>
      <c r="K88" s="465"/>
      <c r="L88" s="465"/>
      <c r="M88" s="466"/>
      <c r="N88" s="472"/>
      <c r="O88" s="572">
        <v>30</v>
      </c>
      <c r="P88" s="267"/>
      <c r="Q88" s="267"/>
      <c r="R88" s="267"/>
      <c r="S88" s="439">
        <v>213587.70199383015</v>
      </c>
      <c r="T88" s="439">
        <v>4098330.8999999994</v>
      </c>
    </row>
    <row r="89" spans="1:20" s="461" customFormat="1" ht="18.75" hidden="1" customHeight="1">
      <c r="A89" s="462"/>
      <c r="B89" s="264"/>
      <c r="C89" s="701" t="s">
        <v>186</v>
      </c>
      <c r="D89" s="702" t="s">
        <v>187</v>
      </c>
      <c r="E89" s="703" t="s">
        <v>187</v>
      </c>
      <c r="F89" s="463" t="s">
        <v>188</v>
      </c>
      <c r="G89" s="464"/>
      <c r="H89" s="465"/>
      <c r="I89" s="465"/>
      <c r="J89" s="465"/>
      <c r="K89" s="465"/>
      <c r="L89" s="465"/>
      <c r="M89" s="466"/>
      <c r="N89" s="472"/>
      <c r="O89" s="572">
        <v>30</v>
      </c>
      <c r="P89" s="267"/>
      <c r="Q89" s="267"/>
      <c r="R89" s="267"/>
      <c r="S89" s="439">
        <v>0</v>
      </c>
      <c r="T89" s="439">
        <v>0</v>
      </c>
    </row>
    <row r="90" spans="1:20" s="461" customFormat="1" ht="18.75" customHeight="1">
      <c r="A90" s="462"/>
      <c r="B90" s="264" t="s">
        <v>189</v>
      </c>
      <c r="C90" s="701"/>
      <c r="D90" s="702"/>
      <c r="E90" s="703"/>
      <c r="F90" s="467" t="s">
        <v>190</v>
      </c>
      <c r="G90" s="464"/>
      <c r="H90" s="468"/>
      <c r="I90" s="468"/>
      <c r="J90" s="468"/>
      <c r="K90" s="468"/>
      <c r="L90" s="468"/>
      <c r="M90" s="469"/>
      <c r="N90" s="472"/>
      <c r="O90" s="572">
        <v>30</v>
      </c>
      <c r="P90" s="267"/>
      <c r="Q90" s="267"/>
      <c r="R90" s="267"/>
      <c r="S90" s="440">
        <f>SUM(S91:S99)</f>
        <v>13076753.899999999</v>
      </c>
      <c r="T90" s="440">
        <f>SUM(T91:T99)</f>
        <v>3317957.84</v>
      </c>
    </row>
    <row r="91" spans="1:20" s="461" customFormat="1" ht="18.75" customHeight="1">
      <c r="A91" s="462"/>
      <c r="B91" s="264"/>
      <c r="C91" s="701" t="s">
        <v>191</v>
      </c>
      <c r="D91" s="702" t="s">
        <v>192</v>
      </c>
      <c r="E91" s="703" t="s">
        <v>192</v>
      </c>
      <c r="F91" s="463" t="s">
        <v>193</v>
      </c>
      <c r="G91" s="464"/>
      <c r="H91" s="465"/>
      <c r="I91" s="465"/>
      <c r="J91" s="465"/>
      <c r="K91" s="465"/>
      <c r="L91" s="465"/>
      <c r="M91" s="466"/>
      <c r="N91" s="472"/>
      <c r="O91" s="572">
        <v>30</v>
      </c>
      <c r="P91" s="267"/>
      <c r="Q91" s="267"/>
      <c r="R91" s="267"/>
      <c r="S91" s="439">
        <v>90520</v>
      </c>
      <c r="T91" s="439">
        <v>341228</v>
      </c>
    </row>
    <row r="92" spans="1:20" s="461" customFormat="1" ht="18.75" customHeight="1">
      <c r="A92" s="462"/>
      <c r="B92" s="264"/>
      <c r="C92" s="701" t="s">
        <v>194</v>
      </c>
      <c r="D92" s="702" t="s">
        <v>195</v>
      </c>
      <c r="E92" s="703" t="s">
        <v>195</v>
      </c>
      <c r="F92" s="463" t="s">
        <v>196</v>
      </c>
      <c r="G92" s="464"/>
      <c r="H92" s="465"/>
      <c r="I92" s="465"/>
      <c r="J92" s="465"/>
      <c r="K92" s="465"/>
      <c r="L92" s="465"/>
      <c r="M92" s="466"/>
      <c r="N92" s="472"/>
      <c r="O92" s="572">
        <v>30</v>
      </c>
      <c r="P92" s="267"/>
      <c r="Q92" s="267"/>
      <c r="R92" s="267"/>
      <c r="S92" s="439">
        <v>425105.54000000004</v>
      </c>
      <c r="T92" s="439">
        <v>576729.84</v>
      </c>
    </row>
    <row r="93" spans="1:20" s="461" customFormat="1" ht="18.75" hidden="1" customHeight="1">
      <c r="A93" s="462"/>
      <c r="B93" s="264"/>
      <c r="C93" s="701" t="s">
        <v>197</v>
      </c>
      <c r="D93" s="702" t="s">
        <v>198</v>
      </c>
      <c r="E93" s="703" t="s">
        <v>198</v>
      </c>
      <c r="F93" s="463" t="s">
        <v>199</v>
      </c>
      <c r="G93" s="464"/>
      <c r="H93" s="465"/>
      <c r="I93" s="465"/>
      <c r="J93" s="465"/>
      <c r="K93" s="465"/>
      <c r="L93" s="465"/>
      <c r="M93" s="466"/>
      <c r="N93" s="472"/>
      <c r="O93" s="572">
        <v>30</v>
      </c>
      <c r="P93" s="267"/>
      <c r="Q93" s="267"/>
      <c r="R93" s="267"/>
      <c r="S93" s="439">
        <v>0</v>
      </c>
      <c r="T93" s="439">
        <v>0</v>
      </c>
    </row>
    <row r="94" spans="1:20" s="461" customFormat="1" ht="18.75" hidden="1" customHeight="1">
      <c r="A94" s="462"/>
      <c r="B94" s="264"/>
      <c r="C94" s="701" t="s">
        <v>200</v>
      </c>
      <c r="D94" s="702" t="s">
        <v>201</v>
      </c>
      <c r="E94" s="703" t="s">
        <v>201</v>
      </c>
      <c r="F94" s="463" t="s">
        <v>202</v>
      </c>
      <c r="G94" s="464"/>
      <c r="H94" s="465"/>
      <c r="I94" s="465"/>
      <c r="J94" s="465"/>
      <c r="K94" s="465"/>
      <c r="L94" s="465"/>
      <c r="M94" s="466"/>
      <c r="N94" s="472"/>
      <c r="O94" s="572">
        <v>30</v>
      </c>
      <c r="P94" s="267"/>
      <c r="Q94" s="267"/>
      <c r="R94" s="267"/>
      <c r="S94" s="439">
        <v>0</v>
      </c>
      <c r="T94" s="439">
        <v>0</v>
      </c>
    </row>
    <row r="95" spans="1:20" s="461" customFormat="1" ht="18.75" hidden="1" customHeight="1">
      <c r="A95" s="462"/>
      <c r="B95" s="264"/>
      <c r="C95" s="701" t="s">
        <v>203</v>
      </c>
      <c r="D95" s="702" t="s">
        <v>204</v>
      </c>
      <c r="E95" s="703" t="s">
        <v>204</v>
      </c>
      <c r="F95" s="463" t="s">
        <v>205</v>
      </c>
      <c r="G95" s="464"/>
      <c r="H95" s="465"/>
      <c r="I95" s="465"/>
      <c r="J95" s="465"/>
      <c r="K95" s="465"/>
      <c r="L95" s="465"/>
      <c r="M95" s="466"/>
      <c r="N95" s="472"/>
      <c r="O95" s="572">
        <v>30</v>
      </c>
      <c r="P95" s="267"/>
      <c r="Q95" s="267"/>
      <c r="R95" s="267"/>
      <c r="S95" s="439">
        <v>0</v>
      </c>
      <c r="T95" s="439">
        <v>0</v>
      </c>
    </row>
    <row r="96" spans="1:20" s="461" customFormat="1" ht="18.75" customHeight="1">
      <c r="A96" s="462"/>
      <c r="B96" s="264"/>
      <c r="C96" s="701" t="s">
        <v>206</v>
      </c>
      <c r="D96" s="702" t="s">
        <v>207</v>
      </c>
      <c r="E96" s="703" t="s">
        <v>207</v>
      </c>
      <c r="F96" s="463" t="s">
        <v>208</v>
      </c>
      <c r="G96" s="464"/>
      <c r="H96" s="465"/>
      <c r="I96" s="465"/>
      <c r="J96" s="465"/>
      <c r="K96" s="465"/>
      <c r="L96" s="465"/>
      <c r="M96" s="466"/>
      <c r="N96" s="472"/>
      <c r="O96" s="572">
        <v>30</v>
      </c>
      <c r="P96" s="267"/>
      <c r="Q96" s="267"/>
      <c r="R96" s="267"/>
      <c r="S96" s="439">
        <v>80360</v>
      </c>
      <c r="T96" s="439">
        <v>400000</v>
      </c>
    </row>
    <row r="97" spans="1:20" s="461" customFormat="1" ht="18.75" customHeight="1">
      <c r="A97" s="462"/>
      <c r="B97" s="264"/>
      <c r="C97" s="701" t="s">
        <v>209</v>
      </c>
      <c r="D97" s="702" t="s">
        <v>210</v>
      </c>
      <c r="E97" s="703" t="s">
        <v>210</v>
      </c>
      <c r="F97" s="463" t="s">
        <v>211</v>
      </c>
      <c r="G97" s="464"/>
      <c r="H97" s="465"/>
      <c r="I97" s="465"/>
      <c r="J97" s="465"/>
      <c r="K97" s="465"/>
      <c r="L97" s="465"/>
      <c r="M97" s="466"/>
      <c r="N97" s="472"/>
      <c r="O97" s="572">
        <v>30</v>
      </c>
      <c r="P97" s="267"/>
      <c r="Q97" s="267"/>
      <c r="R97" s="267"/>
      <c r="S97" s="439">
        <v>0</v>
      </c>
      <c r="T97" s="439">
        <v>500000</v>
      </c>
    </row>
    <row r="98" spans="1:20" s="461" customFormat="1" ht="18.75" hidden="1" customHeight="1">
      <c r="A98" s="462"/>
      <c r="B98" s="264"/>
      <c r="C98" s="701" t="s">
        <v>212</v>
      </c>
      <c r="D98" s="702" t="s">
        <v>213</v>
      </c>
      <c r="E98" s="703" t="s">
        <v>213</v>
      </c>
      <c r="F98" s="463" t="s">
        <v>214</v>
      </c>
      <c r="G98" s="464"/>
      <c r="H98" s="465"/>
      <c r="I98" s="465"/>
      <c r="J98" s="465"/>
      <c r="K98" s="465"/>
      <c r="L98" s="465"/>
      <c r="M98" s="466"/>
      <c r="N98" s="472"/>
      <c r="O98" s="572">
        <v>30</v>
      </c>
      <c r="P98" s="267"/>
      <c r="Q98" s="267"/>
      <c r="R98" s="267"/>
      <c r="S98" s="439">
        <v>0</v>
      </c>
      <c r="T98" s="439">
        <v>0</v>
      </c>
    </row>
    <row r="99" spans="1:20" s="461" customFormat="1" ht="18.75" customHeight="1">
      <c r="A99" s="462"/>
      <c r="B99" s="264"/>
      <c r="C99" s="701" t="s">
        <v>215</v>
      </c>
      <c r="D99" s="702" t="s">
        <v>213</v>
      </c>
      <c r="E99" s="703" t="s">
        <v>213</v>
      </c>
      <c r="F99" s="463" t="s">
        <v>216</v>
      </c>
      <c r="G99" s="464"/>
      <c r="H99" s="465"/>
      <c r="I99" s="465"/>
      <c r="J99" s="465"/>
      <c r="K99" s="465"/>
      <c r="L99" s="465"/>
      <c r="M99" s="466"/>
      <c r="N99" s="472"/>
      <c r="O99" s="572">
        <v>30</v>
      </c>
      <c r="P99" s="267"/>
      <c r="Q99" s="267"/>
      <c r="R99" s="267"/>
      <c r="S99" s="439">
        <v>12480768.359999998</v>
      </c>
      <c r="T99" s="439">
        <v>1500000</v>
      </c>
    </row>
    <row r="100" spans="1:20" s="461" customFormat="1" ht="18.75" customHeight="1">
      <c r="A100" s="462" t="s">
        <v>217</v>
      </c>
      <c r="B100" s="462"/>
      <c r="C100" s="738"/>
      <c r="D100" s="739"/>
      <c r="E100" s="740"/>
      <c r="F100" s="473" t="s">
        <v>218</v>
      </c>
      <c r="G100" s="474"/>
      <c r="H100" s="475"/>
      <c r="I100" s="475"/>
      <c r="J100" s="475"/>
      <c r="K100" s="475"/>
      <c r="L100" s="475"/>
      <c r="M100" s="476"/>
      <c r="N100" s="472"/>
      <c r="O100" s="572">
        <v>30</v>
      </c>
      <c r="P100" s="267"/>
      <c r="Q100" s="267"/>
      <c r="R100" s="267"/>
      <c r="S100" s="442">
        <f>+S101+S105+S110+S117+S134+S127+S121</f>
        <v>7092801.6848225603</v>
      </c>
      <c r="T100" s="442">
        <f>+T101+T105+T110+T117+T134+T127+T121</f>
        <v>20432106.929888085</v>
      </c>
    </row>
    <row r="101" spans="1:20" s="461" customFormat="1" ht="18.75" customHeight="1">
      <c r="A101" s="462"/>
      <c r="B101" s="264" t="s">
        <v>219</v>
      </c>
      <c r="C101" s="701"/>
      <c r="D101" s="702"/>
      <c r="E101" s="703"/>
      <c r="F101" s="467" t="s">
        <v>220</v>
      </c>
      <c r="G101" s="464"/>
      <c r="H101" s="468"/>
      <c r="I101" s="468"/>
      <c r="J101" s="468"/>
      <c r="K101" s="468"/>
      <c r="L101" s="468"/>
      <c r="M101" s="469"/>
      <c r="N101" s="472"/>
      <c r="O101" s="572">
        <v>30</v>
      </c>
      <c r="P101" s="267"/>
      <c r="Q101" s="267"/>
      <c r="R101" s="267"/>
      <c r="S101" s="440">
        <f>SUM(S102:S104)</f>
        <v>3134562.9640495586</v>
      </c>
      <c r="T101" s="440">
        <f>SUM(T102:T104)</f>
        <v>7007883.9199999999</v>
      </c>
    </row>
    <row r="102" spans="1:20" s="461" customFormat="1" ht="18.75" customHeight="1">
      <c r="A102" s="462"/>
      <c r="B102" s="264"/>
      <c r="C102" s="701" t="s">
        <v>221</v>
      </c>
      <c r="D102" s="702" t="s">
        <v>222</v>
      </c>
      <c r="E102" s="703" t="s">
        <v>222</v>
      </c>
      <c r="F102" s="463" t="s">
        <v>223</v>
      </c>
      <c r="G102" s="464"/>
      <c r="H102" s="465"/>
      <c r="I102" s="465"/>
      <c r="J102" s="465"/>
      <c r="K102" s="465"/>
      <c r="L102" s="465"/>
      <c r="M102" s="466"/>
      <c r="N102" s="472"/>
      <c r="O102" s="572">
        <v>30</v>
      </c>
      <c r="P102" s="267"/>
      <c r="Q102" s="267"/>
      <c r="R102" s="267"/>
      <c r="S102" s="439">
        <v>3089099.2440495584</v>
      </c>
      <c r="T102" s="439">
        <v>6893410.9199999999</v>
      </c>
    </row>
    <row r="103" spans="1:20" s="461" customFormat="1" ht="18.75" hidden="1" customHeight="1">
      <c r="A103" s="462"/>
      <c r="B103" s="264"/>
      <c r="C103" s="701" t="s">
        <v>224</v>
      </c>
      <c r="D103" s="702" t="s">
        <v>225</v>
      </c>
      <c r="E103" s="703" t="s">
        <v>225</v>
      </c>
      <c r="F103" s="463" t="s">
        <v>226</v>
      </c>
      <c r="G103" s="464"/>
      <c r="H103" s="465"/>
      <c r="I103" s="465"/>
      <c r="J103" s="465"/>
      <c r="K103" s="465"/>
      <c r="L103" s="465"/>
      <c r="M103" s="466"/>
      <c r="N103" s="472"/>
      <c r="O103" s="572">
        <v>30</v>
      </c>
      <c r="P103" s="267"/>
      <c r="Q103" s="267"/>
      <c r="R103" s="267"/>
      <c r="S103" s="439">
        <v>0</v>
      </c>
      <c r="T103" s="439">
        <v>0</v>
      </c>
    </row>
    <row r="104" spans="1:20" s="461" customFormat="1" ht="18.75" customHeight="1">
      <c r="A104" s="462"/>
      <c r="B104" s="264"/>
      <c r="C104" s="701" t="s">
        <v>227</v>
      </c>
      <c r="D104" s="702" t="s">
        <v>228</v>
      </c>
      <c r="E104" s="703" t="s">
        <v>228</v>
      </c>
      <c r="F104" s="463" t="s">
        <v>229</v>
      </c>
      <c r="G104" s="464"/>
      <c r="H104" s="465"/>
      <c r="I104" s="465"/>
      <c r="J104" s="465"/>
      <c r="K104" s="465"/>
      <c r="L104" s="465"/>
      <c r="M104" s="466"/>
      <c r="N104" s="472"/>
      <c r="O104" s="572">
        <v>30</v>
      </c>
      <c r="P104" s="267"/>
      <c r="Q104" s="267"/>
      <c r="R104" s="267"/>
      <c r="S104" s="439">
        <v>45463.72</v>
      </c>
      <c r="T104" s="439">
        <v>114473</v>
      </c>
    </row>
    <row r="105" spans="1:20" s="461" customFormat="1" ht="18.75" customHeight="1">
      <c r="A105" s="462"/>
      <c r="B105" s="264" t="s">
        <v>230</v>
      </c>
      <c r="C105" s="701"/>
      <c r="D105" s="702"/>
      <c r="E105" s="703"/>
      <c r="F105" s="467" t="s">
        <v>231</v>
      </c>
      <c r="G105" s="464"/>
      <c r="H105" s="468"/>
      <c r="I105" s="468"/>
      <c r="J105" s="468"/>
      <c r="K105" s="468"/>
      <c r="L105" s="468"/>
      <c r="M105" s="469"/>
      <c r="N105" s="472"/>
      <c r="O105" s="572">
        <v>30</v>
      </c>
      <c r="P105" s="267"/>
      <c r="Q105" s="267"/>
      <c r="R105" s="267"/>
      <c r="S105" s="440">
        <f>SUM(S106:S109)</f>
        <v>107360.00000000003</v>
      </c>
      <c r="T105" s="440">
        <f>SUM(T106:T109)</f>
        <v>8545740.0898880865</v>
      </c>
    </row>
    <row r="106" spans="1:20" s="461" customFormat="1" ht="18.75" customHeight="1">
      <c r="A106" s="462"/>
      <c r="B106" s="264"/>
      <c r="C106" s="701" t="s">
        <v>232</v>
      </c>
      <c r="D106" s="702" t="s">
        <v>233</v>
      </c>
      <c r="E106" s="703" t="s">
        <v>233</v>
      </c>
      <c r="F106" s="463" t="s">
        <v>234</v>
      </c>
      <c r="G106" s="464"/>
      <c r="H106" s="465"/>
      <c r="I106" s="465"/>
      <c r="J106" s="465"/>
      <c r="K106" s="465"/>
      <c r="L106" s="465"/>
      <c r="M106" s="466"/>
      <c r="N106" s="472"/>
      <c r="O106" s="572">
        <v>30</v>
      </c>
      <c r="P106" s="267"/>
      <c r="Q106" s="267"/>
      <c r="R106" s="267"/>
      <c r="S106" s="439">
        <v>44080.000000000007</v>
      </c>
      <c r="T106" s="439">
        <v>0</v>
      </c>
    </row>
    <row r="107" spans="1:20" s="461" customFormat="1" ht="18.75" customHeight="1">
      <c r="A107" s="462"/>
      <c r="B107" s="264"/>
      <c r="C107" s="701" t="s">
        <v>235</v>
      </c>
      <c r="D107" s="702" t="s">
        <v>233</v>
      </c>
      <c r="E107" s="703" t="s">
        <v>233</v>
      </c>
      <c r="F107" s="463" t="s">
        <v>236</v>
      </c>
      <c r="G107" s="464"/>
      <c r="H107" s="465"/>
      <c r="I107" s="465"/>
      <c r="J107" s="465"/>
      <c r="K107" s="465"/>
      <c r="L107" s="465"/>
      <c r="M107" s="466"/>
      <c r="N107" s="472"/>
      <c r="O107" s="572">
        <v>30</v>
      </c>
      <c r="P107" s="267"/>
      <c r="Q107" s="267"/>
      <c r="R107" s="267"/>
      <c r="S107" s="439">
        <v>63280.000000000015</v>
      </c>
      <c r="T107" s="439">
        <v>98261.489888085925</v>
      </c>
    </row>
    <row r="108" spans="1:20" s="461" customFormat="1" ht="18.75" customHeight="1">
      <c r="A108" s="462"/>
      <c r="B108" s="264"/>
      <c r="C108" s="701" t="s">
        <v>237</v>
      </c>
      <c r="D108" s="702" t="s">
        <v>233</v>
      </c>
      <c r="E108" s="703" t="s">
        <v>233</v>
      </c>
      <c r="F108" s="463" t="s">
        <v>238</v>
      </c>
      <c r="G108" s="464"/>
      <c r="H108" s="465"/>
      <c r="I108" s="465"/>
      <c r="J108" s="465"/>
      <c r="K108" s="465"/>
      <c r="L108" s="465"/>
      <c r="M108" s="466"/>
      <c r="N108" s="472"/>
      <c r="O108" s="572">
        <v>30</v>
      </c>
      <c r="P108" s="267"/>
      <c r="Q108" s="267"/>
      <c r="R108" s="267"/>
      <c r="S108" s="439">
        <v>0</v>
      </c>
      <c r="T108" s="439">
        <v>8447478.6000000015</v>
      </c>
    </row>
    <row r="109" spans="1:20" s="461" customFormat="1" ht="18.75" hidden="1" customHeight="1">
      <c r="A109" s="462"/>
      <c r="B109" s="264"/>
      <c r="C109" s="701" t="s">
        <v>239</v>
      </c>
      <c r="D109" s="702" t="s">
        <v>233</v>
      </c>
      <c r="E109" s="703" t="s">
        <v>233</v>
      </c>
      <c r="F109" s="463" t="s">
        <v>240</v>
      </c>
      <c r="G109" s="464"/>
      <c r="H109" s="465"/>
      <c r="I109" s="465"/>
      <c r="J109" s="465"/>
      <c r="K109" s="465"/>
      <c r="L109" s="465"/>
      <c r="M109" s="466"/>
      <c r="N109" s="472"/>
      <c r="O109" s="572">
        <v>30</v>
      </c>
      <c r="P109" s="267"/>
      <c r="Q109" s="267"/>
      <c r="R109" s="267"/>
      <c r="S109" s="441">
        <v>0</v>
      </c>
      <c r="T109" s="441">
        <v>0</v>
      </c>
    </row>
    <row r="110" spans="1:20" s="461" customFormat="1" ht="18.75" customHeight="1">
      <c r="A110" s="462"/>
      <c r="B110" s="264">
        <v>33</v>
      </c>
      <c r="C110" s="701"/>
      <c r="D110" s="702"/>
      <c r="E110" s="703"/>
      <c r="F110" s="467" t="s">
        <v>241</v>
      </c>
      <c r="G110" s="464"/>
      <c r="H110" s="468"/>
      <c r="I110" s="468"/>
      <c r="J110" s="468"/>
      <c r="K110" s="468"/>
      <c r="L110" s="468"/>
      <c r="M110" s="469"/>
      <c r="N110" s="472"/>
      <c r="O110" s="572">
        <v>30</v>
      </c>
      <c r="P110" s="267"/>
      <c r="Q110" s="267"/>
      <c r="R110" s="267"/>
      <c r="S110" s="440">
        <f>SUM(S111:S116)</f>
        <v>54225.404462258914</v>
      </c>
      <c r="T110" s="440">
        <f>SUM(T111:T116)</f>
        <v>1084698.48</v>
      </c>
    </row>
    <row r="111" spans="1:20" s="461" customFormat="1" ht="18.75" customHeight="1">
      <c r="A111" s="462"/>
      <c r="B111" s="264"/>
      <c r="C111" s="701" t="s">
        <v>242</v>
      </c>
      <c r="D111" s="702" t="s">
        <v>243</v>
      </c>
      <c r="E111" s="703" t="s">
        <v>243</v>
      </c>
      <c r="F111" s="463" t="s">
        <v>244</v>
      </c>
      <c r="G111" s="464"/>
      <c r="H111" s="465"/>
      <c r="I111" s="465"/>
      <c r="J111" s="465"/>
      <c r="K111" s="465"/>
      <c r="L111" s="465"/>
      <c r="M111" s="466"/>
      <c r="N111" s="472"/>
      <c r="O111" s="572">
        <v>30</v>
      </c>
      <c r="P111" s="267"/>
      <c r="Q111" s="267"/>
      <c r="R111" s="267"/>
      <c r="S111" s="439">
        <v>18201.28</v>
      </c>
      <c r="T111" s="439">
        <f>(3094.3+50000)*1.2</f>
        <v>63713.16</v>
      </c>
    </row>
    <row r="112" spans="1:20" s="461" customFormat="1" ht="18.75" customHeight="1">
      <c r="A112" s="462"/>
      <c r="B112" s="264"/>
      <c r="C112" s="701" t="s">
        <v>245</v>
      </c>
      <c r="D112" s="702" t="s">
        <v>246</v>
      </c>
      <c r="E112" s="703" t="s">
        <v>246</v>
      </c>
      <c r="F112" s="463" t="s">
        <v>247</v>
      </c>
      <c r="G112" s="464"/>
      <c r="H112" s="465"/>
      <c r="I112" s="465"/>
      <c r="J112" s="465"/>
      <c r="K112" s="465"/>
      <c r="L112" s="465"/>
      <c r="M112" s="466"/>
      <c r="N112" s="472"/>
      <c r="O112" s="572">
        <v>30</v>
      </c>
      <c r="P112" s="267"/>
      <c r="Q112" s="267"/>
      <c r="R112" s="267"/>
      <c r="S112" s="439">
        <v>36024.124462258915</v>
      </c>
      <c r="T112" s="439">
        <v>376464</v>
      </c>
    </row>
    <row r="113" spans="1:20" s="461" customFormat="1" ht="18.75" customHeight="1">
      <c r="A113" s="462"/>
      <c r="B113" s="264"/>
      <c r="C113" s="701" t="s">
        <v>248</v>
      </c>
      <c r="D113" s="702" t="s">
        <v>249</v>
      </c>
      <c r="E113" s="703" t="s">
        <v>249</v>
      </c>
      <c r="F113" s="463" t="s">
        <v>250</v>
      </c>
      <c r="G113" s="464"/>
      <c r="H113" s="465"/>
      <c r="I113" s="465"/>
      <c r="J113" s="465"/>
      <c r="K113" s="465"/>
      <c r="L113" s="465"/>
      <c r="M113" s="466"/>
      <c r="N113" s="472"/>
      <c r="O113" s="572">
        <v>30</v>
      </c>
      <c r="P113" s="267"/>
      <c r="Q113" s="267"/>
      <c r="R113" s="267"/>
      <c r="S113" s="439">
        <v>0</v>
      </c>
      <c r="T113" s="439">
        <v>402747.48</v>
      </c>
    </row>
    <row r="114" spans="1:20" s="461" customFormat="1" ht="18.75" customHeight="1">
      <c r="A114" s="462"/>
      <c r="B114" s="264"/>
      <c r="C114" s="701" t="s">
        <v>251</v>
      </c>
      <c r="D114" s="702" t="s">
        <v>252</v>
      </c>
      <c r="E114" s="703" t="s">
        <v>252</v>
      </c>
      <c r="F114" s="463" t="s">
        <v>253</v>
      </c>
      <c r="G114" s="464"/>
      <c r="H114" s="465"/>
      <c r="I114" s="465"/>
      <c r="J114" s="465"/>
      <c r="K114" s="465"/>
      <c r="L114" s="465"/>
      <c r="M114" s="466"/>
      <c r="N114" s="472"/>
      <c r="O114" s="572">
        <v>30</v>
      </c>
      <c r="P114" s="267"/>
      <c r="Q114" s="267"/>
      <c r="R114" s="267"/>
      <c r="S114" s="439">
        <v>0</v>
      </c>
      <c r="T114" s="439">
        <v>177282.6</v>
      </c>
    </row>
    <row r="115" spans="1:20" s="461" customFormat="1" ht="18.75" hidden="1" customHeight="1">
      <c r="A115" s="462"/>
      <c r="B115" s="264"/>
      <c r="C115" s="701">
        <v>335</v>
      </c>
      <c r="D115" s="702" t="s">
        <v>254</v>
      </c>
      <c r="E115" s="703" t="s">
        <v>254</v>
      </c>
      <c r="F115" s="463" t="s">
        <v>255</v>
      </c>
      <c r="G115" s="464"/>
      <c r="H115" s="465"/>
      <c r="I115" s="465"/>
      <c r="J115" s="465"/>
      <c r="K115" s="465"/>
      <c r="L115" s="465"/>
      <c r="M115" s="466"/>
      <c r="N115" s="472"/>
      <c r="O115" s="572">
        <v>30</v>
      </c>
      <c r="P115" s="267"/>
      <c r="Q115" s="267"/>
      <c r="R115" s="267"/>
      <c r="S115" s="439">
        <v>0</v>
      </c>
      <c r="T115" s="439">
        <v>0</v>
      </c>
    </row>
    <row r="116" spans="1:20" s="461" customFormat="1" ht="18.75" customHeight="1">
      <c r="A116" s="462"/>
      <c r="B116" s="264"/>
      <c r="C116" s="701">
        <v>336</v>
      </c>
      <c r="D116" s="702" t="s">
        <v>256</v>
      </c>
      <c r="E116" s="703" t="s">
        <v>256</v>
      </c>
      <c r="F116" s="463" t="s">
        <v>257</v>
      </c>
      <c r="G116" s="464"/>
      <c r="H116" s="465"/>
      <c r="I116" s="465"/>
      <c r="J116" s="465"/>
      <c r="K116" s="465"/>
      <c r="L116" s="465"/>
      <c r="M116" s="466"/>
      <c r="N116" s="472"/>
      <c r="O116" s="572">
        <v>30</v>
      </c>
      <c r="P116" s="267"/>
      <c r="Q116" s="267"/>
      <c r="R116" s="267"/>
      <c r="S116" s="441">
        <v>0</v>
      </c>
      <c r="T116" s="441">
        <v>64491.240000000005</v>
      </c>
    </row>
    <row r="117" spans="1:20" s="461" customFormat="1" ht="18.75" customHeight="1">
      <c r="A117" s="462"/>
      <c r="B117" s="264" t="s">
        <v>258</v>
      </c>
      <c r="C117" s="701"/>
      <c r="D117" s="702"/>
      <c r="E117" s="703"/>
      <c r="F117" s="467" t="s">
        <v>259</v>
      </c>
      <c r="G117" s="464"/>
      <c r="H117" s="468"/>
      <c r="I117" s="468"/>
      <c r="J117" s="468"/>
      <c r="K117" s="468"/>
      <c r="L117" s="468"/>
      <c r="M117" s="469"/>
      <c r="N117" s="472"/>
      <c r="O117" s="572">
        <v>30</v>
      </c>
      <c r="P117" s="267"/>
      <c r="Q117" s="267"/>
      <c r="R117" s="267"/>
      <c r="S117" s="440">
        <f>SUM(S118:S120)</f>
        <v>3299433.9624875113</v>
      </c>
      <c r="T117" s="440">
        <f>SUM(T118:T120)</f>
        <v>2327222.08</v>
      </c>
    </row>
    <row r="118" spans="1:20" s="461" customFormat="1" ht="18.75" customHeight="1">
      <c r="A118" s="462"/>
      <c r="B118" s="264"/>
      <c r="C118" s="701" t="s">
        <v>260</v>
      </c>
      <c r="D118" s="702" t="s">
        <v>261</v>
      </c>
      <c r="E118" s="703" t="s">
        <v>261</v>
      </c>
      <c r="F118" s="463" t="s">
        <v>262</v>
      </c>
      <c r="G118" s="464"/>
      <c r="H118" s="465"/>
      <c r="I118" s="465"/>
      <c r="J118" s="465"/>
      <c r="K118" s="465"/>
      <c r="L118" s="465"/>
      <c r="M118" s="466"/>
      <c r="N118" s="472"/>
      <c r="O118" s="572">
        <v>30</v>
      </c>
      <c r="P118" s="267"/>
      <c r="Q118" s="267"/>
      <c r="R118" s="267"/>
      <c r="S118" s="439">
        <v>2206447.4624875113</v>
      </c>
      <c r="T118" s="439">
        <v>1839556</v>
      </c>
    </row>
    <row r="119" spans="1:20" s="461" customFormat="1" ht="18.75" customHeight="1">
      <c r="A119" s="462"/>
      <c r="B119" s="264"/>
      <c r="C119" s="701" t="s">
        <v>263</v>
      </c>
      <c r="D119" s="702" t="s">
        <v>264</v>
      </c>
      <c r="E119" s="703" t="s">
        <v>264</v>
      </c>
      <c r="F119" s="463" t="s">
        <v>265</v>
      </c>
      <c r="G119" s="464"/>
      <c r="H119" s="465"/>
      <c r="I119" s="465"/>
      <c r="J119" s="465"/>
      <c r="K119" s="465"/>
      <c r="L119" s="465"/>
      <c r="M119" s="466"/>
      <c r="N119" s="472"/>
      <c r="O119" s="572">
        <v>30</v>
      </c>
      <c r="P119" s="267"/>
      <c r="Q119" s="267"/>
      <c r="R119" s="267"/>
      <c r="S119" s="439">
        <v>1092986.5000000002</v>
      </c>
      <c r="T119" s="439">
        <v>120859.20000000001</v>
      </c>
    </row>
    <row r="120" spans="1:20" s="461" customFormat="1" ht="18.75" customHeight="1">
      <c r="A120" s="462"/>
      <c r="B120" s="264"/>
      <c r="C120" s="701" t="s">
        <v>266</v>
      </c>
      <c r="D120" s="702" t="s">
        <v>264</v>
      </c>
      <c r="E120" s="703" t="s">
        <v>264</v>
      </c>
      <c r="F120" s="463" t="s">
        <v>267</v>
      </c>
      <c r="G120" s="464"/>
      <c r="H120" s="465"/>
      <c r="I120" s="465"/>
      <c r="J120" s="465"/>
      <c r="K120" s="465"/>
      <c r="L120" s="465"/>
      <c r="M120" s="466"/>
      <c r="N120" s="472"/>
      <c r="O120" s="572">
        <v>30</v>
      </c>
      <c r="P120" s="267"/>
      <c r="Q120" s="267"/>
      <c r="R120" s="267"/>
      <c r="S120" s="439">
        <v>0</v>
      </c>
      <c r="T120" s="439">
        <v>366806.88</v>
      </c>
    </row>
    <row r="121" spans="1:20" s="461" customFormat="1" ht="18.75" customHeight="1">
      <c r="A121" s="462"/>
      <c r="B121" s="264" t="s">
        <v>268</v>
      </c>
      <c r="C121" s="701"/>
      <c r="D121" s="702"/>
      <c r="E121" s="703"/>
      <c r="F121" s="467" t="s">
        <v>477</v>
      </c>
      <c r="G121" s="464"/>
      <c r="H121" s="468"/>
      <c r="I121" s="468"/>
      <c r="J121" s="468"/>
      <c r="K121" s="468"/>
      <c r="L121" s="468"/>
      <c r="M121" s="469"/>
      <c r="N121" s="472"/>
      <c r="O121" s="572">
        <v>30</v>
      </c>
      <c r="P121" s="267"/>
      <c r="Q121" s="267"/>
      <c r="R121" s="267"/>
      <c r="S121" s="442">
        <f>SUM(S122:S126)</f>
        <v>239393.43999999992</v>
      </c>
      <c r="T121" s="442">
        <f>SUM(T122:T126)</f>
        <v>512822.36</v>
      </c>
    </row>
    <row r="122" spans="1:20" s="461" customFormat="1" ht="18.75" hidden="1" customHeight="1">
      <c r="A122" s="462"/>
      <c r="B122" s="264"/>
      <c r="C122" s="701" t="s">
        <v>270</v>
      </c>
      <c r="D122" s="702" t="s">
        <v>271</v>
      </c>
      <c r="E122" s="703" t="s">
        <v>271</v>
      </c>
      <c r="F122" s="463" t="s">
        <v>272</v>
      </c>
      <c r="G122" s="464"/>
      <c r="H122" s="465"/>
      <c r="I122" s="465"/>
      <c r="J122" s="465"/>
      <c r="K122" s="465"/>
      <c r="L122" s="465"/>
      <c r="M122" s="466"/>
      <c r="N122" s="472"/>
      <c r="O122" s="572">
        <v>30</v>
      </c>
      <c r="P122" s="267"/>
      <c r="Q122" s="267"/>
      <c r="R122" s="267"/>
      <c r="S122" s="439">
        <v>0</v>
      </c>
      <c r="T122" s="439">
        <v>0</v>
      </c>
    </row>
    <row r="123" spans="1:20" s="461" customFormat="1" ht="18.75" hidden="1" customHeight="1">
      <c r="A123" s="462"/>
      <c r="B123" s="264"/>
      <c r="C123" s="701" t="s">
        <v>273</v>
      </c>
      <c r="D123" s="702" t="s">
        <v>271</v>
      </c>
      <c r="E123" s="703" t="s">
        <v>271</v>
      </c>
      <c r="F123" s="463" t="s">
        <v>274</v>
      </c>
      <c r="G123" s="464"/>
      <c r="H123" s="465"/>
      <c r="I123" s="465"/>
      <c r="J123" s="465"/>
      <c r="K123" s="465"/>
      <c r="L123" s="465"/>
      <c r="M123" s="466"/>
      <c r="N123" s="472"/>
      <c r="O123" s="572">
        <v>30</v>
      </c>
      <c r="P123" s="267"/>
      <c r="Q123" s="267"/>
      <c r="R123" s="267"/>
      <c r="S123" s="439">
        <v>0</v>
      </c>
      <c r="T123" s="439">
        <v>0</v>
      </c>
    </row>
    <row r="124" spans="1:20" s="461" customFormat="1" ht="18.75" customHeight="1">
      <c r="A124" s="462"/>
      <c r="B124" s="264"/>
      <c r="C124" s="701" t="s">
        <v>275</v>
      </c>
      <c r="D124" s="702" t="s">
        <v>276</v>
      </c>
      <c r="E124" s="703" t="s">
        <v>276</v>
      </c>
      <c r="F124" s="463" t="s">
        <v>277</v>
      </c>
      <c r="G124" s="464"/>
      <c r="H124" s="465"/>
      <c r="I124" s="465"/>
      <c r="J124" s="465"/>
      <c r="K124" s="465"/>
      <c r="L124" s="465"/>
      <c r="M124" s="466"/>
      <c r="N124" s="472"/>
      <c r="O124" s="572">
        <v>30</v>
      </c>
      <c r="P124" s="267"/>
      <c r="Q124" s="267"/>
      <c r="R124" s="267"/>
      <c r="S124" s="439">
        <v>239013.43999999992</v>
      </c>
      <c r="T124" s="439">
        <v>371849</v>
      </c>
    </row>
    <row r="125" spans="1:20" s="461" customFormat="1" ht="18.75" hidden="1" customHeight="1">
      <c r="A125" s="462"/>
      <c r="B125" s="264"/>
      <c r="C125" s="701" t="s">
        <v>278</v>
      </c>
      <c r="D125" s="702" t="s">
        <v>279</v>
      </c>
      <c r="E125" s="703" t="s">
        <v>279</v>
      </c>
      <c r="F125" s="463" t="s">
        <v>280</v>
      </c>
      <c r="G125" s="464"/>
      <c r="H125" s="465"/>
      <c r="I125" s="465"/>
      <c r="J125" s="465"/>
      <c r="K125" s="465"/>
      <c r="L125" s="465"/>
      <c r="M125" s="466"/>
      <c r="N125" s="472"/>
      <c r="O125" s="572">
        <v>30</v>
      </c>
      <c r="P125" s="267"/>
      <c r="Q125" s="267"/>
      <c r="R125" s="267"/>
      <c r="S125" s="439">
        <v>0</v>
      </c>
      <c r="T125" s="439">
        <v>0</v>
      </c>
    </row>
    <row r="126" spans="1:20" s="461" customFormat="1" ht="18.75" customHeight="1">
      <c r="A126" s="462"/>
      <c r="B126" s="264"/>
      <c r="C126" s="701" t="s">
        <v>281</v>
      </c>
      <c r="D126" s="702" t="s">
        <v>282</v>
      </c>
      <c r="E126" s="703" t="s">
        <v>282</v>
      </c>
      <c r="F126" s="463" t="s">
        <v>283</v>
      </c>
      <c r="G126" s="464"/>
      <c r="H126" s="465"/>
      <c r="I126" s="465"/>
      <c r="J126" s="465"/>
      <c r="K126" s="465"/>
      <c r="L126" s="465"/>
      <c r="M126" s="466"/>
      <c r="N126" s="472"/>
      <c r="O126" s="572">
        <v>30</v>
      </c>
      <c r="P126" s="267"/>
      <c r="Q126" s="267"/>
      <c r="R126" s="267"/>
      <c r="S126" s="439">
        <v>380.00000000000006</v>
      </c>
      <c r="T126" s="439">
        <v>140973.35999999999</v>
      </c>
    </row>
    <row r="127" spans="1:20" s="461" customFormat="1" ht="18.75" customHeight="1">
      <c r="A127" s="462"/>
      <c r="B127" s="264" t="s">
        <v>284</v>
      </c>
      <c r="C127" s="265"/>
      <c r="D127" s="470"/>
      <c r="E127" s="471"/>
      <c r="F127" s="467" t="s">
        <v>478</v>
      </c>
      <c r="G127" s="464"/>
      <c r="H127" s="465"/>
      <c r="I127" s="465"/>
      <c r="J127" s="465"/>
      <c r="K127" s="465"/>
      <c r="L127" s="465"/>
      <c r="M127" s="466"/>
      <c r="N127" s="472"/>
      <c r="O127" s="572">
        <v>30</v>
      </c>
      <c r="P127" s="267"/>
      <c r="Q127" s="267"/>
      <c r="R127" s="267"/>
      <c r="S127" s="442">
        <f>SUM(S128:S133)</f>
        <v>0</v>
      </c>
      <c r="T127" s="442">
        <f>SUM(T128:T133)</f>
        <v>56292.720000000008</v>
      </c>
    </row>
    <row r="128" spans="1:20" s="461" customFormat="1" ht="18.75" hidden="1" customHeight="1">
      <c r="A128" s="462"/>
      <c r="B128" s="264"/>
      <c r="C128" s="701" t="s">
        <v>286</v>
      </c>
      <c r="D128" s="702" t="s">
        <v>271</v>
      </c>
      <c r="E128" s="703" t="s">
        <v>271</v>
      </c>
      <c r="F128" s="463" t="s">
        <v>287</v>
      </c>
      <c r="G128" s="464"/>
      <c r="H128" s="465"/>
      <c r="I128" s="465"/>
      <c r="J128" s="465"/>
      <c r="K128" s="465"/>
      <c r="L128" s="465"/>
      <c r="M128" s="466"/>
      <c r="N128" s="472"/>
      <c r="O128" s="572">
        <v>30</v>
      </c>
      <c r="P128" s="267"/>
      <c r="Q128" s="267"/>
      <c r="R128" s="267"/>
      <c r="S128" s="439">
        <v>0</v>
      </c>
      <c r="T128" s="439">
        <v>0</v>
      </c>
    </row>
    <row r="129" spans="1:20" s="461" customFormat="1" ht="18.75" hidden="1" customHeight="1">
      <c r="A129" s="462"/>
      <c r="B129" s="264"/>
      <c r="C129" s="701" t="s">
        <v>288</v>
      </c>
      <c r="D129" s="702" t="s">
        <v>271</v>
      </c>
      <c r="E129" s="703" t="s">
        <v>271</v>
      </c>
      <c r="F129" s="463" t="s">
        <v>289</v>
      </c>
      <c r="G129" s="464"/>
      <c r="H129" s="465"/>
      <c r="I129" s="465"/>
      <c r="J129" s="465"/>
      <c r="K129" s="465"/>
      <c r="L129" s="465"/>
      <c r="M129" s="466"/>
      <c r="N129" s="472"/>
      <c r="O129" s="572">
        <v>30</v>
      </c>
      <c r="P129" s="267"/>
      <c r="Q129" s="267"/>
      <c r="R129" s="267"/>
      <c r="S129" s="439">
        <v>0</v>
      </c>
      <c r="T129" s="439">
        <v>0</v>
      </c>
    </row>
    <row r="130" spans="1:20" s="461" customFormat="1" ht="18.75" hidden="1" customHeight="1">
      <c r="A130" s="462"/>
      <c r="B130" s="264"/>
      <c r="C130" s="701" t="s">
        <v>290</v>
      </c>
      <c r="D130" s="702" t="s">
        <v>276</v>
      </c>
      <c r="E130" s="703" t="s">
        <v>276</v>
      </c>
      <c r="F130" s="463" t="s">
        <v>291</v>
      </c>
      <c r="G130" s="464"/>
      <c r="H130" s="465"/>
      <c r="I130" s="465"/>
      <c r="J130" s="465"/>
      <c r="K130" s="465"/>
      <c r="L130" s="465"/>
      <c r="M130" s="466"/>
      <c r="N130" s="472"/>
      <c r="O130" s="572">
        <v>30</v>
      </c>
      <c r="P130" s="267"/>
      <c r="Q130" s="267"/>
      <c r="R130" s="267"/>
      <c r="S130" s="439">
        <v>0</v>
      </c>
      <c r="T130" s="439">
        <v>0</v>
      </c>
    </row>
    <row r="131" spans="1:20" s="461" customFormat="1" ht="18.75" hidden="1" customHeight="1">
      <c r="A131" s="462"/>
      <c r="B131" s="264"/>
      <c r="C131" s="701" t="s">
        <v>292</v>
      </c>
      <c r="D131" s="702" t="s">
        <v>279</v>
      </c>
      <c r="E131" s="703" t="s">
        <v>279</v>
      </c>
      <c r="F131" s="463" t="s">
        <v>293</v>
      </c>
      <c r="G131" s="464"/>
      <c r="H131" s="465"/>
      <c r="I131" s="465"/>
      <c r="J131" s="465"/>
      <c r="K131" s="465"/>
      <c r="L131" s="465"/>
      <c r="M131" s="466"/>
      <c r="N131" s="472"/>
      <c r="O131" s="572">
        <v>30</v>
      </c>
      <c r="P131" s="267"/>
      <c r="Q131" s="267"/>
      <c r="R131" s="267"/>
      <c r="S131" s="439">
        <v>0</v>
      </c>
      <c r="T131" s="439">
        <v>0</v>
      </c>
    </row>
    <row r="132" spans="1:20" s="461" customFormat="1" ht="18.75" customHeight="1">
      <c r="A132" s="462"/>
      <c r="B132" s="264"/>
      <c r="C132" s="701" t="s">
        <v>294</v>
      </c>
      <c r="D132" s="702" t="s">
        <v>282</v>
      </c>
      <c r="E132" s="703" t="s">
        <v>282</v>
      </c>
      <c r="F132" s="463" t="s">
        <v>295</v>
      </c>
      <c r="G132" s="464"/>
      <c r="H132" s="465"/>
      <c r="I132" s="465"/>
      <c r="J132" s="465"/>
      <c r="K132" s="465"/>
      <c r="L132" s="465"/>
      <c r="M132" s="466"/>
      <c r="N132" s="472"/>
      <c r="O132" s="572">
        <v>30</v>
      </c>
      <c r="P132" s="267"/>
      <c r="Q132" s="267"/>
      <c r="R132" s="267"/>
      <c r="S132" s="439">
        <v>0</v>
      </c>
      <c r="T132" s="439">
        <v>56292.720000000008</v>
      </c>
    </row>
    <row r="133" spans="1:20" s="461" customFormat="1" ht="18.75" hidden="1" customHeight="1">
      <c r="A133" s="462"/>
      <c r="B133" s="264"/>
      <c r="C133" s="701" t="s">
        <v>296</v>
      </c>
      <c r="D133" s="702" t="s">
        <v>282</v>
      </c>
      <c r="E133" s="703" t="s">
        <v>282</v>
      </c>
      <c r="F133" s="463" t="s">
        <v>297</v>
      </c>
      <c r="G133" s="464"/>
      <c r="H133" s="465"/>
      <c r="I133" s="465"/>
      <c r="J133" s="465"/>
      <c r="K133" s="465"/>
      <c r="L133" s="465"/>
      <c r="M133" s="466"/>
      <c r="N133" s="472"/>
      <c r="O133" s="572">
        <v>30</v>
      </c>
      <c r="P133" s="267"/>
      <c r="Q133" s="267"/>
      <c r="R133" s="267"/>
      <c r="S133" s="439">
        <v>0</v>
      </c>
      <c r="T133" s="439">
        <v>0</v>
      </c>
    </row>
    <row r="134" spans="1:20" s="461" customFormat="1" ht="18.75" customHeight="1">
      <c r="A134" s="462"/>
      <c r="B134" s="264" t="s">
        <v>298</v>
      </c>
      <c r="C134" s="701"/>
      <c r="D134" s="702"/>
      <c r="E134" s="703"/>
      <c r="F134" s="467" t="s">
        <v>299</v>
      </c>
      <c r="G134" s="464"/>
      <c r="H134" s="468"/>
      <c r="I134" s="468"/>
      <c r="J134" s="468"/>
      <c r="K134" s="468"/>
      <c r="L134" s="468"/>
      <c r="M134" s="469"/>
      <c r="N134" s="472"/>
      <c r="O134" s="572">
        <v>30</v>
      </c>
      <c r="P134" s="267"/>
      <c r="Q134" s="267"/>
      <c r="R134" s="267"/>
      <c r="S134" s="440">
        <f>SUM(S135:S143)</f>
        <v>257825.91382323226</v>
      </c>
      <c r="T134" s="440">
        <f>SUM(T135:T143)</f>
        <v>897447.28</v>
      </c>
    </row>
    <row r="135" spans="1:20" s="461" customFormat="1" ht="18.75" customHeight="1">
      <c r="A135" s="462"/>
      <c r="B135" s="264"/>
      <c r="C135" s="701" t="s">
        <v>300</v>
      </c>
      <c r="D135" s="702" t="s">
        <v>301</v>
      </c>
      <c r="E135" s="703" t="s">
        <v>301</v>
      </c>
      <c r="F135" s="463" t="s">
        <v>302</v>
      </c>
      <c r="G135" s="464"/>
      <c r="H135" s="465"/>
      <c r="I135" s="465"/>
      <c r="J135" s="465"/>
      <c r="K135" s="465"/>
      <c r="L135" s="465"/>
      <c r="M135" s="466"/>
      <c r="N135" s="472"/>
      <c r="O135" s="572">
        <v>30</v>
      </c>
      <c r="P135" s="267"/>
      <c r="Q135" s="267"/>
      <c r="R135" s="267"/>
      <c r="S135" s="439">
        <v>15340.38</v>
      </c>
      <c r="T135" s="439">
        <v>38237.760000000002</v>
      </c>
    </row>
    <row r="136" spans="1:20" s="461" customFormat="1" ht="18.75" customHeight="1">
      <c r="A136" s="462"/>
      <c r="B136" s="264"/>
      <c r="C136" s="701" t="s">
        <v>303</v>
      </c>
      <c r="D136" s="702" t="s">
        <v>304</v>
      </c>
      <c r="E136" s="703" t="s">
        <v>304</v>
      </c>
      <c r="F136" s="463" t="s">
        <v>305</v>
      </c>
      <c r="G136" s="464"/>
      <c r="H136" s="465"/>
      <c r="I136" s="465"/>
      <c r="J136" s="465"/>
      <c r="K136" s="465"/>
      <c r="L136" s="465"/>
      <c r="M136" s="466"/>
      <c r="N136" s="472"/>
      <c r="O136" s="572">
        <v>30</v>
      </c>
      <c r="P136" s="267"/>
      <c r="Q136" s="267"/>
      <c r="R136" s="267"/>
      <c r="S136" s="439">
        <v>97240.337525155759</v>
      </c>
      <c r="T136" s="439">
        <v>253324</v>
      </c>
    </row>
    <row r="137" spans="1:20" s="461" customFormat="1" ht="18.75" hidden="1" customHeight="1">
      <c r="A137" s="462"/>
      <c r="B137" s="264"/>
      <c r="C137" s="701" t="s">
        <v>306</v>
      </c>
      <c r="D137" s="702" t="s">
        <v>304</v>
      </c>
      <c r="E137" s="703" t="s">
        <v>304</v>
      </c>
      <c r="F137" s="463" t="s">
        <v>307</v>
      </c>
      <c r="G137" s="464"/>
      <c r="H137" s="465"/>
      <c r="I137" s="465"/>
      <c r="J137" s="465"/>
      <c r="K137" s="465"/>
      <c r="L137" s="465"/>
      <c r="M137" s="466"/>
      <c r="N137" s="472"/>
      <c r="O137" s="572">
        <v>30</v>
      </c>
      <c r="P137" s="267"/>
      <c r="Q137" s="267"/>
      <c r="R137" s="267"/>
      <c r="S137" s="439">
        <v>0</v>
      </c>
      <c r="T137" s="439">
        <v>0</v>
      </c>
    </row>
    <row r="138" spans="1:20" s="461" customFormat="1" ht="18.75" customHeight="1">
      <c r="A138" s="462"/>
      <c r="B138" s="264"/>
      <c r="C138" s="701" t="s">
        <v>308</v>
      </c>
      <c r="D138" s="702" t="s">
        <v>304</v>
      </c>
      <c r="E138" s="703" t="s">
        <v>304</v>
      </c>
      <c r="F138" s="463" t="s">
        <v>309</v>
      </c>
      <c r="G138" s="464"/>
      <c r="H138" s="465"/>
      <c r="I138" s="465"/>
      <c r="J138" s="465"/>
      <c r="K138" s="465"/>
      <c r="L138" s="465"/>
      <c r="M138" s="466"/>
      <c r="N138" s="472"/>
      <c r="O138" s="572">
        <v>30</v>
      </c>
      <c r="P138" s="267"/>
      <c r="Q138" s="267"/>
      <c r="R138" s="267"/>
      <c r="S138" s="439">
        <v>0</v>
      </c>
      <c r="T138" s="439">
        <v>55698.720000000008</v>
      </c>
    </row>
    <row r="139" spans="1:20" s="461" customFormat="1" ht="18.75" customHeight="1">
      <c r="A139" s="462"/>
      <c r="B139" s="264"/>
      <c r="C139" s="701" t="s">
        <v>310</v>
      </c>
      <c r="D139" s="702" t="s">
        <v>304</v>
      </c>
      <c r="E139" s="703" t="s">
        <v>304</v>
      </c>
      <c r="F139" s="463" t="s">
        <v>311</v>
      </c>
      <c r="G139" s="464"/>
      <c r="H139" s="465"/>
      <c r="I139" s="465"/>
      <c r="J139" s="465"/>
      <c r="K139" s="465"/>
      <c r="L139" s="465"/>
      <c r="M139" s="466"/>
      <c r="N139" s="472"/>
      <c r="O139" s="572">
        <v>30</v>
      </c>
      <c r="P139" s="267"/>
      <c r="Q139" s="267"/>
      <c r="R139" s="267"/>
      <c r="S139" s="439">
        <v>0</v>
      </c>
      <c r="T139" s="439">
        <v>10381.799999999999</v>
      </c>
    </row>
    <row r="140" spans="1:20" s="461" customFormat="1" ht="18.75" customHeight="1">
      <c r="A140" s="462"/>
      <c r="B140" s="264"/>
      <c r="C140" s="701" t="s">
        <v>312</v>
      </c>
      <c r="D140" s="702" t="s">
        <v>313</v>
      </c>
      <c r="E140" s="703" t="s">
        <v>313</v>
      </c>
      <c r="F140" s="463" t="s">
        <v>314</v>
      </c>
      <c r="G140" s="464"/>
      <c r="H140" s="465"/>
      <c r="I140" s="465"/>
      <c r="J140" s="465"/>
      <c r="K140" s="465"/>
      <c r="L140" s="465"/>
      <c r="M140" s="466"/>
      <c r="N140" s="472"/>
      <c r="O140" s="572">
        <v>30</v>
      </c>
      <c r="P140" s="267"/>
      <c r="Q140" s="267"/>
      <c r="R140" s="267"/>
      <c r="S140" s="439">
        <v>3444.7600000000007</v>
      </c>
      <c r="T140" s="439">
        <v>121650</v>
      </c>
    </row>
    <row r="141" spans="1:20" s="461" customFormat="1" ht="18.75" customHeight="1">
      <c r="A141" s="462"/>
      <c r="B141" s="264"/>
      <c r="C141" s="701" t="s">
        <v>315</v>
      </c>
      <c r="D141" s="702" t="s">
        <v>316</v>
      </c>
      <c r="E141" s="703" t="s">
        <v>316</v>
      </c>
      <c r="F141" s="463" t="s">
        <v>317</v>
      </c>
      <c r="G141" s="464"/>
      <c r="H141" s="465"/>
      <c r="I141" s="465"/>
      <c r="J141" s="465"/>
      <c r="K141" s="465"/>
      <c r="L141" s="465"/>
      <c r="M141" s="466"/>
      <c r="N141" s="472"/>
      <c r="O141" s="572">
        <v>30</v>
      </c>
      <c r="P141" s="267"/>
      <c r="Q141" s="267"/>
      <c r="R141" s="267"/>
      <c r="S141" s="439">
        <v>36197.016298076509</v>
      </c>
      <c r="T141" s="439">
        <v>13050</v>
      </c>
    </row>
    <row r="142" spans="1:20" s="461" customFormat="1" ht="18.75" customHeight="1">
      <c r="A142" s="462"/>
      <c r="B142" s="264"/>
      <c r="C142" s="265"/>
      <c r="D142" s="470" t="s">
        <v>542</v>
      </c>
      <c r="E142" s="471"/>
      <c r="F142" s="463" t="s">
        <v>543</v>
      </c>
      <c r="G142" s="464"/>
      <c r="H142" s="465"/>
      <c r="I142" s="465"/>
      <c r="J142" s="465"/>
      <c r="K142" s="465"/>
      <c r="L142" s="465"/>
      <c r="M142" s="466"/>
      <c r="N142" s="472"/>
      <c r="O142" s="572">
        <v>30</v>
      </c>
      <c r="P142" s="267"/>
      <c r="Q142" s="267"/>
      <c r="R142" s="267"/>
      <c r="S142" s="439">
        <v>62376</v>
      </c>
      <c r="T142" s="439">
        <v>250000</v>
      </c>
    </row>
    <row r="143" spans="1:20" s="461" customFormat="1" ht="18.75" customHeight="1">
      <c r="A143" s="462"/>
      <c r="B143" s="264"/>
      <c r="C143" s="701" t="s">
        <v>318</v>
      </c>
      <c r="D143" s="702" t="s">
        <v>319</v>
      </c>
      <c r="E143" s="703" t="s">
        <v>319</v>
      </c>
      <c r="F143" s="463" t="s">
        <v>320</v>
      </c>
      <c r="G143" s="464"/>
      <c r="H143" s="465"/>
      <c r="I143" s="465"/>
      <c r="J143" s="465"/>
      <c r="K143" s="465"/>
      <c r="L143" s="465"/>
      <c r="M143" s="466"/>
      <c r="N143" s="472"/>
      <c r="O143" s="572">
        <v>30</v>
      </c>
      <c r="P143" s="267"/>
      <c r="Q143" s="267"/>
      <c r="R143" s="267"/>
      <c r="S143" s="439">
        <v>43227.419999999991</v>
      </c>
      <c r="T143" s="439">
        <v>155105</v>
      </c>
    </row>
    <row r="144" spans="1:20" s="478" customFormat="1" ht="18.75" customHeight="1">
      <c r="A144" s="462" t="s">
        <v>321</v>
      </c>
      <c r="B144" s="462"/>
      <c r="C144" s="738"/>
      <c r="D144" s="739"/>
      <c r="E144" s="740"/>
      <c r="F144" s="473" t="s">
        <v>322</v>
      </c>
      <c r="G144" s="474"/>
      <c r="H144" s="475"/>
      <c r="I144" s="475"/>
      <c r="J144" s="475"/>
      <c r="K144" s="475"/>
      <c r="L144" s="475"/>
      <c r="M144" s="476"/>
      <c r="N144" s="477"/>
      <c r="O144" s="572">
        <v>30</v>
      </c>
      <c r="P144" s="273"/>
      <c r="Q144" s="273"/>
      <c r="R144" s="273"/>
      <c r="S144" s="442">
        <f>+S145+S148</f>
        <v>0</v>
      </c>
      <c r="T144" s="442">
        <f>+T145+T148</f>
        <v>510401.76</v>
      </c>
    </row>
    <row r="145" spans="1:20" s="461" customFormat="1" ht="18.75" hidden="1" customHeight="1">
      <c r="A145" s="462"/>
      <c r="B145" s="264" t="s">
        <v>323</v>
      </c>
      <c r="C145" s="701"/>
      <c r="D145" s="702"/>
      <c r="E145" s="703"/>
      <c r="F145" s="467" t="s">
        <v>324</v>
      </c>
      <c r="G145" s="464"/>
      <c r="H145" s="468"/>
      <c r="I145" s="468"/>
      <c r="J145" s="468"/>
      <c r="K145" s="468"/>
      <c r="L145" s="468"/>
      <c r="M145" s="469"/>
      <c r="N145" s="472"/>
      <c r="O145" s="572">
        <v>30</v>
      </c>
      <c r="P145" s="267"/>
      <c r="Q145" s="267"/>
      <c r="R145" s="267"/>
      <c r="S145" s="440">
        <f>SUM(S146:S147)</f>
        <v>0</v>
      </c>
      <c r="T145" s="440">
        <f>SUM(T146:T147)</f>
        <v>0</v>
      </c>
    </row>
    <row r="146" spans="1:20" s="461" customFormat="1" ht="18.75" hidden="1" customHeight="1">
      <c r="A146" s="462"/>
      <c r="B146" s="264"/>
      <c r="C146" s="701" t="s">
        <v>325</v>
      </c>
      <c r="D146" s="702" t="s">
        <v>326</v>
      </c>
      <c r="E146" s="703" t="s">
        <v>326</v>
      </c>
      <c r="F146" s="463" t="s">
        <v>327</v>
      </c>
      <c r="G146" s="464"/>
      <c r="H146" s="465"/>
      <c r="I146" s="465"/>
      <c r="J146" s="465"/>
      <c r="K146" s="465"/>
      <c r="L146" s="465"/>
      <c r="M146" s="466"/>
      <c r="N146" s="472"/>
      <c r="O146" s="572">
        <v>30</v>
      </c>
      <c r="P146" s="267"/>
      <c r="Q146" s="267"/>
      <c r="R146" s="267"/>
      <c r="S146" s="439">
        <v>0</v>
      </c>
      <c r="T146" s="439">
        <v>0</v>
      </c>
    </row>
    <row r="147" spans="1:20" s="461" customFormat="1" ht="18.75" hidden="1" customHeight="1">
      <c r="A147" s="462"/>
      <c r="B147" s="264"/>
      <c r="C147" s="701" t="s">
        <v>328</v>
      </c>
      <c r="D147" s="702" t="s">
        <v>329</v>
      </c>
      <c r="E147" s="703" t="s">
        <v>329</v>
      </c>
      <c r="F147" s="463" t="s">
        <v>330</v>
      </c>
      <c r="G147" s="464"/>
      <c r="H147" s="465"/>
      <c r="I147" s="465"/>
      <c r="J147" s="465"/>
      <c r="K147" s="465"/>
      <c r="L147" s="465"/>
      <c r="M147" s="466"/>
      <c r="N147" s="472"/>
      <c r="O147" s="572">
        <v>30</v>
      </c>
      <c r="P147" s="267"/>
      <c r="Q147" s="267"/>
      <c r="R147" s="267"/>
      <c r="S147" s="439">
        <v>0</v>
      </c>
      <c r="T147" s="439">
        <v>0</v>
      </c>
    </row>
    <row r="148" spans="1:20" s="461" customFormat="1" ht="18.75" customHeight="1">
      <c r="A148" s="462"/>
      <c r="B148" s="264" t="s">
        <v>331</v>
      </c>
      <c r="C148" s="701"/>
      <c r="D148" s="702"/>
      <c r="E148" s="703"/>
      <c r="F148" s="467" t="s">
        <v>332</v>
      </c>
      <c r="G148" s="464"/>
      <c r="H148" s="468"/>
      <c r="I148" s="468"/>
      <c r="J148" s="468"/>
      <c r="K148" s="468"/>
      <c r="L148" s="468"/>
      <c r="M148" s="469"/>
      <c r="N148" s="472"/>
      <c r="O148" s="572">
        <v>30</v>
      </c>
      <c r="P148" s="267"/>
      <c r="Q148" s="267"/>
      <c r="R148" s="267"/>
      <c r="S148" s="440">
        <f>SUM(S149:S150)</f>
        <v>0</v>
      </c>
      <c r="T148" s="440">
        <f>SUM(T149:T150)</f>
        <v>510401.76</v>
      </c>
    </row>
    <row r="149" spans="1:20" s="461" customFormat="1" ht="18.75" hidden="1" customHeight="1">
      <c r="A149" s="462"/>
      <c r="B149" s="264"/>
      <c r="C149" s="701" t="s">
        <v>333</v>
      </c>
      <c r="D149" s="702" t="s">
        <v>334</v>
      </c>
      <c r="E149" s="703" t="s">
        <v>334</v>
      </c>
      <c r="F149" s="463" t="s">
        <v>335</v>
      </c>
      <c r="G149" s="464"/>
      <c r="H149" s="465"/>
      <c r="I149" s="465"/>
      <c r="J149" s="465"/>
      <c r="K149" s="465"/>
      <c r="L149" s="465"/>
      <c r="M149" s="466"/>
      <c r="N149" s="472"/>
      <c r="O149" s="572">
        <v>30</v>
      </c>
      <c r="P149" s="267"/>
      <c r="Q149" s="267"/>
      <c r="R149" s="267"/>
      <c r="S149" s="439">
        <v>0</v>
      </c>
      <c r="T149" s="439">
        <v>0</v>
      </c>
    </row>
    <row r="150" spans="1:20" s="461" customFormat="1" ht="18.75" customHeight="1">
      <c r="A150" s="462"/>
      <c r="B150" s="264"/>
      <c r="C150" s="701" t="s">
        <v>336</v>
      </c>
      <c r="D150" s="702" t="s">
        <v>337</v>
      </c>
      <c r="E150" s="703" t="s">
        <v>337</v>
      </c>
      <c r="F150" s="463" t="s">
        <v>338</v>
      </c>
      <c r="G150" s="464"/>
      <c r="H150" s="465"/>
      <c r="I150" s="465"/>
      <c r="J150" s="465"/>
      <c r="K150" s="465"/>
      <c r="L150" s="465"/>
      <c r="M150" s="466"/>
      <c r="N150" s="472"/>
      <c r="O150" s="572">
        <v>30</v>
      </c>
      <c r="P150" s="267"/>
      <c r="Q150" s="267"/>
      <c r="R150" s="267"/>
      <c r="S150" s="439">
        <v>0</v>
      </c>
      <c r="T150" s="439">
        <v>510401.76</v>
      </c>
    </row>
    <row r="151" spans="1:20" s="461" customFormat="1" ht="18.75" hidden="1" customHeight="1">
      <c r="A151" s="462"/>
      <c r="B151" s="264"/>
      <c r="C151" s="265"/>
      <c r="D151" s="470" t="s">
        <v>544</v>
      </c>
      <c r="E151" s="471"/>
      <c r="F151" s="463" t="s">
        <v>546</v>
      </c>
      <c r="G151" s="464"/>
      <c r="H151" s="465"/>
      <c r="I151" s="465"/>
      <c r="J151" s="465"/>
      <c r="K151" s="465"/>
      <c r="L151" s="465"/>
      <c r="M151" s="466"/>
      <c r="N151" s="472"/>
      <c r="O151" s="572">
        <v>30</v>
      </c>
      <c r="P151" s="267"/>
      <c r="Q151" s="267"/>
      <c r="R151" s="267"/>
      <c r="S151" s="439">
        <v>0</v>
      </c>
      <c r="T151" s="439">
        <v>0</v>
      </c>
    </row>
    <row r="152" spans="1:20" s="461" customFormat="1" ht="18.75" hidden="1" customHeight="1">
      <c r="A152" s="462"/>
      <c r="B152" s="264"/>
      <c r="C152" s="265"/>
      <c r="D152" s="470" t="s">
        <v>545</v>
      </c>
      <c r="E152" s="471"/>
      <c r="F152" s="463" t="s">
        <v>547</v>
      </c>
      <c r="G152" s="464"/>
      <c r="H152" s="465"/>
      <c r="I152" s="465"/>
      <c r="J152" s="465"/>
      <c r="K152" s="465"/>
      <c r="L152" s="465"/>
      <c r="M152" s="466"/>
      <c r="N152" s="472"/>
      <c r="O152" s="572">
        <v>30</v>
      </c>
      <c r="P152" s="267"/>
      <c r="Q152" s="267"/>
      <c r="R152" s="267"/>
      <c r="S152" s="439">
        <v>0</v>
      </c>
      <c r="T152" s="439">
        <v>0</v>
      </c>
    </row>
    <row r="153" spans="1:20" s="395" customFormat="1" ht="18.75" customHeight="1">
      <c r="A153" s="397" t="s">
        <v>339</v>
      </c>
      <c r="B153" s="398"/>
      <c r="C153" s="697"/>
      <c r="D153" s="698"/>
      <c r="E153" s="699"/>
      <c r="F153" s="415" t="s">
        <v>340</v>
      </c>
      <c r="G153" s="400"/>
      <c r="H153" s="417"/>
      <c r="I153" s="417"/>
      <c r="J153" s="417"/>
      <c r="K153" s="417"/>
      <c r="L153" s="417"/>
      <c r="M153" s="418"/>
      <c r="N153" s="413"/>
      <c r="O153" s="572">
        <v>30</v>
      </c>
      <c r="P153" s="262"/>
      <c r="Q153" s="262"/>
      <c r="R153" s="262"/>
      <c r="S153" s="442">
        <f>+S154+S166+S175+S164</f>
        <v>906640.34</v>
      </c>
      <c r="T153" s="442">
        <f>+T154+T166+T175+T164</f>
        <v>5544672.46</v>
      </c>
    </row>
    <row r="154" spans="1:20" s="461" customFormat="1" ht="18.75" customHeight="1">
      <c r="A154" s="462"/>
      <c r="B154" s="264" t="s">
        <v>341</v>
      </c>
      <c r="C154" s="701"/>
      <c r="D154" s="702"/>
      <c r="E154" s="703"/>
      <c r="F154" s="467" t="s">
        <v>342</v>
      </c>
      <c r="G154" s="464"/>
      <c r="H154" s="468"/>
      <c r="I154" s="468"/>
      <c r="J154" s="468"/>
      <c r="K154" s="468"/>
      <c r="L154" s="468"/>
      <c r="M154" s="469"/>
      <c r="N154" s="472"/>
      <c r="O154" s="572">
        <v>30</v>
      </c>
      <c r="P154" s="267"/>
      <c r="Q154" s="267"/>
      <c r="R154" s="267"/>
      <c r="S154" s="440">
        <f>SUM(S155:S163)</f>
        <v>906640.34</v>
      </c>
      <c r="T154" s="440">
        <f>SUM(T155:T163)</f>
        <v>4144672.46</v>
      </c>
    </row>
    <row r="155" spans="1:20" s="461" customFormat="1" ht="18.75" hidden="1" customHeight="1">
      <c r="A155" s="462"/>
      <c r="B155" s="264"/>
      <c r="C155" s="701" t="s">
        <v>343</v>
      </c>
      <c r="D155" s="702" t="s">
        <v>344</v>
      </c>
      <c r="E155" s="703" t="s">
        <v>344</v>
      </c>
      <c r="F155" s="463" t="s">
        <v>345</v>
      </c>
      <c r="G155" s="464"/>
      <c r="H155" s="465"/>
      <c r="I155" s="465"/>
      <c r="J155" s="465"/>
      <c r="K155" s="465"/>
      <c r="L155" s="465"/>
      <c r="M155" s="466"/>
      <c r="N155" s="472"/>
      <c r="O155" s="572">
        <v>30</v>
      </c>
      <c r="P155" s="267"/>
      <c r="Q155" s="267"/>
      <c r="R155" s="267"/>
      <c r="S155" s="439">
        <v>0</v>
      </c>
      <c r="T155" s="439">
        <v>406502.45999999996</v>
      </c>
    </row>
    <row r="156" spans="1:20" s="461" customFormat="1" ht="18.75" hidden="1" customHeight="1">
      <c r="A156" s="462"/>
      <c r="B156" s="264"/>
      <c r="C156" s="701" t="s">
        <v>346</v>
      </c>
      <c r="D156" s="702" t="s">
        <v>344</v>
      </c>
      <c r="E156" s="703" t="s">
        <v>344</v>
      </c>
      <c r="F156" s="463" t="s">
        <v>347</v>
      </c>
      <c r="G156" s="464"/>
      <c r="H156" s="465"/>
      <c r="I156" s="465"/>
      <c r="J156" s="465"/>
      <c r="K156" s="465"/>
      <c r="L156" s="465"/>
      <c r="M156" s="466"/>
      <c r="N156" s="472"/>
      <c r="O156" s="572">
        <v>30</v>
      </c>
      <c r="P156" s="267"/>
      <c r="Q156" s="267"/>
      <c r="R156" s="267"/>
      <c r="S156" s="439">
        <v>0</v>
      </c>
      <c r="T156" s="439">
        <v>0</v>
      </c>
    </row>
    <row r="157" spans="1:20" s="461" customFormat="1" ht="18.75" customHeight="1">
      <c r="A157" s="462"/>
      <c r="B157" s="264"/>
      <c r="C157" s="701" t="s">
        <v>348</v>
      </c>
      <c r="D157" s="702" t="s">
        <v>349</v>
      </c>
      <c r="E157" s="703" t="s">
        <v>349</v>
      </c>
      <c r="F157" s="463" t="s">
        <v>350</v>
      </c>
      <c r="G157" s="464"/>
      <c r="H157" s="465"/>
      <c r="I157" s="465"/>
      <c r="J157" s="465"/>
      <c r="K157" s="465"/>
      <c r="L157" s="465"/>
      <c r="M157" s="466"/>
      <c r="N157" s="472"/>
      <c r="O157" s="572">
        <v>30</v>
      </c>
      <c r="P157" s="267"/>
      <c r="Q157" s="267"/>
      <c r="R157" s="267"/>
      <c r="S157" s="439">
        <v>0</v>
      </c>
      <c r="T157" s="439">
        <v>1660000</v>
      </c>
    </row>
    <row r="158" spans="1:20" s="461" customFormat="1" ht="18.75" customHeight="1">
      <c r="A158" s="462"/>
      <c r="B158" s="264"/>
      <c r="C158" s="701" t="s">
        <v>351</v>
      </c>
      <c r="D158" s="702" t="s">
        <v>352</v>
      </c>
      <c r="E158" s="703" t="s">
        <v>352</v>
      </c>
      <c r="F158" s="463" t="s">
        <v>353</v>
      </c>
      <c r="G158" s="464"/>
      <c r="H158" s="465"/>
      <c r="I158" s="465"/>
      <c r="J158" s="465"/>
      <c r="K158" s="465"/>
      <c r="L158" s="465"/>
      <c r="M158" s="466"/>
      <c r="N158" s="472"/>
      <c r="O158" s="572">
        <v>30</v>
      </c>
      <c r="P158" s="267"/>
      <c r="Q158" s="267"/>
      <c r="R158" s="267"/>
      <c r="S158" s="439">
        <v>884714.02</v>
      </c>
      <c r="T158" s="439">
        <v>1200000</v>
      </c>
    </row>
    <row r="159" spans="1:20" s="461" customFormat="1" ht="18.75" hidden="1" customHeight="1">
      <c r="A159" s="462"/>
      <c r="B159" s="264"/>
      <c r="C159" s="701" t="s">
        <v>354</v>
      </c>
      <c r="D159" s="702" t="s">
        <v>352</v>
      </c>
      <c r="E159" s="703" t="s">
        <v>352</v>
      </c>
      <c r="F159" s="463" t="s">
        <v>355</v>
      </c>
      <c r="G159" s="464"/>
      <c r="H159" s="465"/>
      <c r="I159" s="465"/>
      <c r="J159" s="465"/>
      <c r="K159" s="465"/>
      <c r="L159" s="465"/>
      <c r="M159" s="466"/>
      <c r="N159" s="472"/>
      <c r="O159" s="572">
        <v>30</v>
      </c>
      <c r="P159" s="267"/>
      <c r="Q159" s="267"/>
      <c r="R159" s="267"/>
      <c r="S159" s="439">
        <v>0</v>
      </c>
      <c r="T159" s="439">
        <v>0</v>
      </c>
    </row>
    <row r="160" spans="1:20" s="461" customFormat="1" ht="18.75" hidden="1" customHeight="1">
      <c r="A160" s="462"/>
      <c r="B160" s="264"/>
      <c r="C160" s="701" t="s">
        <v>356</v>
      </c>
      <c r="D160" s="702" t="s">
        <v>352</v>
      </c>
      <c r="E160" s="703" t="s">
        <v>352</v>
      </c>
      <c r="F160" s="463" t="s">
        <v>357</v>
      </c>
      <c r="G160" s="464"/>
      <c r="H160" s="465"/>
      <c r="I160" s="465"/>
      <c r="J160" s="465"/>
      <c r="K160" s="465"/>
      <c r="L160" s="465"/>
      <c r="M160" s="466"/>
      <c r="N160" s="472"/>
      <c r="O160" s="572">
        <v>30</v>
      </c>
      <c r="P160" s="267"/>
      <c r="Q160" s="267"/>
      <c r="R160" s="267"/>
      <c r="S160" s="439">
        <v>0</v>
      </c>
      <c r="T160" s="439">
        <v>0</v>
      </c>
    </row>
    <row r="161" spans="1:20" s="461" customFormat="1" ht="18.75" customHeight="1">
      <c r="A161" s="462"/>
      <c r="B161" s="264"/>
      <c r="C161" s="701" t="s">
        <v>358</v>
      </c>
      <c r="D161" s="702"/>
      <c r="E161" s="703"/>
      <c r="F161" s="463" t="s">
        <v>359</v>
      </c>
      <c r="G161" s="464"/>
      <c r="H161" s="465"/>
      <c r="I161" s="465"/>
      <c r="J161" s="465"/>
      <c r="K161" s="465"/>
      <c r="L161" s="465"/>
      <c r="M161" s="466"/>
      <c r="N161" s="472"/>
      <c r="O161" s="572">
        <v>30</v>
      </c>
      <c r="P161" s="267"/>
      <c r="Q161" s="267"/>
      <c r="R161" s="267"/>
      <c r="S161" s="439">
        <v>21926.319999999996</v>
      </c>
      <c r="T161" s="439">
        <v>878170</v>
      </c>
    </row>
    <row r="162" spans="1:20" s="461" customFormat="1" ht="18.75" hidden="1" customHeight="1">
      <c r="A162" s="462"/>
      <c r="B162" s="264"/>
      <c r="C162" s="701" t="s">
        <v>360</v>
      </c>
      <c r="D162" s="702"/>
      <c r="E162" s="703"/>
      <c r="F162" s="463" t="s">
        <v>361</v>
      </c>
      <c r="G162" s="464"/>
      <c r="H162" s="465"/>
      <c r="I162" s="465"/>
      <c r="J162" s="465"/>
      <c r="K162" s="465"/>
      <c r="L162" s="465"/>
      <c r="M162" s="466"/>
      <c r="N162" s="472"/>
      <c r="O162" s="572">
        <v>30</v>
      </c>
      <c r="P162" s="267"/>
      <c r="Q162" s="267"/>
      <c r="R162" s="267"/>
      <c r="S162" s="439">
        <v>0</v>
      </c>
      <c r="T162" s="439">
        <v>0</v>
      </c>
    </row>
    <row r="163" spans="1:20" s="461" customFormat="1" ht="18.75" hidden="1" customHeight="1">
      <c r="A163" s="462"/>
      <c r="B163" s="264"/>
      <c r="C163" s="701" t="s">
        <v>362</v>
      </c>
      <c r="D163" s="702"/>
      <c r="E163" s="703"/>
      <c r="F163" s="463" t="s">
        <v>363</v>
      </c>
      <c r="G163" s="464"/>
      <c r="H163" s="465"/>
      <c r="I163" s="465"/>
      <c r="J163" s="465"/>
      <c r="K163" s="465"/>
      <c r="L163" s="465"/>
      <c r="M163" s="466"/>
      <c r="N163" s="472"/>
      <c r="O163" s="572">
        <v>30</v>
      </c>
      <c r="P163" s="267"/>
      <c r="Q163" s="267"/>
      <c r="R163" s="267"/>
      <c r="S163" s="439">
        <v>0</v>
      </c>
      <c r="T163" s="439">
        <v>0</v>
      </c>
    </row>
    <row r="164" spans="1:20" s="461" customFormat="1" ht="18.75" hidden="1" customHeight="1">
      <c r="A164" s="462"/>
      <c r="B164" s="462" t="s">
        <v>364</v>
      </c>
      <c r="C164" s="701"/>
      <c r="D164" s="702"/>
      <c r="E164" s="703"/>
      <c r="F164" s="467" t="s">
        <v>365</v>
      </c>
      <c r="G164" s="474"/>
      <c r="H164" s="468"/>
      <c r="I164" s="468"/>
      <c r="J164" s="468"/>
      <c r="K164" s="468"/>
      <c r="L164" s="468"/>
      <c r="M164" s="469"/>
      <c r="N164" s="472"/>
      <c r="O164" s="572">
        <v>30</v>
      </c>
      <c r="P164" s="267"/>
      <c r="Q164" s="267"/>
      <c r="R164" s="267"/>
      <c r="S164" s="440">
        <f>SUM(S165:S165)</f>
        <v>0</v>
      </c>
      <c r="T164" s="440">
        <f>SUM(T165:T165)</f>
        <v>0</v>
      </c>
    </row>
    <row r="165" spans="1:20" s="461" customFormat="1" ht="18.75" hidden="1" customHeight="1">
      <c r="A165" s="462"/>
      <c r="B165" s="264"/>
      <c r="C165" s="701" t="s">
        <v>366</v>
      </c>
      <c r="D165" s="702" t="s">
        <v>344</v>
      </c>
      <c r="E165" s="703" t="s">
        <v>344</v>
      </c>
      <c r="F165" s="463" t="s">
        <v>479</v>
      </c>
      <c r="G165" s="464"/>
      <c r="H165" s="465"/>
      <c r="I165" s="465"/>
      <c r="J165" s="465"/>
      <c r="K165" s="465"/>
      <c r="L165" s="465"/>
      <c r="M165" s="466"/>
      <c r="N165" s="472"/>
      <c r="O165" s="572">
        <v>30</v>
      </c>
      <c r="P165" s="267"/>
      <c r="Q165" s="267"/>
      <c r="R165" s="267"/>
      <c r="S165" s="441">
        <v>0</v>
      </c>
      <c r="T165" s="441">
        <v>0</v>
      </c>
    </row>
    <row r="166" spans="1:20" s="461" customFormat="1" ht="18.75" hidden="1" customHeight="1">
      <c r="A166" s="462"/>
      <c r="B166" s="264" t="s">
        <v>368</v>
      </c>
      <c r="C166" s="701"/>
      <c r="D166" s="702"/>
      <c r="E166" s="703"/>
      <c r="F166" s="467" t="s">
        <v>369</v>
      </c>
      <c r="G166" s="464"/>
      <c r="H166" s="465"/>
      <c r="I166" s="465"/>
      <c r="J166" s="465"/>
      <c r="K166" s="465"/>
      <c r="L166" s="465"/>
      <c r="M166" s="466"/>
      <c r="N166" s="472"/>
      <c r="O166" s="572">
        <v>30</v>
      </c>
      <c r="P166" s="267"/>
      <c r="Q166" s="267"/>
      <c r="R166" s="267"/>
      <c r="S166" s="440">
        <f>SUM(S167:S174)</f>
        <v>0</v>
      </c>
      <c r="T166" s="440">
        <f>SUM(T167:T174)</f>
        <v>0</v>
      </c>
    </row>
    <row r="167" spans="1:20" s="461" customFormat="1" ht="18.75" hidden="1" customHeight="1">
      <c r="A167" s="462"/>
      <c r="B167" s="264"/>
      <c r="C167" s="701" t="s">
        <v>486</v>
      </c>
      <c r="D167" s="702" t="s">
        <v>344</v>
      </c>
      <c r="E167" s="703" t="s">
        <v>344</v>
      </c>
      <c r="F167" s="463" t="s">
        <v>485</v>
      </c>
      <c r="G167" s="464"/>
      <c r="H167" s="465"/>
      <c r="I167" s="465"/>
      <c r="J167" s="465"/>
      <c r="K167" s="465"/>
      <c r="L167" s="465"/>
      <c r="M167" s="466"/>
      <c r="N167" s="472"/>
      <c r="O167" s="572">
        <v>30</v>
      </c>
      <c r="P167" s="267"/>
      <c r="Q167" s="267"/>
      <c r="R167" s="267"/>
      <c r="S167" s="439">
        <v>0</v>
      </c>
      <c r="T167" s="439">
        <v>0</v>
      </c>
    </row>
    <row r="168" spans="1:20" s="461" customFormat="1" ht="18.75" hidden="1" customHeight="1">
      <c r="A168" s="462"/>
      <c r="B168" s="264"/>
      <c r="C168" s="701" t="s">
        <v>487</v>
      </c>
      <c r="D168" s="702" t="s">
        <v>344</v>
      </c>
      <c r="E168" s="703" t="s">
        <v>344</v>
      </c>
      <c r="F168" s="463" t="s">
        <v>490</v>
      </c>
      <c r="G168" s="464"/>
      <c r="H168" s="465"/>
      <c r="I168" s="465"/>
      <c r="J168" s="465"/>
      <c r="K168" s="465"/>
      <c r="L168" s="465"/>
      <c r="M168" s="466"/>
      <c r="N168" s="472"/>
      <c r="O168" s="572">
        <v>30</v>
      </c>
      <c r="P168" s="267"/>
      <c r="Q168" s="267"/>
      <c r="R168" s="267"/>
      <c r="S168" s="439">
        <v>0</v>
      </c>
      <c r="T168" s="439">
        <v>0</v>
      </c>
    </row>
    <row r="169" spans="1:20" s="461" customFormat="1" ht="18.75" hidden="1" customHeight="1">
      <c r="A169" s="462"/>
      <c r="B169" s="264"/>
      <c r="C169" s="265"/>
      <c r="D169" s="470" t="s">
        <v>488</v>
      </c>
      <c r="E169" s="471"/>
      <c r="F169" s="463" t="s">
        <v>491</v>
      </c>
      <c r="G169" s="464"/>
      <c r="H169" s="465"/>
      <c r="I169" s="465"/>
      <c r="J169" s="465"/>
      <c r="K169" s="465"/>
      <c r="L169" s="465"/>
      <c r="M169" s="466"/>
      <c r="N169" s="472"/>
      <c r="O169" s="572">
        <v>30</v>
      </c>
      <c r="P169" s="267"/>
      <c r="Q169" s="267"/>
      <c r="R169" s="267"/>
      <c r="S169" s="439">
        <v>0</v>
      </c>
      <c r="T169" s="439">
        <v>0</v>
      </c>
    </row>
    <row r="170" spans="1:20" s="461" customFormat="1" ht="18.75" hidden="1" customHeight="1">
      <c r="A170" s="462"/>
      <c r="B170" s="264"/>
      <c r="C170" s="265"/>
      <c r="D170" s="470" t="s">
        <v>489</v>
      </c>
      <c r="E170" s="471"/>
      <c r="F170" s="463" t="s">
        <v>492</v>
      </c>
      <c r="G170" s="464"/>
      <c r="H170" s="465"/>
      <c r="I170" s="465"/>
      <c r="J170" s="465"/>
      <c r="K170" s="465"/>
      <c r="L170" s="465"/>
      <c r="M170" s="466"/>
      <c r="N170" s="472"/>
      <c r="O170" s="572">
        <v>30</v>
      </c>
      <c r="P170" s="267"/>
      <c r="Q170" s="267"/>
      <c r="R170" s="267"/>
      <c r="S170" s="439">
        <v>0</v>
      </c>
      <c r="T170" s="439">
        <v>0</v>
      </c>
    </row>
    <row r="171" spans="1:20" s="461" customFormat="1" ht="18.75" hidden="1" customHeight="1">
      <c r="A171" s="462"/>
      <c r="B171" s="264"/>
      <c r="C171" s="701" t="s">
        <v>370</v>
      </c>
      <c r="D171" s="702" t="s">
        <v>344</v>
      </c>
      <c r="E171" s="703" t="s">
        <v>344</v>
      </c>
      <c r="F171" s="463" t="s">
        <v>371</v>
      </c>
      <c r="G171" s="464"/>
      <c r="H171" s="465"/>
      <c r="I171" s="465"/>
      <c r="J171" s="465"/>
      <c r="K171" s="465"/>
      <c r="L171" s="465"/>
      <c r="M171" s="466"/>
      <c r="N171" s="472"/>
      <c r="O171" s="572">
        <v>30</v>
      </c>
      <c r="P171" s="267"/>
      <c r="Q171" s="267"/>
      <c r="R171" s="267"/>
      <c r="S171" s="439">
        <v>0</v>
      </c>
      <c r="T171" s="439">
        <v>0</v>
      </c>
    </row>
    <row r="172" spans="1:20" s="461" customFormat="1" ht="18.75" hidden="1" customHeight="1">
      <c r="A172" s="462"/>
      <c r="B172" s="264"/>
      <c r="C172" s="701" t="s">
        <v>372</v>
      </c>
      <c r="D172" s="702" t="s">
        <v>344</v>
      </c>
      <c r="E172" s="703" t="s">
        <v>344</v>
      </c>
      <c r="F172" s="463" t="s">
        <v>373</v>
      </c>
      <c r="G172" s="464"/>
      <c r="H172" s="465"/>
      <c r="I172" s="465"/>
      <c r="J172" s="465"/>
      <c r="K172" s="465"/>
      <c r="L172" s="465"/>
      <c r="M172" s="466"/>
      <c r="N172" s="472"/>
      <c r="O172" s="572">
        <v>30</v>
      </c>
      <c r="P172" s="267"/>
      <c r="Q172" s="267"/>
      <c r="R172" s="267"/>
      <c r="S172" s="439">
        <v>0</v>
      </c>
      <c r="T172" s="439">
        <v>0</v>
      </c>
    </row>
    <row r="173" spans="1:20" s="461" customFormat="1" ht="18.75" hidden="1" customHeight="1">
      <c r="A173" s="462"/>
      <c r="B173" s="264"/>
      <c r="C173" s="265"/>
      <c r="D173" s="470" t="s">
        <v>483</v>
      </c>
      <c r="E173" s="471"/>
      <c r="F173" s="463" t="s">
        <v>484</v>
      </c>
      <c r="G173" s="464"/>
      <c r="H173" s="465"/>
      <c r="I173" s="465"/>
      <c r="J173" s="465"/>
      <c r="K173" s="465"/>
      <c r="L173" s="465"/>
      <c r="M173" s="466"/>
      <c r="N173" s="472"/>
      <c r="O173" s="572">
        <v>30</v>
      </c>
      <c r="P173" s="267"/>
      <c r="Q173" s="267"/>
      <c r="R173" s="267"/>
      <c r="S173" s="439">
        <v>0</v>
      </c>
      <c r="T173" s="439">
        <v>0</v>
      </c>
    </row>
    <row r="174" spans="1:20" s="461" customFormat="1" ht="18.75" hidden="1" customHeight="1">
      <c r="A174" s="462"/>
      <c r="B174" s="264"/>
      <c r="C174" s="701" t="s">
        <v>374</v>
      </c>
      <c r="D174" s="702" t="s">
        <v>349</v>
      </c>
      <c r="E174" s="703" t="s">
        <v>349</v>
      </c>
      <c r="F174" s="463" t="s">
        <v>375</v>
      </c>
      <c r="G174" s="464"/>
      <c r="H174" s="465"/>
      <c r="I174" s="465"/>
      <c r="J174" s="465"/>
      <c r="K174" s="465"/>
      <c r="L174" s="465"/>
      <c r="M174" s="466"/>
      <c r="N174" s="472"/>
      <c r="O174" s="572">
        <v>30</v>
      </c>
      <c r="P174" s="267"/>
      <c r="Q174" s="267"/>
      <c r="R174" s="267"/>
      <c r="S174" s="439">
        <v>0</v>
      </c>
      <c r="T174" s="439">
        <v>0</v>
      </c>
    </row>
    <row r="175" spans="1:20" s="461" customFormat="1" ht="18.75" customHeight="1">
      <c r="A175" s="462"/>
      <c r="B175" s="264" t="s">
        <v>376</v>
      </c>
      <c r="C175" s="701"/>
      <c r="D175" s="702"/>
      <c r="E175" s="703"/>
      <c r="F175" s="467" t="s">
        <v>377</v>
      </c>
      <c r="G175" s="464"/>
      <c r="H175" s="465"/>
      <c r="I175" s="465"/>
      <c r="J175" s="465"/>
      <c r="K175" s="465"/>
      <c r="L175" s="465"/>
      <c r="M175" s="466"/>
      <c r="N175" s="472"/>
      <c r="O175" s="572">
        <v>30</v>
      </c>
      <c r="P175" s="267"/>
      <c r="Q175" s="267"/>
      <c r="R175" s="267"/>
      <c r="S175" s="440">
        <f>SUM(S176:S180)</f>
        <v>0</v>
      </c>
      <c r="T175" s="440">
        <f>SUM(T176:T180)</f>
        <v>1400000</v>
      </c>
    </row>
    <row r="176" spans="1:20" s="461" customFormat="1" ht="18.75" hidden="1" customHeight="1">
      <c r="A176" s="462"/>
      <c r="B176" s="264"/>
      <c r="C176" s="265"/>
      <c r="D176" s="470" t="s">
        <v>550</v>
      </c>
      <c r="E176" s="471"/>
      <c r="F176" s="463" t="s">
        <v>551</v>
      </c>
      <c r="G176" s="464"/>
      <c r="H176" s="465"/>
      <c r="I176" s="465"/>
      <c r="J176" s="465"/>
      <c r="K176" s="465"/>
      <c r="L176" s="465"/>
      <c r="M176" s="466"/>
      <c r="N176" s="472"/>
      <c r="O176" s="572">
        <v>30</v>
      </c>
      <c r="P176" s="267"/>
      <c r="Q176" s="267"/>
      <c r="R176" s="267"/>
      <c r="S176" s="439">
        <v>0</v>
      </c>
      <c r="T176" s="439">
        <v>0</v>
      </c>
    </row>
    <row r="177" spans="1:21" s="461" customFormat="1" ht="18.75" hidden="1" customHeight="1">
      <c r="A177" s="462"/>
      <c r="B177" s="264"/>
      <c r="C177" s="265"/>
      <c r="D177" s="470" t="s">
        <v>549</v>
      </c>
      <c r="E177" s="471"/>
      <c r="F177" s="463" t="s">
        <v>552</v>
      </c>
      <c r="G177" s="464"/>
      <c r="H177" s="465"/>
      <c r="I177" s="465"/>
      <c r="J177" s="465"/>
      <c r="K177" s="465"/>
      <c r="L177" s="465"/>
      <c r="M177" s="466"/>
      <c r="N177" s="472"/>
      <c r="O177" s="572">
        <v>30</v>
      </c>
      <c r="P177" s="267"/>
      <c r="Q177" s="267"/>
      <c r="R177" s="267"/>
      <c r="S177" s="439">
        <v>0</v>
      </c>
      <c r="T177" s="439">
        <v>0</v>
      </c>
    </row>
    <row r="178" spans="1:21" s="461" customFormat="1" ht="18.75" hidden="1" customHeight="1">
      <c r="A178" s="462"/>
      <c r="B178" s="264"/>
      <c r="C178" s="265"/>
      <c r="D178" s="470" t="s">
        <v>548</v>
      </c>
      <c r="E178" s="471"/>
      <c r="F178" s="463" t="s">
        <v>553</v>
      </c>
      <c r="G178" s="464"/>
      <c r="H178" s="465"/>
      <c r="I178" s="465"/>
      <c r="J178" s="465"/>
      <c r="K178" s="465"/>
      <c r="L178" s="465"/>
      <c r="M178" s="466"/>
      <c r="N178" s="472"/>
      <c r="O178" s="572">
        <v>30</v>
      </c>
      <c r="P178" s="267"/>
      <c r="Q178" s="267"/>
      <c r="R178" s="267"/>
      <c r="S178" s="439">
        <v>0</v>
      </c>
      <c r="T178" s="439">
        <v>0</v>
      </c>
    </row>
    <row r="179" spans="1:21" s="461" customFormat="1" ht="18.75" customHeight="1">
      <c r="A179" s="462"/>
      <c r="B179" s="264"/>
      <c r="C179" s="701" t="s">
        <v>378</v>
      </c>
      <c r="D179" s="702" t="s">
        <v>344</v>
      </c>
      <c r="E179" s="703" t="s">
        <v>344</v>
      </c>
      <c r="F179" s="463" t="s">
        <v>379</v>
      </c>
      <c r="G179" s="464"/>
      <c r="H179" s="465"/>
      <c r="I179" s="465"/>
      <c r="J179" s="465"/>
      <c r="K179" s="465"/>
      <c r="L179" s="465"/>
      <c r="M179" s="466"/>
      <c r="N179" s="472"/>
      <c r="O179" s="572">
        <v>30</v>
      </c>
      <c r="P179" s="267"/>
      <c r="Q179" s="267"/>
      <c r="R179" s="267"/>
      <c r="S179" s="439">
        <v>0</v>
      </c>
      <c r="T179" s="439">
        <v>1400000</v>
      </c>
    </row>
    <row r="180" spans="1:21" s="461" customFormat="1" ht="18.75" hidden="1" customHeight="1">
      <c r="A180" s="462"/>
      <c r="B180" s="264"/>
      <c r="C180" s="701" t="s">
        <v>380</v>
      </c>
      <c r="D180" s="702"/>
      <c r="E180" s="703"/>
      <c r="F180" s="463" t="s">
        <v>381</v>
      </c>
      <c r="G180" s="464"/>
      <c r="H180" s="465"/>
      <c r="I180" s="465"/>
      <c r="J180" s="465"/>
      <c r="K180" s="465"/>
      <c r="L180" s="465"/>
      <c r="M180" s="466"/>
      <c r="N180" s="472"/>
      <c r="O180" s="262"/>
      <c r="P180" s="267"/>
      <c r="Q180" s="267"/>
      <c r="R180" s="267"/>
      <c r="S180" s="439">
        <v>0</v>
      </c>
      <c r="T180" s="439">
        <v>0</v>
      </c>
    </row>
    <row r="181" spans="1:21" s="461" customFormat="1" ht="18.75" hidden="1" customHeight="1">
      <c r="A181" s="462" t="s">
        <v>382</v>
      </c>
      <c r="B181" s="264"/>
      <c r="C181" s="701"/>
      <c r="D181" s="702"/>
      <c r="E181" s="703"/>
      <c r="F181" s="473" t="s">
        <v>383</v>
      </c>
      <c r="G181" s="464"/>
      <c r="H181" s="475"/>
      <c r="I181" s="475"/>
      <c r="J181" s="475"/>
      <c r="K181" s="475"/>
      <c r="L181" s="475"/>
      <c r="M181" s="476"/>
      <c r="N181" s="472"/>
      <c r="O181" s="262">
        <v>30</v>
      </c>
      <c r="P181" s="267"/>
      <c r="Q181" s="267"/>
      <c r="R181" s="267"/>
      <c r="S181" s="442">
        <f>+S182+S185</f>
        <v>0</v>
      </c>
      <c r="T181" s="442">
        <f>+T182+T185</f>
        <v>0</v>
      </c>
    </row>
    <row r="182" spans="1:21" s="461" customFormat="1" ht="18.75" hidden="1" customHeight="1">
      <c r="A182" s="462"/>
      <c r="B182" s="264" t="s">
        <v>384</v>
      </c>
      <c r="C182" s="701"/>
      <c r="D182" s="702"/>
      <c r="E182" s="703"/>
      <c r="F182" s="467" t="s">
        <v>385</v>
      </c>
      <c r="G182" s="464"/>
      <c r="H182" s="468"/>
      <c r="I182" s="468"/>
      <c r="J182" s="468"/>
      <c r="K182" s="468"/>
      <c r="L182" s="468"/>
      <c r="M182" s="469"/>
      <c r="N182" s="472"/>
      <c r="O182" s="262"/>
      <c r="P182" s="267"/>
      <c r="Q182" s="267"/>
      <c r="R182" s="267"/>
      <c r="S182" s="440">
        <f>+SUM(S183:S184)</f>
        <v>0</v>
      </c>
      <c r="T182" s="440">
        <f>+SUM(T183:T184)</f>
        <v>0</v>
      </c>
    </row>
    <row r="183" spans="1:21" s="461" customFormat="1" ht="18.75" hidden="1" customHeight="1">
      <c r="A183" s="462"/>
      <c r="B183" s="264"/>
      <c r="C183" s="701" t="s">
        <v>386</v>
      </c>
      <c r="D183" s="702"/>
      <c r="E183" s="703"/>
      <c r="F183" s="463" t="s">
        <v>387</v>
      </c>
      <c r="G183" s="464"/>
      <c r="H183" s="465"/>
      <c r="I183" s="465"/>
      <c r="J183" s="465"/>
      <c r="K183" s="465"/>
      <c r="L183" s="465"/>
      <c r="M183" s="466"/>
      <c r="N183" s="472"/>
      <c r="O183" s="262"/>
      <c r="P183" s="267"/>
      <c r="Q183" s="267"/>
      <c r="R183" s="267"/>
      <c r="S183" s="439">
        <v>0</v>
      </c>
      <c r="T183" s="439">
        <v>0</v>
      </c>
    </row>
    <row r="184" spans="1:21" s="461" customFormat="1" ht="18.75" hidden="1" customHeight="1">
      <c r="A184" s="462"/>
      <c r="B184" s="264"/>
      <c r="C184" s="265"/>
      <c r="D184" s="470" t="s">
        <v>558</v>
      </c>
      <c r="E184" s="471"/>
      <c r="F184" s="463" t="s">
        <v>575</v>
      </c>
      <c r="G184" s="464"/>
      <c r="H184" s="465"/>
      <c r="I184" s="465"/>
      <c r="J184" s="465"/>
      <c r="K184" s="465"/>
      <c r="L184" s="465"/>
      <c r="M184" s="466"/>
      <c r="N184" s="472"/>
      <c r="O184" s="262"/>
      <c r="P184" s="267"/>
      <c r="Q184" s="267"/>
      <c r="R184" s="267"/>
      <c r="S184" s="439">
        <v>0</v>
      </c>
      <c r="T184" s="439">
        <v>0</v>
      </c>
    </row>
    <row r="185" spans="1:21" s="461" customFormat="1" ht="18.75" hidden="1" customHeight="1">
      <c r="A185" s="462"/>
      <c r="B185" s="264" t="s">
        <v>388</v>
      </c>
      <c r="C185" s="701"/>
      <c r="D185" s="702"/>
      <c r="E185" s="703"/>
      <c r="F185" s="467" t="s">
        <v>389</v>
      </c>
      <c r="G185" s="464"/>
      <c r="H185" s="468"/>
      <c r="I185" s="468"/>
      <c r="J185" s="468"/>
      <c r="K185" s="468"/>
      <c r="L185" s="468"/>
      <c r="M185" s="469"/>
      <c r="N185" s="472"/>
      <c r="O185" s="262"/>
      <c r="P185" s="267"/>
      <c r="Q185" s="267"/>
      <c r="R185" s="267"/>
      <c r="S185" s="440">
        <f>SUM(S186:S186)</f>
        <v>0</v>
      </c>
      <c r="T185" s="440">
        <f>SUM(T186:T186)</f>
        <v>0</v>
      </c>
    </row>
    <row r="186" spans="1:21" s="461" customFormat="1" ht="18.75" hidden="1" customHeight="1">
      <c r="A186" s="462"/>
      <c r="B186" s="264"/>
      <c r="C186" s="701" t="s">
        <v>390</v>
      </c>
      <c r="D186" s="702" t="s">
        <v>391</v>
      </c>
      <c r="E186" s="703" t="s">
        <v>391</v>
      </c>
      <c r="F186" s="463" t="s">
        <v>392</v>
      </c>
      <c r="G186" s="464"/>
      <c r="H186" s="465"/>
      <c r="I186" s="465"/>
      <c r="J186" s="465"/>
      <c r="K186" s="465"/>
      <c r="L186" s="465"/>
      <c r="M186" s="466"/>
      <c r="N186" s="472"/>
      <c r="O186" s="262"/>
      <c r="P186" s="267"/>
      <c r="Q186" s="267"/>
      <c r="R186" s="267"/>
      <c r="S186" s="439">
        <v>0</v>
      </c>
      <c r="T186" s="439"/>
    </row>
    <row r="187" spans="1:21" s="461" customFormat="1" ht="18.75" hidden="1" customHeight="1">
      <c r="A187" s="462"/>
      <c r="B187" s="264"/>
      <c r="C187" s="701" t="s">
        <v>438</v>
      </c>
      <c r="D187" s="702" t="s">
        <v>391</v>
      </c>
      <c r="E187" s="703" t="s">
        <v>391</v>
      </c>
      <c r="F187" s="463" t="s">
        <v>552</v>
      </c>
      <c r="G187" s="464"/>
      <c r="H187" s="465"/>
      <c r="I187" s="465"/>
      <c r="J187" s="465"/>
      <c r="K187" s="465"/>
      <c r="L187" s="465"/>
      <c r="M187" s="466"/>
      <c r="N187" s="472"/>
      <c r="O187" s="262"/>
      <c r="P187" s="267"/>
      <c r="Q187" s="267"/>
      <c r="R187" s="267"/>
      <c r="S187" s="439">
        <v>0</v>
      </c>
      <c r="T187" s="439">
        <v>0</v>
      </c>
    </row>
    <row r="188" spans="1:21" s="461" customFormat="1" ht="18.75" hidden="1" customHeight="1">
      <c r="A188" s="462"/>
      <c r="B188" s="264"/>
      <c r="C188" s="568"/>
      <c r="D188" s="569" t="s">
        <v>624</v>
      </c>
      <c r="E188" s="570"/>
      <c r="F188" s="463" t="s">
        <v>625</v>
      </c>
      <c r="G188" s="464"/>
      <c r="H188" s="465"/>
      <c r="I188" s="465"/>
      <c r="J188" s="465"/>
      <c r="K188" s="465"/>
      <c r="L188" s="465"/>
      <c r="M188" s="466"/>
      <c r="N188" s="472"/>
      <c r="O188" s="262"/>
      <c r="P188" s="267"/>
      <c r="Q188" s="267"/>
      <c r="R188" s="267"/>
      <c r="S188" s="439"/>
      <c r="T188" s="439"/>
    </row>
    <row r="189" spans="1:21" s="478" customFormat="1" ht="18.75" hidden="1" customHeight="1">
      <c r="A189" s="462" t="s">
        <v>393</v>
      </c>
      <c r="B189" s="462"/>
      <c r="C189" s="738"/>
      <c r="D189" s="739"/>
      <c r="E189" s="740"/>
      <c r="F189" s="473" t="s">
        <v>394</v>
      </c>
      <c r="G189" s="474"/>
      <c r="H189" s="475"/>
      <c r="I189" s="475"/>
      <c r="J189" s="475"/>
      <c r="K189" s="475"/>
      <c r="L189" s="475"/>
      <c r="M189" s="476"/>
      <c r="N189" s="477"/>
      <c r="O189" s="262"/>
      <c r="P189" s="273"/>
      <c r="Q189" s="273"/>
      <c r="R189" s="273"/>
      <c r="S189" s="442">
        <f>+S190</f>
        <v>0</v>
      </c>
      <c r="T189" s="442">
        <f>+T190</f>
        <v>0</v>
      </c>
    </row>
    <row r="190" spans="1:21" s="461" customFormat="1" ht="18.75" hidden="1" customHeight="1">
      <c r="A190" s="462"/>
      <c r="B190" s="264" t="s">
        <v>395</v>
      </c>
      <c r="C190" s="701"/>
      <c r="D190" s="702"/>
      <c r="E190" s="703"/>
      <c r="F190" s="467" t="s">
        <v>396</v>
      </c>
      <c r="G190" s="464"/>
      <c r="H190" s="468"/>
      <c r="I190" s="468"/>
      <c r="J190" s="468"/>
      <c r="K190" s="468"/>
      <c r="L190" s="468"/>
      <c r="M190" s="469"/>
      <c r="N190" s="472"/>
      <c r="O190" s="262"/>
      <c r="P190" s="267"/>
      <c r="Q190" s="267"/>
      <c r="R190" s="267"/>
      <c r="S190" s="440">
        <f>SUM(S191:S191)</f>
        <v>0</v>
      </c>
      <c r="T190" s="440">
        <f>SUM(T191:T191)</f>
        <v>0</v>
      </c>
    </row>
    <row r="191" spans="1:21" s="461" customFormat="1" ht="18.75" hidden="1" customHeight="1">
      <c r="A191" s="462"/>
      <c r="B191" s="264"/>
      <c r="C191" s="701" t="s">
        <v>397</v>
      </c>
      <c r="D191" s="702" t="s">
        <v>398</v>
      </c>
      <c r="E191" s="703" t="s">
        <v>398</v>
      </c>
      <c r="F191" s="463" t="s">
        <v>399</v>
      </c>
      <c r="G191" s="464"/>
      <c r="H191" s="465"/>
      <c r="I191" s="465"/>
      <c r="J191" s="465"/>
      <c r="K191" s="465"/>
      <c r="L191" s="465"/>
      <c r="M191" s="466"/>
      <c r="N191" s="472"/>
      <c r="O191" s="262"/>
      <c r="P191" s="267"/>
      <c r="Q191" s="267"/>
      <c r="R191" s="267"/>
      <c r="S191" s="439">
        <v>0</v>
      </c>
      <c r="T191" s="439">
        <v>0</v>
      </c>
    </row>
    <row r="192" spans="1:21" s="461" customFormat="1" ht="18.75" customHeight="1">
      <c r="A192" s="479"/>
      <c r="B192" s="480"/>
      <c r="C192" s="737"/>
      <c r="D192" s="737"/>
      <c r="E192" s="737"/>
      <c r="F192" s="481"/>
      <c r="G192" s="482"/>
      <c r="H192" s="483" t="s">
        <v>400</v>
      </c>
      <c r="I192" s="483"/>
      <c r="J192" s="483"/>
      <c r="K192" s="483"/>
      <c r="L192" s="483"/>
      <c r="M192" s="484"/>
      <c r="N192" s="485"/>
      <c r="O192" s="486"/>
      <c r="P192" s="486"/>
      <c r="Q192" s="487"/>
      <c r="R192" s="487"/>
      <c r="S192" s="443">
        <f>+S189+S181+S153+S144+S100+S52+S18</f>
        <v>157021351.98402131</v>
      </c>
      <c r="T192" s="443">
        <f>+T189+T181+T153+T144+T100+T52+T18</f>
        <v>186772158.17634279</v>
      </c>
      <c r="U192" s="488"/>
    </row>
    <row r="193" spans="1:21" s="461" customFormat="1" ht="18.75" customHeight="1">
      <c r="A193" s="474"/>
      <c r="B193" s="464"/>
      <c r="C193" s="611"/>
      <c r="D193" s="611"/>
      <c r="E193" s="611"/>
      <c r="F193" s="464"/>
      <c r="G193" s="464"/>
      <c r="H193" s="612"/>
      <c r="I193" s="612"/>
      <c r="J193" s="612"/>
      <c r="K193" s="612"/>
      <c r="L193" s="612"/>
      <c r="M193" s="612"/>
      <c r="N193" s="585"/>
      <c r="O193" s="465"/>
      <c r="P193" s="465"/>
      <c r="Q193" s="613"/>
      <c r="R193" s="613"/>
      <c r="S193" s="590"/>
      <c r="T193" s="590"/>
      <c r="U193" s="488"/>
    </row>
    <row r="194" spans="1:21" s="461" customFormat="1" ht="18.75" customHeight="1">
      <c r="A194" s="474"/>
      <c r="B194" s="464"/>
      <c r="C194" s="611"/>
      <c r="D194" s="611"/>
      <c r="E194" s="611"/>
      <c r="F194" s="464"/>
      <c r="G194" s="464"/>
      <c r="H194" s="612"/>
      <c r="I194" s="612"/>
      <c r="J194" s="612"/>
      <c r="K194" s="612"/>
      <c r="L194" s="612"/>
      <c r="M194" s="612"/>
      <c r="N194" s="585"/>
      <c r="O194" s="465"/>
      <c r="P194" s="465"/>
      <c r="Q194" s="613"/>
      <c r="R194" s="613"/>
      <c r="S194" s="590"/>
      <c r="T194" s="590"/>
      <c r="U194" s="488"/>
    </row>
    <row r="195" spans="1:21" ht="18.75" customHeight="1">
      <c r="A195" s="307"/>
      <c r="S195" s="436"/>
      <c r="T195" s="489"/>
    </row>
    <row r="196" spans="1:21" ht="18.75" customHeight="1">
      <c r="A196" s="307"/>
      <c r="B196" s="700" t="s">
        <v>598</v>
      </c>
      <c r="C196" s="700"/>
      <c r="D196" s="700"/>
      <c r="E196" s="700"/>
      <c r="F196" s="700"/>
      <c r="G196" s="700"/>
      <c r="H196" s="700"/>
      <c r="Q196" s="700" t="s">
        <v>569</v>
      </c>
      <c r="R196" s="700"/>
      <c r="S196" s="700"/>
      <c r="T196" s="490"/>
    </row>
    <row r="197" spans="1:21" ht="18.75" customHeight="1">
      <c r="A197" s="448"/>
      <c r="B197" s="660" t="s">
        <v>510</v>
      </c>
      <c r="C197" s="660"/>
      <c r="D197" s="660"/>
      <c r="E197" s="660"/>
      <c r="F197" s="660"/>
      <c r="G197" s="660"/>
      <c r="H197" s="660"/>
      <c r="Q197" s="660" t="s">
        <v>599</v>
      </c>
      <c r="R197" s="660"/>
      <c r="S197" s="660"/>
      <c r="T197" s="435"/>
    </row>
    <row r="198" spans="1:21" ht="18.75" customHeight="1">
      <c r="A198" s="307"/>
      <c r="B198" s="659" t="s">
        <v>508</v>
      </c>
      <c r="C198" s="659"/>
      <c r="D198" s="659"/>
      <c r="E198" s="659"/>
      <c r="F198" s="659"/>
      <c r="G198" s="659"/>
      <c r="H198" s="659"/>
      <c r="Q198" s="659" t="s">
        <v>508</v>
      </c>
      <c r="R198" s="659"/>
      <c r="S198" s="659"/>
      <c r="T198" s="435"/>
    </row>
    <row r="199" spans="1:21" ht="18.75" customHeight="1">
      <c r="A199" s="307"/>
      <c r="S199" s="434"/>
      <c r="T199" s="378"/>
    </row>
    <row r="200" spans="1:21" ht="18.75" customHeight="1">
      <c r="A200" s="307"/>
      <c r="S200" s="434"/>
      <c r="T200" s="435"/>
    </row>
    <row r="201" spans="1:21" ht="18.75" customHeight="1">
      <c r="A201" s="307"/>
      <c r="S201" s="434"/>
      <c r="T201" s="435"/>
    </row>
    <row r="202" spans="1:21" ht="18.75" customHeight="1">
      <c r="A202" s="307"/>
      <c r="S202" s="434"/>
      <c r="T202" s="435"/>
    </row>
    <row r="203" spans="1:21" ht="18.75" customHeight="1">
      <c r="A203" s="307"/>
      <c r="S203" s="434"/>
      <c r="T203" s="435"/>
    </row>
    <row r="204" spans="1:21" ht="18.75" customHeight="1">
      <c r="A204" s="307"/>
      <c r="S204" s="434"/>
      <c r="T204" s="435"/>
    </row>
    <row r="205" spans="1:21" ht="18.75" customHeight="1">
      <c r="A205" s="307"/>
      <c r="S205" s="434"/>
      <c r="T205" s="435"/>
    </row>
    <row r="206" spans="1:21" ht="18.75" customHeight="1">
      <c r="A206" s="307"/>
      <c r="S206" s="434"/>
      <c r="T206" s="435"/>
    </row>
    <row r="207" spans="1:21" ht="18.75" customHeight="1">
      <c r="A207" s="307"/>
      <c r="S207" s="434"/>
      <c r="T207" s="435"/>
    </row>
    <row r="208" spans="1:21" ht="18.75" customHeight="1">
      <c r="A208" s="307"/>
      <c r="S208" s="434"/>
      <c r="T208" s="435"/>
    </row>
    <row r="209" spans="1:20" ht="18.75" customHeight="1">
      <c r="A209" s="307"/>
      <c r="S209" s="434"/>
      <c r="T209" s="435"/>
    </row>
    <row r="210" spans="1:20" ht="18.75" customHeight="1">
      <c r="A210" s="307"/>
      <c r="S210" s="434"/>
      <c r="T210" s="435"/>
    </row>
    <row r="211" spans="1:20" ht="18.75" customHeight="1">
      <c r="A211" s="307"/>
      <c r="S211" s="434"/>
      <c r="T211" s="435"/>
    </row>
    <row r="212" spans="1:20" ht="18.75" customHeight="1">
      <c r="A212" s="307"/>
      <c r="S212" s="434"/>
      <c r="T212" s="435"/>
    </row>
    <row r="213" spans="1:20" ht="18.75" customHeight="1">
      <c r="A213" s="307"/>
      <c r="S213" s="434"/>
      <c r="T213" s="435"/>
    </row>
    <row r="214" spans="1:20" ht="18.75" customHeight="1">
      <c r="A214" s="307"/>
      <c r="S214" s="434"/>
      <c r="T214" s="435"/>
    </row>
    <row r="215" spans="1:20" ht="18.75" customHeight="1">
      <c r="A215" s="307"/>
      <c r="S215" s="434"/>
      <c r="T215" s="435"/>
    </row>
    <row r="216" spans="1:20" ht="18.75" customHeight="1">
      <c r="A216" s="307"/>
      <c r="S216" s="434"/>
      <c r="T216" s="435"/>
    </row>
    <row r="217" spans="1:20" ht="18.75" customHeight="1">
      <c r="A217" s="307"/>
      <c r="S217" s="434"/>
      <c r="T217" s="435"/>
    </row>
    <row r="218" spans="1:20" ht="18.75" customHeight="1">
      <c r="A218" s="307"/>
      <c r="S218" s="434"/>
      <c r="T218" s="435"/>
    </row>
    <row r="219" spans="1:20" ht="18.75" customHeight="1">
      <c r="A219" s="307"/>
      <c r="S219" s="434"/>
      <c r="T219" s="435"/>
    </row>
    <row r="220" spans="1:20" ht="18.75" customHeight="1">
      <c r="A220" s="307"/>
      <c r="S220" s="434"/>
      <c r="T220" s="435"/>
    </row>
    <row r="221" spans="1:20" ht="18.75" customHeight="1">
      <c r="A221" s="307"/>
      <c r="S221" s="434"/>
      <c r="T221" s="435"/>
    </row>
    <row r="222" spans="1:20" ht="18.75" customHeight="1">
      <c r="A222" s="307"/>
      <c r="S222" s="434"/>
      <c r="T222" s="435"/>
    </row>
    <row r="223" spans="1:20" ht="18.75" customHeight="1">
      <c r="A223" s="307"/>
      <c r="S223" s="434"/>
      <c r="T223" s="435"/>
    </row>
    <row r="224" spans="1:20" ht="18.75" customHeight="1">
      <c r="A224" s="307"/>
    </row>
    <row r="225" spans="1:1" ht="18.75" customHeight="1">
      <c r="A225" s="307"/>
    </row>
    <row r="226" spans="1:1" ht="18.75" customHeight="1">
      <c r="A226" s="307"/>
    </row>
    <row r="227" spans="1:1" ht="18.75" customHeight="1">
      <c r="A227" s="307"/>
    </row>
    <row r="228" spans="1:1" ht="18.75" customHeight="1">
      <c r="A228" s="307"/>
    </row>
    <row r="229" spans="1:1" ht="18.75" customHeight="1">
      <c r="A229" s="307"/>
    </row>
    <row r="230" spans="1:1" ht="18.75" customHeight="1">
      <c r="A230" s="307"/>
    </row>
    <row r="231" spans="1:1" ht="18.75" customHeight="1">
      <c r="A231" s="307"/>
    </row>
    <row r="232" spans="1:1" ht="18.75" customHeight="1">
      <c r="A232" s="307"/>
    </row>
    <row r="233" spans="1:1" ht="18.75" customHeight="1">
      <c r="A233" s="307"/>
    </row>
    <row r="234" spans="1:1" ht="18.75" customHeight="1">
      <c r="A234" s="307"/>
    </row>
    <row r="235" spans="1:1" ht="18.75" customHeight="1">
      <c r="A235" s="307"/>
    </row>
    <row r="236" spans="1:1" ht="18.75" customHeight="1">
      <c r="A236" s="307"/>
    </row>
    <row r="237" spans="1:1" ht="18.75" customHeight="1">
      <c r="A237" s="307"/>
    </row>
    <row r="238" spans="1:1" ht="18.75" customHeight="1">
      <c r="A238" s="307"/>
    </row>
    <row r="239" spans="1:1" ht="18.75" customHeight="1">
      <c r="A239" s="307"/>
    </row>
    <row r="240" spans="1:1" ht="18.75" customHeight="1">
      <c r="A240" s="307"/>
    </row>
    <row r="241" spans="1:1" ht="18.75" customHeight="1">
      <c r="A241" s="307"/>
    </row>
    <row r="242" spans="1:1" ht="18.75" customHeight="1">
      <c r="A242" s="307"/>
    </row>
    <row r="243" spans="1:1" ht="18.75" customHeight="1">
      <c r="A243" s="307"/>
    </row>
    <row r="244" spans="1:1" ht="18.75" customHeight="1">
      <c r="A244" s="307"/>
    </row>
    <row r="245" spans="1:1" ht="18.75" customHeight="1">
      <c r="A245" s="307"/>
    </row>
    <row r="246" spans="1:1" ht="18.75" customHeight="1">
      <c r="A246" s="307"/>
    </row>
    <row r="247" spans="1:1" ht="18.75" customHeight="1">
      <c r="A247" s="307"/>
    </row>
    <row r="248" spans="1:1" ht="18.75" customHeight="1">
      <c r="A248" s="307"/>
    </row>
    <row r="249" spans="1:1" ht="18.75" customHeight="1">
      <c r="A249" s="307"/>
    </row>
    <row r="250" spans="1:1" ht="18.75" customHeight="1">
      <c r="A250" s="307"/>
    </row>
    <row r="251" spans="1:1" ht="18.75" customHeight="1">
      <c r="A251" s="307"/>
    </row>
    <row r="252" spans="1:1" ht="18.75" customHeight="1">
      <c r="A252" s="307"/>
    </row>
    <row r="253" spans="1:1" ht="18.75" customHeight="1">
      <c r="A253" s="307"/>
    </row>
    <row r="254" spans="1:1" ht="18.75" customHeight="1">
      <c r="A254" s="307"/>
    </row>
    <row r="255" spans="1:1" ht="18.75" customHeight="1">
      <c r="A255" s="307"/>
    </row>
    <row r="256" spans="1:1" ht="18.75" customHeight="1">
      <c r="A256" s="307"/>
    </row>
    <row r="257" spans="1:1" ht="18.75" customHeight="1">
      <c r="A257" s="307"/>
    </row>
    <row r="258" spans="1:1" ht="18.75" customHeight="1">
      <c r="A258" s="307"/>
    </row>
    <row r="259" spans="1:1" ht="18.75" customHeight="1">
      <c r="A259" s="307"/>
    </row>
    <row r="260" spans="1:1" ht="18.75" customHeight="1">
      <c r="A260" s="307"/>
    </row>
    <row r="261" spans="1:1" ht="18.75" customHeight="1">
      <c r="A261" s="307"/>
    </row>
    <row r="262" spans="1:1" ht="18.75" customHeight="1">
      <c r="A262" s="307"/>
    </row>
    <row r="263" spans="1:1" ht="18.75" customHeight="1">
      <c r="A263" s="307"/>
    </row>
    <row r="264" spans="1:1" ht="18.75" customHeight="1">
      <c r="A264" s="307"/>
    </row>
    <row r="265" spans="1:1" ht="18.75" customHeight="1">
      <c r="A265" s="307"/>
    </row>
    <row r="266" spans="1:1" ht="18.75" customHeight="1">
      <c r="A266" s="307"/>
    </row>
    <row r="267" spans="1:1" ht="18.75" customHeight="1">
      <c r="A267" s="307"/>
    </row>
    <row r="268" spans="1:1" ht="18.75" customHeight="1">
      <c r="A268" s="307"/>
    </row>
    <row r="269" spans="1:1" ht="18.75" customHeight="1">
      <c r="A269" s="307"/>
    </row>
    <row r="270" spans="1:1" ht="18.75" customHeight="1">
      <c r="A270" s="307"/>
    </row>
  </sheetData>
  <mergeCells count="179">
    <mergeCell ref="C36:E36"/>
    <mergeCell ref="C37:E37"/>
    <mergeCell ref="C34:E34"/>
    <mergeCell ref="C35:E35"/>
    <mergeCell ref="C19:E19"/>
    <mergeCell ref="C20:E20"/>
    <mergeCell ref="C26:E26"/>
    <mergeCell ref="C27:E27"/>
    <mergeCell ref="Q15:Q16"/>
    <mergeCell ref="C16:E16"/>
    <mergeCell ref="N15:N16"/>
    <mergeCell ref="J12:K12"/>
    <mergeCell ref="A15:E15"/>
    <mergeCell ref="F15:M16"/>
    <mergeCell ref="P15:P16"/>
    <mergeCell ref="F17:M17"/>
    <mergeCell ref="C18:E18"/>
    <mergeCell ref="N19:N35"/>
    <mergeCell ref="C21:E21"/>
    <mergeCell ref="C22:E22"/>
    <mergeCell ref="C23:E23"/>
    <mergeCell ref="C24:E24"/>
    <mergeCell ref="C25:E25"/>
    <mergeCell ref="B197:H197"/>
    <mergeCell ref="C28:E28"/>
    <mergeCell ref="C29:E29"/>
    <mergeCell ref="C30:E30"/>
    <mergeCell ref="C31:E31"/>
    <mergeCell ref="C32:E32"/>
    <mergeCell ref="C38:E38"/>
    <mergeCell ref="C46:E46"/>
    <mergeCell ref="C47:E47"/>
    <mergeCell ref="C52:E52"/>
    <mergeCell ref="C44:E44"/>
    <mergeCell ref="C45:E45"/>
    <mergeCell ref="C40:E40"/>
    <mergeCell ref="C41:E41"/>
    <mergeCell ref="C42:E42"/>
    <mergeCell ref="C43:E43"/>
    <mergeCell ref="C53:E53"/>
    <mergeCell ref="C54:E54"/>
    <mergeCell ref="C48:E48"/>
    <mergeCell ref="C49:E49"/>
    <mergeCell ref="C50:E50"/>
    <mergeCell ref="C55:E55"/>
    <mergeCell ref="C56:E56"/>
    <mergeCell ref="C57:E57"/>
    <mergeCell ref="C58:E58"/>
    <mergeCell ref="C59:E59"/>
    <mergeCell ref="C60:E60"/>
    <mergeCell ref="C61:E61"/>
    <mergeCell ref="C62:E62"/>
    <mergeCell ref="C63:E63"/>
    <mergeCell ref="C64:E64"/>
    <mergeCell ref="C65:E65"/>
    <mergeCell ref="C66:E66"/>
    <mergeCell ref="C67:E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78:E78"/>
    <mergeCell ref="C79:E79"/>
    <mergeCell ref="C80:E80"/>
    <mergeCell ref="C81:E81"/>
    <mergeCell ref="C82:E82"/>
    <mergeCell ref="C83:E83"/>
    <mergeCell ref="C84:E84"/>
    <mergeCell ref="C85:E85"/>
    <mergeCell ref="C86:E86"/>
    <mergeCell ref="C87:E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98:E98"/>
    <mergeCell ref="C99:E99"/>
    <mergeCell ref="C100:E100"/>
    <mergeCell ref="C101:E101"/>
    <mergeCell ref="C102:E102"/>
    <mergeCell ref="C103:E103"/>
    <mergeCell ref="C104:E104"/>
    <mergeCell ref="C105:E105"/>
    <mergeCell ref="C106:E106"/>
    <mergeCell ref="C107:E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18:E118"/>
    <mergeCell ref="C119:E119"/>
    <mergeCell ref="C120:E120"/>
    <mergeCell ref="C121:E121"/>
    <mergeCell ref="C122:E122"/>
    <mergeCell ref="C123:E123"/>
    <mergeCell ref="C124:E124"/>
    <mergeCell ref="C125:E125"/>
    <mergeCell ref="C126:E126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38:E138"/>
    <mergeCell ref="C139:E139"/>
    <mergeCell ref="C140:E140"/>
    <mergeCell ref="C141:E141"/>
    <mergeCell ref="C143:E143"/>
    <mergeCell ref="C144:E144"/>
    <mergeCell ref="C145:E145"/>
    <mergeCell ref="C146:E146"/>
    <mergeCell ref="C147:E147"/>
    <mergeCell ref="C148:E148"/>
    <mergeCell ref="C149:E149"/>
    <mergeCell ref="C150:E150"/>
    <mergeCell ref="C153:E153"/>
    <mergeCell ref="C154:E154"/>
    <mergeCell ref="C155:E155"/>
    <mergeCell ref="C156:E156"/>
    <mergeCell ref="C157:E157"/>
    <mergeCell ref="C158:E158"/>
    <mergeCell ref="C159:E159"/>
    <mergeCell ref="C160:E160"/>
    <mergeCell ref="C161:E161"/>
    <mergeCell ref="C162:E162"/>
    <mergeCell ref="C163:E163"/>
    <mergeCell ref="C164:E164"/>
    <mergeCell ref="C165:E165"/>
    <mergeCell ref="C166:E166"/>
    <mergeCell ref="C171:E171"/>
    <mergeCell ref="C167:E167"/>
    <mergeCell ref="C168:E168"/>
    <mergeCell ref="C192:E192"/>
    <mergeCell ref="C187:E187"/>
    <mergeCell ref="C189:E189"/>
    <mergeCell ref="C190:E190"/>
    <mergeCell ref="C191:E191"/>
    <mergeCell ref="F1:R1"/>
    <mergeCell ref="B198:H198"/>
    <mergeCell ref="Q197:S197"/>
    <mergeCell ref="Q196:S196"/>
    <mergeCell ref="Q198:S198"/>
    <mergeCell ref="O15:O16"/>
    <mergeCell ref="R15:R16"/>
    <mergeCell ref="A17:E17"/>
    <mergeCell ref="B196:H196"/>
    <mergeCell ref="C182:E182"/>
    <mergeCell ref="C172:E172"/>
    <mergeCell ref="C174:E174"/>
    <mergeCell ref="C175:E175"/>
    <mergeCell ref="C179:E179"/>
    <mergeCell ref="C180:E180"/>
    <mergeCell ref="C181:E181"/>
    <mergeCell ref="C183:E183"/>
    <mergeCell ref="C185:E185"/>
    <mergeCell ref="C186:E186"/>
  </mergeCells>
  <phoneticPr fontId="9" type="noConversion"/>
  <printOptions horizontalCentered="1"/>
  <pageMargins left="0.83" right="0.23622047244094491" top="0.33" bottom="0.62" header="0" footer="0.42"/>
  <pageSetup paperSize="9" scale="52" firstPageNumber="16" fitToHeight="5" orientation="portrait" useFirstPageNumber="1" r:id="rId1"/>
  <headerFooter alignWithMargins="0"/>
  <rowBreaks count="1" manualBreakCount="1">
    <brk id="73" max="1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  <pageSetUpPr fitToPage="1"/>
  </sheetPr>
  <dimension ref="A1:W268"/>
  <sheetViews>
    <sheetView showGridLines="0" topLeftCell="A99" workbookViewId="0">
      <selection activeCell="T24" sqref="T24"/>
    </sheetView>
  </sheetViews>
  <sheetFormatPr baseColWidth="10" defaultColWidth="11.42578125" defaultRowHeight="12.75"/>
  <cols>
    <col min="1" max="1" width="6.140625" style="211" customWidth="1"/>
    <col min="2" max="2" width="6.7109375" style="211" customWidth="1"/>
    <col min="3" max="3" width="3.140625" style="211" customWidth="1"/>
    <col min="4" max="4" width="3.5703125" style="208" customWidth="1"/>
    <col min="5" max="5" width="1.5703125" style="208" customWidth="1"/>
    <col min="6" max="6" width="6.5703125" style="208" customWidth="1"/>
    <col min="7" max="10" width="4.42578125" style="208" customWidth="1"/>
    <col min="11" max="11" width="3.85546875" style="208" customWidth="1"/>
    <col min="12" max="12" width="16" style="208" customWidth="1"/>
    <col min="13" max="13" width="4.5703125" style="208" customWidth="1"/>
    <col min="14" max="14" width="8.5703125" style="368" customWidth="1"/>
    <col min="15" max="15" width="7.7109375" style="208" customWidth="1"/>
    <col min="16" max="16" width="12" style="208" customWidth="1"/>
    <col min="17" max="17" width="12.85546875" style="208" customWidth="1"/>
    <col min="18" max="18" width="14.5703125" style="208" customWidth="1"/>
    <col min="19" max="19" width="18" style="213" customWidth="1"/>
    <col min="20" max="20" width="19.42578125" style="214" customWidth="1"/>
    <col min="21" max="21" width="2.28515625" style="208" customWidth="1"/>
    <col min="22" max="22" width="16.42578125" style="208" hidden="1" customWidth="1"/>
    <col min="23" max="23" width="11.85546875" style="208" bestFit="1" customWidth="1"/>
    <col min="24" max="16384" width="11.42578125" style="208"/>
  </cols>
  <sheetData>
    <row r="1" spans="1:21" ht="21">
      <c r="F1" s="708" t="s">
        <v>528</v>
      </c>
      <c r="G1" s="708"/>
      <c r="H1" s="708"/>
      <c r="I1" s="708"/>
      <c r="J1" s="708"/>
      <c r="K1" s="708"/>
      <c r="L1" s="708"/>
      <c r="M1" s="708"/>
      <c r="N1" s="708"/>
      <c r="O1" s="708"/>
      <c r="P1" s="708"/>
      <c r="Q1" s="708"/>
      <c r="R1" s="708"/>
      <c r="T1" s="444" t="s">
        <v>526</v>
      </c>
    </row>
    <row r="2" spans="1:21" s="359" customFormat="1" ht="21">
      <c r="A2" s="355"/>
      <c r="B2" s="356"/>
      <c r="C2" s="356"/>
      <c r="D2" s="356"/>
      <c r="E2" s="356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522" t="s">
        <v>594</v>
      </c>
      <c r="T2" s="358"/>
    </row>
    <row r="3" spans="1:21" ht="15.75">
      <c r="A3" s="361" t="s">
        <v>498</v>
      </c>
      <c r="F3" s="299" t="s">
        <v>521</v>
      </c>
      <c r="G3" s="362">
        <v>6</v>
      </c>
      <c r="H3" s="362">
        <v>1</v>
      </c>
      <c r="I3" s="362">
        <v>1</v>
      </c>
      <c r="J3" s="362">
        <v>1</v>
      </c>
      <c r="K3" s="363"/>
      <c r="L3" s="307" t="s">
        <v>522</v>
      </c>
      <c r="N3" s="307" t="s">
        <v>434</v>
      </c>
      <c r="S3" s="395" t="s">
        <v>631</v>
      </c>
    </row>
    <row r="4" spans="1:21" s="299" customFormat="1" ht="15.75">
      <c r="A4" s="295"/>
      <c r="C4" s="211"/>
      <c r="N4" s="365"/>
      <c r="S4" s="364"/>
      <c r="T4" s="366"/>
    </row>
    <row r="5" spans="1:21" ht="15.75">
      <c r="A5" s="361" t="s">
        <v>499</v>
      </c>
      <c r="F5" s="299" t="s">
        <v>521</v>
      </c>
      <c r="G5" s="362">
        <v>0</v>
      </c>
      <c r="H5" s="362">
        <v>0</v>
      </c>
      <c r="I5" s="367"/>
      <c r="J5" s="239"/>
      <c r="L5" s="307" t="s">
        <v>522</v>
      </c>
    </row>
    <row r="6" spans="1:21" s="299" customFormat="1" ht="15.75">
      <c r="A6" s="295"/>
      <c r="C6" s="211"/>
      <c r="N6" s="365"/>
      <c r="T6" s="366"/>
    </row>
    <row r="7" spans="1:21" ht="15.75" customHeight="1">
      <c r="A7" s="240" t="s">
        <v>517</v>
      </c>
      <c r="F7" s="299" t="s">
        <v>521</v>
      </c>
      <c r="G7" s="362">
        <v>1</v>
      </c>
      <c r="H7" s="362">
        <v>1</v>
      </c>
      <c r="I7" s="367"/>
      <c r="L7" s="491" t="s">
        <v>522</v>
      </c>
      <c r="N7" s="492" t="s">
        <v>535</v>
      </c>
      <c r="O7" s="448"/>
      <c r="P7" s="448"/>
      <c r="Q7" s="448"/>
      <c r="R7" s="448"/>
      <c r="S7" s="493" t="s">
        <v>525</v>
      </c>
    </row>
    <row r="8" spans="1:21" s="299" customFormat="1" ht="13.5" customHeight="1">
      <c r="A8" s="295"/>
      <c r="C8" s="211"/>
      <c r="L8" s="370"/>
      <c r="N8" s="448" t="s">
        <v>536</v>
      </c>
      <c r="O8" s="448"/>
      <c r="P8" s="448"/>
      <c r="Q8" s="448"/>
      <c r="R8" s="448"/>
      <c r="S8" s="493"/>
      <c r="T8" s="366"/>
    </row>
    <row r="9" spans="1:21" ht="15.75">
      <c r="A9" s="361" t="s">
        <v>518</v>
      </c>
      <c r="F9" s="299" t="s">
        <v>521</v>
      </c>
      <c r="G9" s="362">
        <v>0</v>
      </c>
      <c r="H9" s="362">
        <v>0</v>
      </c>
      <c r="I9" s="367"/>
      <c r="J9" s="239"/>
      <c r="L9" s="307" t="s">
        <v>522</v>
      </c>
      <c r="S9" s="493"/>
    </row>
    <row r="10" spans="1:21" s="299" customFormat="1" ht="10.5" customHeight="1">
      <c r="A10" s="295"/>
      <c r="C10" s="211"/>
      <c r="L10" s="370"/>
      <c r="N10" s="365"/>
      <c r="S10" s="493"/>
      <c r="T10" s="366"/>
    </row>
    <row r="11" spans="1:21" ht="15.75">
      <c r="A11" s="361" t="s">
        <v>519</v>
      </c>
      <c r="F11" s="299" t="s">
        <v>521</v>
      </c>
      <c r="G11" s="362">
        <v>0</v>
      </c>
      <c r="H11" s="362">
        <v>0</v>
      </c>
      <c r="I11" s="367"/>
      <c r="J11" s="239"/>
      <c r="K11" s="223"/>
      <c r="L11" s="307" t="s">
        <v>522</v>
      </c>
      <c r="S11" s="493" t="s">
        <v>525</v>
      </c>
      <c r="T11" s="371"/>
    </row>
    <row r="12" spans="1:21" s="299" customFormat="1" ht="15.75">
      <c r="A12" s="295"/>
      <c r="C12" s="211"/>
      <c r="G12" s="372"/>
      <c r="H12" s="372"/>
      <c r="I12" s="372"/>
      <c r="J12" s="725"/>
      <c r="K12" s="725"/>
      <c r="N12" s="365"/>
      <c r="S12" s="494"/>
      <c r="T12" s="371"/>
    </row>
    <row r="13" spans="1:21" ht="33" customHeight="1">
      <c r="A13" s="361" t="s">
        <v>520</v>
      </c>
      <c r="C13" s="253"/>
      <c r="D13" s="253"/>
      <c r="E13" s="253"/>
      <c r="F13" s="253"/>
      <c r="G13" s="374" t="s">
        <v>440</v>
      </c>
      <c r="H13" s="374" t="s">
        <v>440</v>
      </c>
      <c r="I13" s="374" t="s">
        <v>440</v>
      </c>
      <c r="J13" s="374" t="s">
        <v>461</v>
      </c>
      <c r="K13" s="239"/>
      <c r="L13" s="766" t="s">
        <v>522</v>
      </c>
      <c r="M13" s="766"/>
      <c r="N13" s="765" t="s">
        <v>626</v>
      </c>
      <c r="O13" s="765"/>
      <c r="P13" s="765"/>
      <c r="Q13" s="765"/>
      <c r="R13" s="765"/>
      <c r="S13" s="493" t="s">
        <v>525</v>
      </c>
      <c r="T13" s="375"/>
    </row>
    <row r="14" spans="1:21" ht="15.75">
      <c r="A14" s="361"/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T14" s="375"/>
    </row>
    <row r="15" spans="1:21" ht="12.75" customHeight="1">
      <c r="A15" s="748" t="s">
        <v>523</v>
      </c>
      <c r="B15" s="749"/>
      <c r="C15" s="749"/>
      <c r="D15" s="749"/>
      <c r="E15" s="749"/>
      <c r="F15" s="750" t="s">
        <v>513</v>
      </c>
      <c r="G15" s="751"/>
      <c r="H15" s="751"/>
      <c r="I15" s="751"/>
      <c r="J15" s="751"/>
      <c r="K15" s="751"/>
      <c r="L15" s="751"/>
      <c r="M15" s="752"/>
      <c r="N15" s="763" t="s">
        <v>475</v>
      </c>
      <c r="O15" s="741" t="s">
        <v>495</v>
      </c>
      <c r="P15" s="743" t="s">
        <v>416</v>
      </c>
      <c r="Q15" s="743" t="s">
        <v>515</v>
      </c>
      <c r="R15" s="743" t="s">
        <v>417</v>
      </c>
      <c r="S15" s="376" t="s">
        <v>516</v>
      </c>
      <c r="T15" s="495" t="s">
        <v>524</v>
      </c>
    </row>
    <row r="16" spans="1:21">
      <c r="A16" s="450" t="s">
        <v>411</v>
      </c>
      <c r="B16" s="450" t="s">
        <v>445</v>
      </c>
      <c r="C16" s="760" t="s">
        <v>514</v>
      </c>
      <c r="D16" s="761" t="s">
        <v>3</v>
      </c>
      <c r="E16" s="762" t="s">
        <v>3</v>
      </c>
      <c r="F16" s="753"/>
      <c r="G16" s="754"/>
      <c r="H16" s="754"/>
      <c r="I16" s="754"/>
      <c r="J16" s="754"/>
      <c r="K16" s="754"/>
      <c r="L16" s="754"/>
      <c r="M16" s="755"/>
      <c r="N16" s="764"/>
      <c r="O16" s="742"/>
      <c r="P16" s="744"/>
      <c r="Q16" s="744"/>
      <c r="R16" s="744"/>
      <c r="S16" s="380" t="s">
        <v>589</v>
      </c>
      <c r="T16" s="380" t="s">
        <v>590</v>
      </c>
      <c r="U16" s="210"/>
    </row>
    <row r="17" spans="1:23" s="452" customFormat="1" ht="12.75" customHeight="1">
      <c r="A17" s="745" t="s">
        <v>409</v>
      </c>
      <c r="B17" s="746"/>
      <c r="C17" s="746"/>
      <c r="D17" s="746"/>
      <c r="E17" s="747"/>
      <c r="F17" s="756" t="s">
        <v>412</v>
      </c>
      <c r="G17" s="757"/>
      <c r="H17" s="757"/>
      <c r="I17" s="757"/>
      <c r="J17" s="757"/>
      <c r="K17" s="757"/>
      <c r="L17" s="757"/>
      <c r="M17" s="758"/>
      <c r="N17" s="451">
        <v>3</v>
      </c>
      <c r="O17" s="451" t="s">
        <v>321</v>
      </c>
      <c r="P17" s="451" t="s">
        <v>424</v>
      </c>
      <c r="Q17" s="451" t="s">
        <v>339</v>
      </c>
      <c r="R17" s="451" t="s">
        <v>425</v>
      </c>
      <c r="S17" s="382" t="s">
        <v>382</v>
      </c>
      <c r="T17" s="383" t="s">
        <v>393</v>
      </c>
    </row>
    <row r="18" spans="1:23" s="461" customFormat="1" ht="15" customHeight="1">
      <c r="A18" s="453">
        <v>1</v>
      </c>
      <c r="B18" s="454"/>
      <c r="C18" s="734"/>
      <c r="D18" s="735"/>
      <c r="E18" s="736"/>
      <c r="F18" s="455" t="s">
        <v>4</v>
      </c>
      <c r="G18" s="456"/>
      <c r="H18" s="457"/>
      <c r="I18" s="457"/>
      <c r="J18" s="457"/>
      <c r="K18" s="457"/>
      <c r="L18" s="457"/>
      <c r="M18" s="458"/>
      <c r="N18" s="459">
        <v>331</v>
      </c>
      <c r="O18" s="571" t="s">
        <v>629</v>
      </c>
      <c r="P18" s="460"/>
      <c r="Q18" s="460"/>
      <c r="R18" s="460"/>
      <c r="S18" s="438">
        <f>+S19+S27+S34+S37+S40+S43+S48+S22</f>
        <v>116974469.93066671</v>
      </c>
      <c r="T18" s="438">
        <f>+T19+T27+T34+T37+T40+T43+T48+T22</f>
        <v>192111738.20000002</v>
      </c>
      <c r="U18" s="496"/>
      <c r="V18" s="497">
        <f t="shared" ref="V18:V78" si="0">+T18-S18</f>
        <v>75137268.269333303</v>
      </c>
    </row>
    <row r="19" spans="1:23" s="461" customFormat="1" ht="15" customHeight="1">
      <c r="A19" s="462"/>
      <c r="B19" s="264" t="s">
        <v>5</v>
      </c>
      <c r="C19" s="701"/>
      <c r="D19" s="702"/>
      <c r="E19" s="703"/>
      <c r="F19" s="467" t="s">
        <v>6</v>
      </c>
      <c r="G19" s="464"/>
      <c r="H19" s="468"/>
      <c r="I19" s="468"/>
      <c r="J19" s="468"/>
      <c r="K19" s="468"/>
      <c r="L19" s="468"/>
      <c r="M19" s="469"/>
      <c r="N19" s="759"/>
      <c r="O19" s="572">
        <v>10</v>
      </c>
      <c r="P19" s="267"/>
      <c r="Q19" s="267"/>
      <c r="R19" s="267"/>
      <c r="S19" s="440">
        <f>SUM(S20:S21)</f>
        <v>103846423.37600005</v>
      </c>
      <c r="T19" s="440">
        <f>SUM(T20:T21)</f>
        <v>161978120</v>
      </c>
      <c r="U19" s="499"/>
      <c r="V19" s="497">
        <f t="shared" si="0"/>
        <v>58131696.623999953</v>
      </c>
    </row>
    <row r="20" spans="1:23" s="461" customFormat="1" ht="15" customHeight="1">
      <c r="A20" s="462"/>
      <c r="B20" s="264"/>
      <c r="C20" s="701" t="s">
        <v>7</v>
      </c>
      <c r="D20" s="702" t="s">
        <v>8</v>
      </c>
      <c r="E20" s="703" t="s">
        <v>8</v>
      </c>
      <c r="F20" s="463" t="s">
        <v>9</v>
      </c>
      <c r="G20" s="464"/>
      <c r="H20" s="465"/>
      <c r="I20" s="465"/>
      <c r="J20" s="465"/>
      <c r="K20" s="465"/>
      <c r="L20" s="465"/>
      <c r="M20" s="466"/>
      <c r="N20" s="759"/>
      <c r="O20" s="572">
        <v>10</v>
      </c>
      <c r="P20" s="267"/>
      <c r="Q20" s="267"/>
      <c r="R20" s="267"/>
      <c r="S20" s="439">
        <v>103846423.37600005</v>
      </c>
      <c r="T20" s="439">
        <v>161978120</v>
      </c>
      <c r="U20" s="498"/>
      <c r="V20" s="497">
        <f t="shared" si="0"/>
        <v>58131696.623999953</v>
      </c>
      <c r="W20" s="465"/>
    </row>
    <row r="21" spans="1:23" s="461" customFormat="1" ht="15" hidden="1" customHeight="1">
      <c r="A21" s="462"/>
      <c r="B21" s="264"/>
      <c r="C21" s="701" t="s">
        <v>10</v>
      </c>
      <c r="D21" s="702" t="s">
        <v>8</v>
      </c>
      <c r="E21" s="703" t="s">
        <v>8</v>
      </c>
      <c r="F21" s="463" t="s">
        <v>11</v>
      </c>
      <c r="G21" s="464"/>
      <c r="H21" s="465"/>
      <c r="I21" s="465"/>
      <c r="J21" s="465"/>
      <c r="K21" s="465"/>
      <c r="L21" s="465"/>
      <c r="M21" s="466"/>
      <c r="N21" s="759"/>
      <c r="O21" s="572">
        <v>10</v>
      </c>
      <c r="P21" s="267"/>
      <c r="Q21" s="267"/>
      <c r="R21" s="267"/>
      <c r="S21" s="502">
        <v>0</v>
      </c>
      <c r="T21" s="502">
        <v>0</v>
      </c>
      <c r="U21" s="498"/>
      <c r="V21" s="497">
        <f t="shared" si="0"/>
        <v>0</v>
      </c>
      <c r="W21" s="465"/>
    </row>
    <row r="22" spans="1:23" s="461" customFormat="1" ht="15" customHeight="1">
      <c r="A22" s="462"/>
      <c r="B22" s="264" t="s">
        <v>12</v>
      </c>
      <c r="C22" s="701"/>
      <c r="D22" s="702"/>
      <c r="E22" s="703"/>
      <c r="F22" s="467" t="s">
        <v>13</v>
      </c>
      <c r="G22" s="464"/>
      <c r="H22" s="468"/>
      <c r="I22" s="468"/>
      <c r="J22" s="468"/>
      <c r="K22" s="468"/>
      <c r="L22" s="468"/>
      <c r="M22" s="469"/>
      <c r="N22" s="759"/>
      <c r="O22" s="572">
        <v>30</v>
      </c>
      <c r="P22" s="267"/>
      <c r="Q22" s="267"/>
      <c r="R22" s="267"/>
      <c r="S22" s="440">
        <f>SUM(S23:S26)</f>
        <v>327406.59999999998</v>
      </c>
      <c r="T22" s="440">
        <f>SUM(T23:T26)</f>
        <v>347181.76</v>
      </c>
      <c r="U22" s="500"/>
      <c r="V22" s="497">
        <f t="shared" si="0"/>
        <v>19775.160000000033</v>
      </c>
      <c r="W22" s="465"/>
    </row>
    <row r="23" spans="1:23" s="461" customFormat="1" ht="15" customHeight="1">
      <c r="A23" s="462"/>
      <c r="B23" s="264"/>
      <c r="C23" s="701" t="s">
        <v>14</v>
      </c>
      <c r="D23" s="702" t="s">
        <v>15</v>
      </c>
      <c r="E23" s="703" t="s">
        <v>15</v>
      </c>
      <c r="F23" s="463" t="s">
        <v>16</v>
      </c>
      <c r="G23" s="464"/>
      <c r="H23" s="465"/>
      <c r="I23" s="465"/>
      <c r="J23" s="465"/>
      <c r="K23" s="465"/>
      <c r="L23" s="465"/>
      <c r="M23" s="466"/>
      <c r="N23" s="759"/>
      <c r="O23" s="572">
        <v>30</v>
      </c>
      <c r="P23" s="267"/>
      <c r="Q23" s="267"/>
      <c r="R23" s="267"/>
      <c r="S23" s="441">
        <v>0</v>
      </c>
      <c r="T23" s="441">
        <v>200608</v>
      </c>
      <c r="U23" s="501"/>
      <c r="V23" s="497">
        <f t="shared" si="0"/>
        <v>200608</v>
      </c>
      <c r="W23" s="576"/>
    </row>
    <row r="24" spans="1:23" s="461" customFormat="1" ht="15" customHeight="1">
      <c r="A24" s="462"/>
      <c r="B24" s="264"/>
      <c r="C24" s="701" t="s">
        <v>17</v>
      </c>
      <c r="D24" s="702" t="s">
        <v>18</v>
      </c>
      <c r="E24" s="703" t="s">
        <v>18</v>
      </c>
      <c r="F24" s="463" t="s">
        <v>19</v>
      </c>
      <c r="G24" s="464"/>
      <c r="H24" s="465"/>
      <c r="I24" s="465"/>
      <c r="J24" s="465"/>
      <c r="K24" s="465"/>
      <c r="L24" s="465"/>
      <c r="M24" s="466"/>
      <c r="N24" s="759"/>
      <c r="O24" s="572">
        <v>30</v>
      </c>
      <c r="P24" s="267"/>
      <c r="Q24" s="267"/>
      <c r="R24" s="267"/>
      <c r="S24" s="441">
        <v>304925</v>
      </c>
      <c r="T24" s="441">
        <v>80573.759999999995</v>
      </c>
      <c r="U24" s="500"/>
      <c r="V24" s="497">
        <f t="shared" si="0"/>
        <v>-224351.24</v>
      </c>
      <c r="W24" s="465"/>
    </row>
    <row r="25" spans="1:23" s="461" customFormat="1" ht="15" hidden="1" customHeight="1">
      <c r="A25" s="462"/>
      <c r="B25" s="264"/>
      <c r="C25" s="701" t="s">
        <v>20</v>
      </c>
      <c r="D25" s="702" t="s">
        <v>21</v>
      </c>
      <c r="E25" s="703" t="s">
        <v>21</v>
      </c>
      <c r="F25" s="463" t="s">
        <v>22</v>
      </c>
      <c r="G25" s="464"/>
      <c r="H25" s="465"/>
      <c r="I25" s="465"/>
      <c r="J25" s="465"/>
      <c r="K25" s="465"/>
      <c r="L25" s="465"/>
      <c r="M25" s="466"/>
      <c r="N25" s="759"/>
      <c r="O25" s="572">
        <v>30</v>
      </c>
      <c r="P25" s="267"/>
      <c r="Q25" s="267"/>
      <c r="R25" s="267"/>
      <c r="S25" s="503">
        <v>0</v>
      </c>
      <c r="T25" s="503">
        <v>0</v>
      </c>
      <c r="U25" s="500"/>
      <c r="V25" s="497">
        <f t="shared" si="0"/>
        <v>0</v>
      </c>
      <c r="W25" s="465"/>
    </row>
    <row r="26" spans="1:23" s="461" customFormat="1" ht="15" customHeight="1">
      <c r="A26" s="462"/>
      <c r="B26" s="264"/>
      <c r="C26" s="701" t="s">
        <v>23</v>
      </c>
      <c r="D26" s="702" t="s">
        <v>21</v>
      </c>
      <c r="E26" s="703" t="s">
        <v>21</v>
      </c>
      <c r="F26" s="463" t="s">
        <v>24</v>
      </c>
      <c r="G26" s="464"/>
      <c r="H26" s="465"/>
      <c r="I26" s="465"/>
      <c r="J26" s="465"/>
      <c r="K26" s="465"/>
      <c r="L26" s="465"/>
      <c r="M26" s="466"/>
      <c r="N26" s="759"/>
      <c r="O26" s="572">
        <v>30</v>
      </c>
      <c r="P26" s="267"/>
      <c r="Q26" s="267"/>
      <c r="R26" s="267"/>
      <c r="S26" s="441">
        <v>22481.600000000002</v>
      </c>
      <c r="T26" s="441">
        <v>66000</v>
      </c>
      <c r="U26" s="500"/>
      <c r="V26" s="497">
        <f t="shared" si="0"/>
        <v>43518.399999999994</v>
      </c>
      <c r="W26" s="577"/>
    </row>
    <row r="27" spans="1:23" s="461" customFormat="1" ht="15" customHeight="1">
      <c r="A27" s="462"/>
      <c r="B27" s="264" t="s">
        <v>25</v>
      </c>
      <c r="C27" s="701"/>
      <c r="D27" s="702"/>
      <c r="E27" s="703"/>
      <c r="F27" s="467" t="s">
        <v>26</v>
      </c>
      <c r="G27" s="464"/>
      <c r="H27" s="468"/>
      <c r="I27" s="468"/>
      <c r="J27" s="468"/>
      <c r="K27" s="468"/>
      <c r="L27" s="468"/>
      <c r="M27" s="469"/>
      <c r="N27" s="759"/>
      <c r="O27" s="572">
        <v>30</v>
      </c>
      <c r="P27" s="267"/>
      <c r="Q27" s="267"/>
      <c r="R27" s="267"/>
      <c r="S27" s="440">
        <f>SUM(S28:S33)</f>
        <v>266880</v>
      </c>
      <c r="T27" s="440">
        <f>SUM(T28:T33)</f>
        <v>1550591.96</v>
      </c>
      <c r="U27" s="500"/>
      <c r="V27" s="497">
        <f t="shared" si="0"/>
        <v>1283711.96</v>
      </c>
    </row>
    <row r="28" spans="1:23" s="461" customFormat="1" ht="15" customHeight="1">
      <c r="A28" s="462"/>
      <c r="B28" s="264"/>
      <c r="C28" s="701" t="s">
        <v>27</v>
      </c>
      <c r="D28" s="702" t="s">
        <v>28</v>
      </c>
      <c r="E28" s="703" t="s">
        <v>28</v>
      </c>
      <c r="F28" s="463" t="s">
        <v>29</v>
      </c>
      <c r="G28" s="464"/>
      <c r="H28" s="465"/>
      <c r="I28" s="465"/>
      <c r="J28" s="465"/>
      <c r="K28" s="465"/>
      <c r="L28" s="465"/>
      <c r="M28" s="466"/>
      <c r="N28" s="759"/>
      <c r="O28" s="572">
        <v>30</v>
      </c>
      <c r="P28" s="267"/>
      <c r="Q28" s="267"/>
      <c r="R28" s="267"/>
      <c r="S28" s="502">
        <v>0</v>
      </c>
      <c r="T28" s="502">
        <v>3566.88</v>
      </c>
      <c r="U28" s="500"/>
      <c r="V28" s="497">
        <f t="shared" si="0"/>
        <v>3566.88</v>
      </c>
    </row>
    <row r="29" spans="1:23" s="461" customFormat="1" ht="15" customHeight="1">
      <c r="A29" s="462"/>
      <c r="B29" s="264"/>
      <c r="C29" s="701" t="s">
        <v>30</v>
      </c>
      <c r="D29" s="702" t="s">
        <v>31</v>
      </c>
      <c r="E29" s="703" t="s">
        <v>31</v>
      </c>
      <c r="F29" s="463" t="s">
        <v>32</v>
      </c>
      <c r="G29" s="464"/>
      <c r="H29" s="465"/>
      <c r="I29" s="465"/>
      <c r="J29" s="465"/>
      <c r="K29" s="465"/>
      <c r="L29" s="465"/>
      <c r="M29" s="466"/>
      <c r="N29" s="759"/>
      <c r="O29" s="572">
        <v>30</v>
      </c>
      <c r="P29" s="267"/>
      <c r="Q29" s="267"/>
      <c r="R29" s="267"/>
      <c r="S29" s="502">
        <v>0</v>
      </c>
      <c r="T29" s="502">
        <v>177737.75999999998</v>
      </c>
      <c r="U29" s="500"/>
      <c r="V29" s="497">
        <f t="shared" si="0"/>
        <v>177737.75999999998</v>
      </c>
    </row>
    <row r="30" spans="1:23" s="461" customFormat="1" ht="15" customHeight="1">
      <c r="A30" s="462"/>
      <c r="B30" s="264"/>
      <c r="C30" s="701" t="s">
        <v>33</v>
      </c>
      <c r="D30" s="702" t="s">
        <v>34</v>
      </c>
      <c r="E30" s="703" t="s">
        <v>34</v>
      </c>
      <c r="F30" s="463" t="s">
        <v>35</v>
      </c>
      <c r="G30" s="464"/>
      <c r="H30" s="465"/>
      <c r="I30" s="465"/>
      <c r="J30" s="465"/>
      <c r="K30" s="465"/>
      <c r="L30" s="465"/>
      <c r="M30" s="466"/>
      <c r="N30" s="759"/>
      <c r="O30" s="572">
        <v>30</v>
      </c>
      <c r="P30" s="267"/>
      <c r="Q30" s="267"/>
      <c r="R30" s="267"/>
      <c r="S30" s="502">
        <v>266880</v>
      </c>
      <c r="T30" s="502">
        <v>529138.07999999996</v>
      </c>
      <c r="U30" s="500"/>
      <c r="V30" s="497">
        <f t="shared" si="0"/>
        <v>262258.07999999996</v>
      </c>
    </row>
    <row r="31" spans="1:23" s="461" customFormat="1" ht="15" customHeight="1">
      <c r="A31" s="462"/>
      <c r="B31" s="264"/>
      <c r="C31" s="701" t="s">
        <v>36</v>
      </c>
      <c r="D31" s="702" t="s">
        <v>37</v>
      </c>
      <c r="E31" s="703" t="s">
        <v>37</v>
      </c>
      <c r="F31" s="463" t="s">
        <v>38</v>
      </c>
      <c r="G31" s="464"/>
      <c r="H31" s="465"/>
      <c r="I31" s="465"/>
      <c r="J31" s="465"/>
      <c r="K31" s="465"/>
      <c r="L31" s="465"/>
      <c r="M31" s="466"/>
      <c r="N31" s="759"/>
      <c r="O31" s="572">
        <v>30</v>
      </c>
      <c r="P31" s="267"/>
      <c r="Q31" s="267"/>
      <c r="R31" s="267"/>
      <c r="S31" s="439">
        <v>0</v>
      </c>
      <c r="T31" s="439">
        <v>64182.239999999991</v>
      </c>
      <c r="U31" s="500"/>
      <c r="V31" s="497">
        <f t="shared" si="0"/>
        <v>64182.239999999991</v>
      </c>
    </row>
    <row r="32" spans="1:23" s="461" customFormat="1" ht="15" customHeight="1">
      <c r="A32" s="462"/>
      <c r="B32" s="264"/>
      <c r="C32" s="701" t="s">
        <v>39</v>
      </c>
      <c r="D32" s="702" t="s">
        <v>40</v>
      </c>
      <c r="E32" s="703" t="s">
        <v>40</v>
      </c>
      <c r="F32" s="463" t="s">
        <v>41</v>
      </c>
      <c r="G32" s="464"/>
      <c r="H32" s="465"/>
      <c r="I32" s="465"/>
      <c r="J32" s="465"/>
      <c r="K32" s="465"/>
      <c r="L32" s="465"/>
      <c r="M32" s="466"/>
      <c r="N32" s="759"/>
      <c r="O32" s="572">
        <v>30</v>
      </c>
      <c r="P32" s="267"/>
      <c r="Q32" s="267"/>
      <c r="R32" s="267"/>
      <c r="S32" s="439">
        <v>0</v>
      </c>
      <c r="T32" s="439">
        <v>775967</v>
      </c>
      <c r="U32" s="500"/>
      <c r="V32" s="497">
        <f t="shared" si="0"/>
        <v>775967</v>
      </c>
    </row>
    <row r="33" spans="1:22" s="461" customFormat="1" ht="15" hidden="1" customHeight="1">
      <c r="A33" s="462"/>
      <c r="B33" s="264"/>
      <c r="C33" s="701" t="s">
        <v>554</v>
      </c>
      <c r="D33" s="702" t="s">
        <v>40</v>
      </c>
      <c r="E33" s="703" t="s">
        <v>40</v>
      </c>
      <c r="F33" s="463" t="s">
        <v>555</v>
      </c>
      <c r="G33" s="464"/>
      <c r="H33" s="465"/>
      <c r="I33" s="465"/>
      <c r="J33" s="465"/>
      <c r="K33" s="465"/>
      <c r="L33" s="465"/>
      <c r="M33" s="466"/>
      <c r="N33" s="759"/>
      <c r="O33" s="572">
        <v>30</v>
      </c>
      <c r="P33" s="267"/>
      <c r="Q33" s="267"/>
      <c r="R33" s="267"/>
      <c r="S33" s="439">
        <v>0</v>
      </c>
      <c r="T33" s="439">
        <v>0</v>
      </c>
      <c r="U33" s="500"/>
      <c r="V33" s="497">
        <f t="shared" si="0"/>
        <v>0</v>
      </c>
    </row>
    <row r="34" spans="1:22" s="461" customFormat="1" ht="15" customHeight="1">
      <c r="A34" s="462"/>
      <c r="B34" s="264" t="s">
        <v>42</v>
      </c>
      <c r="C34" s="701"/>
      <c r="D34" s="702"/>
      <c r="E34" s="703"/>
      <c r="F34" s="467" t="s">
        <v>43</v>
      </c>
      <c r="G34" s="464"/>
      <c r="H34" s="468"/>
      <c r="I34" s="468"/>
      <c r="J34" s="468"/>
      <c r="K34" s="468"/>
      <c r="L34" s="468"/>
      <c r="M34" s="469"/>
      <c r="N34" s="759"/>
      <c r="O34" s="572">
        <v>30</v>
      </c>
      <c r="P34" s="267"/>
      <c r="Q34" s="267"/>
      <c r="R34" s="267"/>
      <c r="S34" s="440">
        <f>+SUM(S35:S36)</f>
        <v>1239891.3400000001</v>
      </c>
      <c r="T34" s="440">
        <f>+SUM(T35:T36)</f>
        <v>10103702</v>
      </c>
      <c r="U34" s="500"/>
      <c r="V34" s="497">
        <f t="shared" si="0"/>
        <v>8863810.6600000001</v>
      </c>
    </row>
    <row r="35" spans="1:22" s="461" customFormat="1" ht="15" customHeight="1">
      <c r="A35" s="462"/>
      <c r="B35" s="264"/>
      <c r="C35" s="701" t="s">
        <v>44</v>
      </c>
      <c r="D35" s="702" t="s">
        <v>45</v>
      </c>
      <c r="E35" s="703" t="s">
        <v>45</v>
      </c>
      <c r="F35" s="463" t="s">
        <v>46</v>
      </c>
      <c r="G35" s="464"/>
      <c r="H35" s="465"/>
      <c r="I35" s="465"/>
      <c r="J35" s="465"/>
      <c r="K35" s="465"/>
      <c r="L35" s="465"/>
      <c r="M35" s="466"/>
      <c r="N35" s="759"/>
      <c r="O35" s="572">
        <v>30</v>
      </c>
      <c r="P35" s="267"/>
      <c r="Q35" s="267"/>
      <c r="R35" s="267"/>
      <c r="S35" s="439">
        <v>1239891.3400000001</v>
      </c>
      <c r="T35" s="439">
        <v>10103702</v>
      </c>
      <c r="U35" s="500"/>
      <c r="V35" s="497">
        <f t="shared" si="0"/>
        <v>8863810.6600000001</v>
      </c>
    </row>
    <row r="36" spans="1:22" s="461" customFormat="1" ht="15" hidden="1" customHeight="1">
      <c r="A36" s="462"/>
      <c r="B36" s="264"/>
      <c r="C36" s="701" t="s">
        <v>47</v>
      </c>
      <c r="D36" s="702" t="s">
        <v>48</v>
      </c>
      <c r="E36" s="703" t="s">
        <v>48</v>
      </c>
      <c r="F36" s="463" t="s">
        <v>49</v>
      </c>
      <c r="G36" s="464"/>
      <c r="H36" s="465"/>
      <c r="I36" s="465"/>
      <c r="J36" s="465"/>
      <c r="K36" s="465"/>
      <c r="L36" s="465"/>
      <c r="M36" s="466"/>
      <c r="N36" s="472"/>
      <c r="O36" s="572">
        <v>30</v>
      </c>
      <c r="P36" s="267"/>
      <c r="Q36" s="267"/>
      <c r="R36" s="267"/>
      <c r="S36" s="439">
        <v>0</v>
      </c>
      <c r="T36" s="439">
        <v>0</v>
      </c>
      <c r="U36" s="500"/>
      <c r="V36" s="497">
        <f t="shared" si="0"/>
        <v>0</v>
      </c>
    </row>
    <row r="37" spans="1:22" s="461" customFormat="1" ht="15" customHeight="1">
      <c r="A37" s="462"/>
      <c r="B37" s="264" t="s">
        <v>50</v>
      </c>
      <c r="C37" s="701"/>
      <c r="D37" s="702"/>
      <c r="E37" s="703"/>
      <c r="F37" s="467" t="s">
        <v>51</v>
      </c>
      <c r="G37" s="464"/>
      <c r="H37" s="468"/>
      <c r="I37" s="468"/>
      <c r="J37" s="468"/>
      <c r="K37" s="468"/>
      <c r="L37" s="468"/>
      <c r="M37" s="469"/>
      <c r="N37" s="472"/>
      <c r="O37" s="572">
        <v>30</v>
      </c>
      <c r="P37" s="267"/>
      <c r="Q37" s="267"/>
      <c r="R37" s="267"/>
      <c r="S37" s="440">
        <f>SUM(S38:S39)</f>
        <v>0</v>
      </c>
      <c r="T37" s="440">
        <f>SUM(T38:T39)</f>
        <v>272786.39999999997</v>
      </c>
      <c r="U37" s="500"/>
      <c r="V37" s="497">
        <f t="shared" si="0"/>
        <v>272786.39999999997</v>
      </c>
    </row>
    <row r="38" spans="1:22" s="461" customFormat="1" ht="15" hidden="1" customHeight="1">
      <c r="A38" s="462"/>
      <c r="B38" s="264"/>
      <c r="C38" s="701" t="s">
        <v>52</v>
      </c>
      <c r="D38" s="702" t="s">
        <v>53</v>
      </c>
      <c r="E38" s="703" t="s">
        <v>53</v>
      </c>
      <c r="F38" s="463" t="s">
        <v>54</v>
      </c>
      <c r="G38" s="464"/>
      <c r="H38" s="465"/>
      <c r="I38" s="465"/>
      <c r="J38" s="465"/>
      <c r="K38" s="465"/>
      <c r="L38" s="465"/>
      <c r="M38" s="466"/>
      <c r="N38" s="472"/>
      <c r="O38" s="572">
        <v>30</v>
      </c>
      <c r="P38" s="267"/>
      <c r="Q38" s="267"/>
      <c r="R38" s="267"/>
      <c r="S38" s="439">
        <v>0</v>
      </c>
      <c r="T38" s="439">
        <v>0</v>
      </c>
      <c r="U38" s="500"/>
      <c r="V38" s="497">
        <f t="shared" si="0"/>
        <v>0</v>
      </c>
    </row>
    <row r="39" spans="1:22" s="461" customFormat="1" ht="15" customHeight="1">
      <c r="A39" s="462"/>
      <c r="B39" s="264"/>
      <c r="C39" s="701" t="s">
        <v>541</v>
      </c>
      <c r="D39" s="702" t="s">
        <v>53</v>
      </c>
      <c r="E39" s="703" t="s">
        <v>53</v>
      </c>
      <c r="F39" s="463" t="s">
        <v>540</v>
      </c>
      <c r="G39" s="464"/>
      <c r="H39" s="465"/>
      <c r="I39" s="465"/>
      <c r="J39" s="465"/>
      <c r="K39" s="465"/>
      <c r="L39" s="465"/>
      <c r="M39" s="466"/>
      <c r="N39" s="472"/>
      <c r="O39" s="572">
        <v>30</v>
      </c>
      <c r="P39" s="267"/>
      <c r="Q39" s="267"/>
      <c r="R39" s="267"/>
      <c r="S39" s="439">
        <v>0</v>
      </c>
      <c r="T39" s="439">
        <v>272786.39999999997</v>
      </c>
      <c r="U39" s="500"/>
      <c r="V39" s="497">
        <f t="shared" si="0"/>
        <v>272786.39999999997</v>
      </c>
    </row>
    <row r="40" spans="1:22" s="461" customFormat="1" ht="15" customHeight="1">
      <c r="A40" s="462"/>
      <c r="B40" s="264" t="s">
        <v>55</v>
      </c>
      <c r="C40" s="701"/>
      <c r="D40" s="702"/>
      <c r="E40" s="703"/>
      <c r="F40" s="467" t="s">
        <v>56</v>
      </c>
      <c r="G40" s="464"/>
      <c r="H40" s="468"/>
      <c r="I40" s="468"/>
      <c r="J40" s="468"/>
      <c r="K40" s="468"/>
      <c r="L40" s="468"/>
      <c r="M40" s="469"/>
      <c r="N40" s="472"/>
      <c r="O40" s="572">
        <v>30</v>
      </c>
      <c r="P40" s="267"/>
      <c r="Q40" s="267"/>
      <c r="R40" s="267"/>
      <c r="S40" s="440">
        <f>SUM(S41:S42)</f>
        <v>2640000</v>
      </c>
      <c r="T40" s="440">
        <f>SUM(T41:T42)</f>
        <v>2999314.0799999996</v>
      </c>
      <c r="U40" s="500"/>
      <c r="V40" s="497">
        <f t="shared" si="0"/>
        <v>359314.07999999961</v>
      </c>
    </row>
    <row r="41" spans="1:22" s="461" customFormat="1" ht="15" hidden="1" customHeight="1">
      <c r="A41" s="462"/>
      <c r="B41" s="264"/>
      <c r="C41" s="701" t="s">
        <v>57</v>
      </c>
      <c r="D41" s="702" t="s">
        <v>58</v>
      </c>
      <c r="E41" s="703" t="s">
        <v>58</v>
      </c>
      <c r="F41" s="463" t="s">
        <v>59</v>
      </c>
      <c r="G41" s="464"/>
      <c r="H41" s="465"/>
      <c r="I41" s="465"/>
      <c r="J41" s="465"/>
      <c r="K41" s="465"/>
      <c r="L41" s="465"/>
      <c r="M41" s="466"/>
      <c r="N41" s="472"/>
      <c r="O41" s="572">
        <v>30</v>
      </c>
      <c r="P41" s="267"/>
      <c r="Q41" s="267"/>
      <c r="R41" s="267"/>
      <c r="S41" s="439">
        <v>0</v>
      </c>
      <c r="T41" s="439">
        <v>0</v>
      </c>
      <c r="U41" s="500"/>
      <c r="V41" s="497">
        <f t="shared" si="0"/>
        <v>0</v>
      </c>
    </row>
    <row r="42" spans="1:22" s="461" customFormat="1" ht="15" customHeight="1">
      <c r="A42" s="462"/>
      <c r="B42" s="264"/>
      <c r="C42" s="701" t="s">
        <v>60</v>
      </c>
      <c r="D42" s="702" t="s">
        <v>61</v>
      </c>
      <c r="E42" s="703" t="s">
        <v>61</v>
      </c>
      <c r="F42" s="463" t="s">
        <v>62</v>
      </c>
      <c r="G42" s="464"/>
      <c r="H42" s="465"/>
      <c r="I42" s="465"/>
      <c r="J42" s="465"/>
      <c r="K42" s="465"/>
      <c r="L42" s="465"/>
      <c r="M42" s="466"/>
      <c r="N42" s="472"/>
      <c r="O42" s="572">
        <v>30</v>
      </c>
      <c r="P42" s="267"/>
      <c r="Q42" s="267"/>
      <c r="R42" s="267"/>
      <c r="S42" s="439">
        <v>2640000</v>
      </c>
      <c r="T42" s="439">
        <v>2999314.0799999996</v>
      </c>
      <c r="U42" s="500"/>
      <c r="V42" s="497">
        <f t="shared" si="0"/>
        <v>359314.07999999961</v>
      </c>
    </row>
    <row r="43" spans="1:22" s="461" customFormat="1" ht="15" customHeight="1">
      <c r="A43" s="462"/>
      <c r="B43" s="264" t="s">
        <v>63</v>
      </c>
      <c r="C43" s="701"/>
      <c r="D43" s="702"/>
      <c r="E43" s="703"/>
      <c r="F43" s="467" t="s">
        <v>64</v>
      </c>
      <c r="G43" s="464"/>
      <c r="H43" s="468"/>
      <c r="I43" s="468"/>
      <c r="J43" s="468"/>
      <c r="K43" s="468"/>
      <c r="L43" s="468"/>
      <c r="M43" s="469"/>
      <c r="N43" s="472"/>
      <c r="O43" s="572">
        <v>30</v>
      </c>
      <c r="P43" s="267"/>
      <c r="Q43" s="267"/>
      <c r="R43" s="267"/>
      <c r="S43" s="440">
        <f>SUM(S44:S47)</f>
        <v>8653868.6146666706</v>
      </c>
      <c r="T43" s="440">
        <f>SUM(T44:T47)</f>
        <v>14860042</v>
      </c>
      <c r="U43" s="501"/>
      <c r="V43" s="497">
        <f t="shared" si="0"/>
        <v>6206173.3853333294</v>
      </c>
    </row>
    <row r="44" spans="1:22" s="461" customFormat="1" ht="15" customHeight="1">
      <c r="A44" s="462"/>
      <c r="B44" s="264"/>
      <c r="C44" s="701" t="s">
        <v>65</v>
      </c>
      <c r="D44" s="702" t="s">
        <v>66</v>
      </c>
      <c r="E44" s="703" t="s">
        <v>66</v>
      </c>
      <c r="F44" s="463" t="s">
        <v>67</v>
      </c>
      <c r="G44" s="464"/>
      <c r="H44" s="465"/>
      <c r="I44" s="465"/>
      <c r="J44" s="465"/>
      <c r="K44" s="465"/>
      <c r="L44" s="465"/>
      <c r="M44" s="466"/>
      <c r="N44" s="472"/>
      <c r="O44" s="572">
        <v>10</v>
      </c>
      <c r="P44" s="267"/>
      <c r="Q44" s="267"/>
      <c r="R44" s="267"/>
      <c r="S44" s="441">
        <f>+S20/12</f>
        <v>8653868.6146666706</v>
      </c>
      <c r="T44" s="441">
        <v>14860042</v>
      </c>
      <c r="U44" s="500"/>
      <c r="V44" s="497">
        <f t="shared" si="0"/>
        <v>6206173.3853333294</v>
      </c>
    </row>
    <row r="45" spans="1:22" s="461" customFormat="1" ht="15" hidden="1" customHeight="1">
      <c r="A45" s="462"/>
      <c r="B45" s="264"/>
      <c r="C45" s="701" t="s">
        <v>68</v>
      </c>
      <c r="D45" s="702" t="s">
        <v>69</v>
      </c>
      <c r="E45" s="703" t="s">
        <v>69</v>
      </c>
      <c r="F45" s="463" t="s">
        <v>70</v>
      </c>
      <c r="G45" s="464"/>
      <c r="H45" s="465"/>
      <c r="I45" s="465"/>
      <c r="J45" s="465"/>
      <c r="K45" s="465"/>
      <c r="L45" s="465"/>
      <c r="M45" s="466"/>
      <c r="N45" s="472"/>
      <c r="O45" s="572">
        <v>30</v>
      </c>
      <c r="P45" s="267"/>
      <c r="Q45" s="267"/>
      <c r="R45" s="267"/>
      <c r="S45" s="441">
        <v>0</v>
      </c>
      <c r="T45" s="441">
        <v>0</v>
      </c>
      <c r="U45" s="500"/>
      <c r="V45" s="497">
        <f t="shared" si="0"/>
        <v>0</v>
      </c>
    </row>
    <row r="46" spans="1:22" s="461" customFormat="1" ht="15" hidden="1" customHeight="1">
      <c r="A46" s="462"/>
      <c r="B46" s="264"/>
      <c r="C46" s="701" t="s">
        <v>71</v>
      </c>
      <c r="D46" s="702" t="s">
        <v>72</v>
      </c>
      <c r="E46" s="703" t="s">
        <v>72</v>
      </c>
      <c r="F46" s="463" t="s">
        <v>73</v>
      </c>
      <c r="G46" s="464"/>
      <c r="H46" s="465"/>
      <c r="I46" s="465"/>
      <c r="J46" s="465"/>
      <c r="K46" s="465"/>
      <c r="L46" s="465"/>
      <c r="M46" s="466"/>
      <c r="N46" s="472"/>
      <c r="O46" s="572">
        <v>30</v>
      </c>
      <c r="P46" s="267"/>
      <c r="Q46" s="267"/>
      <c r="R46" s="267"/>
      <c r="S46" s="441">
        <v>0</v>
      </c>
      <c r="T46" s="441">
        <v>0</v>
      </c>
      <c r="U46" s="500"/>
      <c r="V46" s="497">
        <f t="shared" si="0"/>
        <v>0</v>
      </c>
    </row>
    <row r="47" spans="1:22" s="461" customFormat="1" ht="15" hidden="1" customHeight="1">
      <c r="A47" s="462"/>
      <c r="B47" s="264"/>
      <c r="C47" s="701" t="s">
        <v>74</v>
      </c>
      <c r="D47" s="702" t="s">
        <v>75</v>
      </c>
      <c r="E47" s="703" t="s">
        <v>75</v>
      </c>
      <c r="F47" s="463" t="s">
        <v>76</v>
      </c>
      <c r="G47" s="464"/>
      <c r="H47" s="465"/>
      <c r="I47" s="465"/>
      <c r="J47" s="465"/>
      <c r="K47" s="465"/>
      <c r="L47" s="465"/>
      <c r="M47" s="466"/>
      <c r="N47" s="472"/>
      <c r="O47" s="572">
        <v>30</v>
      </c>
      <c r="P47" s="267"/>
      <c r="Q47" s="267"/>
      <c r="R47" s="267"/>
      <c r="S47" s="441">
        <v>0</v>
      </c>
      <c r="T47" s="441">
        <v>0</v>
      </c>
      <c r="U47" s="500"/>
      <c r="V47" s="497">
        <f t="shared" si="0"/>
        <v>0</v>
      </c>
    </row>
    <row r="48" spans="1:22" s="461" customFormat="1" ht="15" hidden="1" customHeight="1">
      <c r="A48" s="462"/>
      <c r="B48" s="264" t="s">
        <v>77</v>
      </c>
      <c r="C48" s="701"/>
      <c r="D48" s="702"/>
      <c r="E48" s="703"/>
      <c r="F48" s="467" t="s">
        <v>78</v>
      </c>
      <c r="G48" s="464"/>
      <c r="H48" s="468"/>
      <c r="I48" s="468"/>
      <c r="J48" s="468"/>
      <c r="K48" s="468"/>
      <c r="L48" s="468"/>
      <c r="M48" s="469"/>
      <c r="N48" s="472"/>
      <c r="O48" s="572">
        <v>30</v>
      </c>
      <c r="P48" s="267"/>
      <c r="Q48" s="267"/>
      <c r="R48" s="267"/>
      <c r="S48" s="440">
        <f>SUM(S49:S50)</f>
        <v>0</v>
      </c>
      <c r="T48" s="440">
        <f>SUM(T49:T50)</f>
        <v>0</v>
      </c>
      <c r="U48" s="500"/>
      <c r="V48" s="497">
        <f t="shared" si="0"/>
        <v>0</v>
      </c>
    </row>
    <row r="49" spans="1:22" s="461" customFormat="1" ht="15" hidden="1" customHeight="1">
      <c r="A49" s="462"/>
      <c r="B49" s="264"/>
      <c r="C49" s="701" t="s">
        <v>79</v>
      </c>
      <c r="D49" s="702" t="s">
        <v>80</v>
      </c>
      <c r="E49" s="703" t="s">
        <v>80</v>
      </c>
      <c r="F49" s="463" t="s">
        <v>81</v>
      </c>
      <c r="G49" s="464"/>
      <c r="H49" s="465"/>
      <c r="I49" s="465"/>
      <c r="J49" s="465"/>
      <c r="K49" s="465"/>
      <c r="L49" s="465"/>
      <c r="M49" s="466"/>
      <c r="N49" s="472"/>
      <c r="O49" s="572">
        <v>30</v>
      </c>
      <c r="P49" s="267"/>
      <c r="Q49" s="267"/>
      <c r="R49" s="267"/>
      <c r="S49" s="441"/>
      <c r="T49" s="441"/>
      <c r="U49" s="500"/>
      <c r="V49" s="497">
        <f t="shared" si="0"/>
        <v>0</v>
      </c>
    </row>
    <row r="50" spans="1:22" s="461" customFormat="1" ht="15" hidden="1" customHeight="1">
      <c r="A50" s="462"/>
      <c r="B50" s="264"/>
      <c r="C50" s="701" t="s">
        <v>82</v>
      </c>
      <c r="D50" s="702" t="s">
        <v>83</v>
      </c>
      <c r="E50" s="703" t="s">
        <v>83</v>
      </c>
      <c r="F50" s="463" t="s">
        <v>84</v>
      </c>
      <c r="G50" s="464"/>
      <c r="H50" s="465"/>
      <c r="I50" s="465"/>
      <c r="J50" s="465"/>
      <c r="K50" s="465"/>
      <c r="L50" s="465"/>
      <c r="M50" s="466"/>
      <c r="N50" s="472"/>
      <c r="O50" s="572">
        <v>30</v>
      </c>
      <c r="P50" s="267"/>
      <c r="Q50" s="267"/>
      <c r="R50" s="267"/>
      <c r="S50" s="441"/>
      <c r="T50" s="441"/>
      <c r="U50" s="500"/>
      <c r="V50" s="497">
        <f t="shared" si="0"/>
        <v>0</v>
      </c>
    </row>
    <row r="51" spans="1:22" s="461" customFormat="1" ht="15" customHeight="1">
      <c r="A51" s="462">
        <v>2</v>
      </c>
      <c r="B51" s="462"/>
      <c r="C51" s="738"/>
      <c r="D51" s="739"/>
      <c r="E51" s="740"/>
      <c r="F51" s="473" t="s">
        <v>85</v>
      </c>
      <c r="G51" s="474"/>
      <c r="H51" s="475"/>
      <c r="I51" s="475"/>
      <c r="J51" s="475"/>
      <c r="K51" s="475"/>
      <c r="L51" s="475"/>
      <c r="M51" s="476"/>
      <c r="N51" s="472"/>
      <c r="O51" s="572">
        <v>30</v>
      </c>
      <c r="P51" s="267"/>
      <c r="Q51" s="267"/>
      <c r="R51" s="267"/>
      <c r="S51" s="442">
        <f>+S52+S58+S63+S66+S69+S74+S81+S85+S89</f>
        <v>40929633.457383059</v>
      </c>
      <c r="T51" s="442">
        <f>+T52+T58+T63+T66+T69+T74+T81+T85+T89</f>
        <v>15323221.079999998</v>
      </c>
      <c r="U51" s="500"/>
      <c r="V51" s="497">
        <f t="shared" si="0"/>
        <v>-25606412.377383061</v>
      </c>
    </row>
    <row r="52" spans="1:22" s="461" customFormat="1" ht="15" customHeight="1">
      <c r="A52" s="462"/>
      <c r="B52" s="264" t="s">
        <v>86</v>
      </c>
      <c r="C52" s="701"/>
      <c r="D52" s="702"/>
      <c r="E52" s="703"/>
      <c r="F52" s="467" t="s">
        <v>87</v>
      </c>
      <c r="G52" s="464"/>
      <c r="H52" s="468"/>
      <c r="I52" s="468"/>
      <c r="J52" s="468"/>
      <c r="K52" s="468"/>
      <c r="L52" s="468"/>
      <c r="M52" s="469"/>
      <c r="N52" s="472"/>
      <c r="O52" s="572">
        <v>30</v>
      </c>
      <c r="P52" s="267"/>
      <c r="Q52" s="267"/>
      <c r="R52" s="267"/>
      <c r="S52" s="440">
        <f>SUM(S53:S57)</f>
        <v>7825.6399999999985</v>
      </c>
      <c r="T52" s="440">
        <f>SUM(T53:T57)</f>
        <v>180953.28</v>
      </c>
      <c r="U52" s="500"/>
      <c r="V52" s="497">
        <f t="shared" si="0"/>
        <v>173127.64</v>
      </c>
    </row>
    <row r="53" spans="1:22" s="461" customFormat="1" ht="15" customHeight="1">
      <c r="A53" s="462"/>
      <c r="B53" s="264"/>
      <c r="C53" s="701" t="s">
        <v>88</v>
      </c>
      <c r="D53" s="702" t="s">
        <v>89</v>
      </c>
      <c r="E53" s="703" t="s">
        <v>89</v>
      </c>
      <c r="F53" s="463" t="s">
        <v>90</v>
      </c>
      <c r="G53" s="464"/>
      <c r="H53" s="465"/>
      <c r="I53" s="465"/>
      <c r="J53" s="465"/>
      <c r="K53" s="465"/>
      <c r="L53" s="465"/>
      <c r="M53" s="466"/>
      <c r="N53" s="472"/>
      <c r="O53" s="572">
        <v>30</v>
      </c>
      <c r="P53" s="267"/>
      <c r="Q53" s="267"/>
      <c r="R53" s="267"/>
      <c r="S53" s="441">
        <v>0</v>
      </c>
      <c r="T53" s="441">
        <v>155259.35999999999</v>
      </c>
      <c r="U53" s="500"/>
      <c r="V53" s="497">
        <f t="shared" si="0"/>
        <v>155259.35999999999</v>
      </c>
    </row>
    <row r="54" spans="1:22" s="461" customFormat="1" ht="15" hidden="1" customHeight="1">
      <c r="A54" s="462"/>
      <c r="B54" s="264"/>
      <c r="C54" s="701" t="s">
        <v>91</v>
      </c>
      <c r="D54" s="702" t="s">
        <v>92</v>
      </c>
      <c r="E54" s="703" t="s">
        <v>92</v>
      </c>
      <c r="F54" s="463" t="s">
        <v>93</v>
      </c>
      <c r="G54" s="464"/>
      <c r="H54" s="465"/>
      <c r="I54" s="465"/>
      <c r="J54" s="465"/>
      <c r="K54" s="465"/>
      <c r="L54" s="465"/>
      <c r="M54" s="466"/>
      <c r="N54" s="472"/>
      <c r="O54" s="572">
        <v>30</v>
      </c>
      <c r="P54" s="267"/>
      <c r="Q54" s="267"/>
      <c r="R54" s="267"/>
      <c r="S54" s="441">
        <v>0</v>
      </c>
      <c r="T54" s="441">
        <v>0</v>
      </c>
      <c r="U54" s="500"/>
      <c r="V54" s="497">
        <f t="shared" si="0"/>
        <v>0</v>
      </c>
    </row>
    <row r="55" spans="1:22" s="461" customFormat="1" ht="15" customHeight="1">
      <c r="A55" s="462"/>
      <c r="B55" s="264"/>
      <c r="C55" s="701" t="s">
        <v>94</v>
      </c>
      <c r="D55" s="702" t="s">
        <v>95</v>
      </c>
      <c r="E55" s="703" t="s">
        <v>95</v>
      </c>
      <c r="F55" s="463" t="s">
        <v>96</v>
      </c>
      <c r="G55" s="464"/>
      <c r="H55" s="465"/>
      <c r="I55" s="465"/>
      <c r="J55" s="465"/>
      <c r="K55" s="465"/>
      <c r="L55" s="465"/>
      <c r="M55" s="466"/>
      <c r="N55" s="472"/>
      <c r="O55" s="572">
        <v>30</v>
      </c>
      <c r="P55" s="267"/>
      <c r="Q55" s="267"/>
      <c r="R55" s="267"/>
      <c r="S55" s="441">
        <v>7825.6399999999985</v>
      </c>
      <c r="T55" s="441">
        <v>15971.039999999997</v>
      </c>
      <c r="U55" s="500"/>
      <c r="V55" s="497">
        <f t="shared" si="0"/>
        <v>8145.3999999999987</v>
      </c>
    </row>
    <row r="56" spans="1:22" s="461" customFormat="1" ht="15" hidden="1" customHeight="1">
      <c r="A56" s="462"/>
      <c r="B56" s="264"/>
      <c r="C56" s="701" t="s">
        <v>97</v>
      </c>
      <c r="D56" s="702" t="s">
        <v>98</v>
      </c>
      <c r="E56" s="703" t="s">
        <v>98</v>
      </c>
      <c r="F56" s="463" t="s">
        <v>99</v>
      </c>
      <c r="G56" s="464"/>
      <c r="H56" s="465"/>
      <c r="I56" s="465"/>
      <c r="J56" s="465"/>
      <c r="K56" s="465"/>
      <c r="L56" s="465"/>
      <c r="M56" s="466"/>
      <c r="N56" s="472"/>
      <c r="O56" s="572">
        <v>30</v>
      </c>
      <c r="P56" s="267"/>
      <c r="Q56" s="267"/>
      <c r="R56" s="267"/>
      <c r="S56" s="441">
        <v>0</v>
      </c>
      <c r="T56" s="441">
        <v>0</v>
      </c>
      <c r="U56" s="500"/>
      <c r="V56" s="497">
        <f t="shared" si="0"/>
        <v>0</v>
      </c>
    </row>
    <row r="57" spans="1:22" s="461" customFormat="1" ht="15" customHeight="1">
      <c r="A57" s="462"/>
      <c r="B57" s="264"/>
      <c r="C57" s="701" t="s">
        <v>100</v>
      </c>
      <c r="D57" s="702" t="s">
        <v>101</v>
      </c>
      <c r="E57" s="703" t="s">
        <v>101</v>
      </c>
      <c r="F57" s="463" t="s">
        <v>102</v>
      </c>
      <c r="G57" s="464"/>
      <c r="H57" s="465"/>
      <c r="I57" s="465"/>
      <c r="J57" s="465"/>
      <c r="K57" s="465"/>
      <c r="L57" s="465"/>
      <c r="M57" s="466"/>
      <c r="N57" s="472"/>
      <c r="O57" s="572">
        <v>30</v>
      </c>
      <c r="P57" s="267"/>
      <c r="Q57" s="267"/>
      <c r="R57" s="267"/>
      <c r="S57" s="441">
        <v>0</v>
      </c>
      <c r="T57" s="441">
        <v>9722.8799999999992</v>
      </c>
      <c r="U57" s="500"/>
      <c r="V57" s="497">
        <f t="shared" si="0"/>
        <v>9722.8799999999992</v>
      </c>
    </row>
    <row r="58" spans="1:22" s="461" customFormat="1" ht="15" customHeight="1">
      <c r="A58" s="462"/>
      <c r="B58" s="264" t="s">
        <v>103</v>
      </c>
      <c r="C58" s="701"/>
      <c r="D58" s="702"/>
      <c r="E58" s="703"/>
      <c r="F58" s="467" t="s">
        <v>104</v>
      </c>
      <c r="G58" s="464"/>
      <c r="H58" s="468"/>
      <c r="I58" s="468"/>
      <c r="J58" s="468"/>
      <c r="K58" s="468"/>
      <c r="L58" s="468"/>
      <c r="M58" s="469"/>
      <c r="N58" s="472"/>
      <c r="O58" s="572">
        <v>30</v>
      </c>
      <c r="P58" s="267"/>
      <c r="Q58" s="267"/>
      <c r="R58" s="267"/>
      <c r="S58" s="440">
        <f>SUM(S59:S62)</f>
        <v>0</v>
      </c>
      <c r="T58" s="440">
        <f>SUM(T59:T62)</f>
        <v>230644.8</v>
      </c>
      <c r="U58" s="500"/>
      <c r="V58" s="497">
        <f t="shared" si="0"/>
        <v>230644.8</v>
      </c>
    </row>
    <row r="59" spans="1:22" s="461" customFormat="1" ht="15" hidden="1" customHeight="1">
      <c r="A59" s="462"/>
      <c r="B59" s="264"/>
      <c r="C59" s="701" t="s">
        <v>105</v>
      </c>
      <c r="D59" s="702" t="s">
        <v>106</v>
      </c>
      <c r="E59" s="703" t="s">
        <v>106</v>
      </c>
      <c r="F59" s="463" t="s">
        <v>107</v>
      </c>
      <c r="G59" s="464"/>
      <c r="H59" s="465"/>
      <c r="I59" s="465"/>
      <c r="J59" s="465"/>
      <c r="K59" s="465"/>
      <c r="L59" s="465"/>
      <c r="M59" s="466"/>
      <c r="N59" s="472"/>
      <c r="O59" s="572">
        <v>30</v>
      </c>
      <c r="P59" s="267"/>
      <c r="Q59" s="267"/>
      <c r="R59" s="267"/>
      <c r="S59" s="441">
        <v>0</v>
      </c>
      <c r="T59" s="441">
        <v>0</v>
      </c>
      <c r="U59" s="500"/>
      <c r="V59" s="497">
        <f t="shared" si="0"/>
        <v>0</v>
      </c>
    </row>
    <row r="60" spans="1:22" s="461" customFormat="1" ht="15" hidden="1" customHeight="1">
      <c r="A60" s="462"/>
      <c r="B60" s="264"/>
      <c r="C60" s="701" t="s">
        <v>108</v>
      </c>
      <c r="D60" s="702" t="s">
        <v>109</v>
      </c>
      <c r="E60" s="703" t="s">
        <v>109</v>
      </c>
      <c r="F60" s="463" t="s">
        <v>110</v>
      </c>
      <c r="G60" s="464"/>
      <c r="H60" s="465"/>
      <c r="I60" s="465"/>
      <c r="J60" s="465"/>
      <c r="K60" s="465"/>
      <c r="L60" s="465"/>
      <c r="M60" s="466"/>
      <c r="N60" s="472"/>
      <c r="O60" s="572">
        <v>30</v>
      </c>
      <c r="P60" s="267"/>
      <c r="Q60" s="267"/>
      <c r="R60" s="267"/>
      <c r="S60" s="441">
        <v>0</v>
      </c>
      <c r="T60" s="441">
        <v>0</v>
      </c>
      <c r="U60" s="500"/>
      <c r="V60" s="497">
        <f t="shared" si="0"/>
        <v>0</v>
      </c>
    </row>
    <row r="61" spans="1:22" s="461" customFormat="1" ht="15" customHeight="1">
      <c r="A61" s="462"/>
      <c r="B61" s="264"/>
      <c r="C61" s="701" t="s">
        <v>111</v>
      </c>
      <c r="D61" s="702" t="s">
        <v>112</v>
      </c>
      <c r="E61" s="703" t="s">
        <v>112</v>
      </c>
      <c r="F61" s="463" t="s">
        <v>113</v>
      </c>
      <c r="G61" s="464"/>
      <c r="H61" s="465"/>
      <c r="I61" s="465"/>
      <c r="J61" s="465"/>
      <c r="K61" s="465"/>
      <c r="L61" s="465"/>
      <c r="M61" s="466"/>
      <c r="N61" s="472"/>
      <c r="O61" s="572">
        <v>30</v>
      </c>
      <c r="P61" s="267"/>
      <c r="Q61" s="267"/>
      <c r="R61" s="267"/>
      <c r="S61" s="441">
        <v>0</v>
      </c>
      <c r="T61" s="441">
        <v>230644.8</v>
      </c>
      <c r="U61" s="500"/>
      <c r="V61" s="497">
        <f t="shared" si="0"/>
        <v>230644.8</v>
      </c>
    </row>
    <row r="62" spans="1:22" s="461" customFormat="1" ht="15" hidden="1" customHeight="1">
      <c r="A62" s="462"/>
      <c r="B62" s="264"/>
      <c r="C62" s="701" t="s">
        <v>114</v>
      </c>
      <c r="D62" s="702" t="s">
        <v>115</v>
      </c>
      <c r="E62" s="703" t="s">
        <v>115</v>
      </c>
      <c r="F62" s="463" t="s">
        <v>116</v>
      </c>
      <c r="G62" s="464"/>
      <c r="H62" s="465"/>
      <c r="I62" s="465"/>
      <c r="J62" s="465"/>
      <c r="K62" s="465"/>
      <c r="L62" s="465"/>
      <c r="M62" s="466"/>
      <c r="N62" s="472"/>
      <c r="O62" s="572">
        <v>30</v>
      </c>
      <c r="P62" s="267"/>
      <c r="Q62" s="267"/>
      <c r="R62" s="267"/>
      <c r="S62" s="441">
        <v>0</v>
      </c>
      <c r="T62" s="441">
        <v>0</v>
      </c>
      <c r="U62" s="500"/>
      <c r="V62" s="497">
        <f t="shared" si="0"/>
        <v>0</v>
      </c>
    </row>
    <row r="63" spans="1:22" s="461" customFormat="1" ht="15" customHeight="1">
      <c r="A63" s="462"/>
      <c r="B63" s="264" t="s">
        <v>117</v>
      </c>
      <c r="C63" s="701"/>
      <c r="D63" s="702"/>
      <c r="E63" s="703"/>
      <c r="F63" s="467" t="s">
        <v>118</v>
      </c>
      <c r="G63" s="464"/>
      <c r="H63" s="468"/>
      <c r="I63" s="468"/>
      <c r="J63" s="468"/>
      <c r="K63" s="468"/>
      <c r="L63" s="468"/>
      <c r="M63" s="469"/>
      <c r="N63" s="472"/>
      <c r="O63" s="572">
        <v>30</v>
      </c>
      <c r="P63" s="267"/>
      <c r="Q63" s="267"/>
      <c r="R63" s="267"/>
      <c r="S63" s="440">
        <f>SUM(S64:S65)</f>
        <v>32416.5</v>
      </c>
      <c r="T63" s="440">
        <f>SUM(T64:T65)</f>
        <v>3150721.64</v>
      </c>
      <c r="U63" s="500"/>
      <c r="V63" s="497">
        <f t="shared" si="0"/>
        <v>3118305.14</v>
      </c>
    </row>
    <row r="64" spans="1:22" s="461" customFormat="1" ht="15" customHeight="1">
      <c r="A64" s="462"/>
      <c r="B64" s="264"/>
      <c r="C64" s="701" t="s">
        <v>119</v>
      </c>
      <c r="D64" s="702" t="s">
        <v>120</v>
      </c>
      <c r="E64" s="703" t="s">
        <v>120</v>
      </c>
      <c r="F64" s="463" t="s">
        <v>121</v>
      </c>
      <c r="G64" s="464"/>
      <c r="H64" s="465"/>
      <c r="I64" s="465"/>
      <c r="J64" s="465"/>
      <c r="K64" s="465"/>
      <c r="L64" s="465"/>
      <c r="M64" s="466"/>
      <c r="N64" s="472"/>
      <c r="O64" s="572">
        <v>30</v>
      </c>
      <c r="P64" s="267"/>
      <c r="Q64" s="267"/>
      <c r="R64" s="267"/>
      <c r="S64" s="441">
        <v>30000</v>
      </c>
      <c r="T64" s="441">
        <v>3134657</v>
      </c>
      <c r="U64" s="500"/>
      <c r="V64" s="497">
        <f t="shared" si="0"/>
        <v>3104657</v>
      </c>
    </row>
    <row r="65" spans="1:22" s="461" customFormat="1" ht="15" customHeight="1">
      <c r="A65" s="462"/>
      <c r="B65" s="264"/>
      <c r="C65" s="701" t="s">
        <v>122</v>
      </c>
      <c r="D65" s="702" t="s">
        <v>123</v>
      </c>
      <c r="E65" s="703" t="s">
        <v>123</v>
      </c>
      <c r="F65" s="463" t="s">
        <v>124</v>
      </c>
      <c r="G65" s="464"/>
      <c r="H65" s="465"/>
      <c r="I65" s="465"/>
      <c r="J65" s="465"/>
      <c r="K65" s="465"/>
      <c r="L65" s="465"/>
      <c r="M65" s="466"/>
      <c r="N65" s="472"/>
      <c r="O65" s="572">
        <v>30</v>
      </c>
      <c r="P65" s="267"/>
      <c r="Q65" s="267"/>
      <c r="R65" s="267"/>
      <c r="S65" s="441">
        <v>2416.5</v>
      </c>
      <c r="T65" s="441">
        <v>16064.639999999998</v>
      </c>
      <c r="U65" s="500"/>
      <c r="V65" s="497">
        <f t="shared" si="0"/>
        <v>13648.139999999998</v>
      </c>
    </row>
    <row r="66" spans="1:22" s="461" customFormat="1" ht="15" customHeight="1">
      <c r="A66" s="462"/>
      <c r="B66" s="264" t="s">
        <v>125</v>
      </c>
      <c r="C66" s="701"/>
      <c r="D66" s="702"/>
      <c r="E66" s="703"/>
      <c r="F66" s="467" t="s">
        <v>126</v>
      </c>
      <c r="G66" s="464"/>
      <c r="H66" s="468"/>
      <c r="I66" s="468"/>
      <c r="J66" s="468"/>
      <c r="K66" s="468"/>
      <c r="L66" s="468"/>
      <c r="M66" s="469"/>
      <c r="N66" s="472"/>
      <c r="O66" s="572">
        <v>30</v>
      </c>
      <c r="P66" s="267"/>
      <c r="Q66" s="267"/>
      <c r="R66" s="267"/>
      <c r="S66" s="440">
        <f>SUM(S67:S68)</f>
        <v>215429.77738305589</v>
      </c>
      <c r="T66" s="440">
        <f>SUM(T67:T68)</f>
        <v>3840071.0399999996</v>
      </c>
      <c r="U66" s="500"/>
      <c r="V66" s="497">
        <f t="shared" si="0"/>
        <v>3624641.2626169436</v>
      </c>
    </row>
    <row r="67" spans="1:22" s="461" customFormat="1" ht="15" customHeight="1">
      <c r="A67" s="462"/>
      <c r="B67" s="264"/>
      <c r="C67" s="701" t="s">
        <v>127</v>
      </c>
      <c r="D67" s="702" t="s">
        <v>128</v>
      </c>
      <c r="E67" s="703" t="s">
        <v>128</v>
      </c>
      <c r="F67" s="463" t="s">
        <v>129</v>
      </c>
      <c r="G67" s="464"/>
      <c r="H67" s="465"/>
      <c r="I67" s="465"/>
      <c r="J67" s="465"/>
      <c r="K67" s="465"/>
      <c r="L67" s="465"/>
      <c r="M67" s="466"/>
      <c r="N67" s="472"/>
      <c r="O67" s="572">
        <v>30</v>
      </c>
      <c r="P67" s="267"/>
      <c r="Q67" s="267"/>
      <c r="R67" s="267"/>
      <c r="S67" s="441">
        <v>215429.77738305589</v>
      </c>
      <c r="T67" s="441">
        <v>3840071.0399999996</v>
      </c>
      <c r="U67" s="500"/>
      <c r="V67" s="497">
        <f t="shared" si="0"/>
        <v>3624641.2626169436</v>
      </c>
    </row>
    <row r="68" spans="1:22" s="461" customFormat="1" ht="15" hidden="1" customHeight="1">
      <c r="A68" s="462"/>
      <c r="B68" s="264"/>
      <c r="C68" s="701" t="s">
        <v>130</v>
      </c>
      <c r="D68" s="702" t="s">
        <v>131</v>
      </c>
      <c r="E68" s="703" t="s">
        <v>131</v>
      </c>
      <c r="F68" s="463" t="s">
        <v>132</v>
      </c>
      <c r="G68" s="464"/>
      <c r="H68" s="465"/>
      <c r="I68" s="465"/>
      <c r="J68" s="465"/>
      <c r="K68" s="465"/>
      <c r="L68" s="465"/>
      <c r="M68" s="466"/>
      <c r="N68" s="472"/>
      <c r="O68" s="572">
        <v>30</v>
      </c>
      <c r="P68" s="267"/>
      <c r="Q68" s="267"/>
      <c r="R68" s="267"/>
      <c r="S68" s="441">
        <v>0</v>
      </c>
      <c r="T68" s="441">
        <v>0</v>
      </c>
      <c r="U68" s="500"/>
      <c r="V68" s="497">
        <f t="shared" si="0"/>
        <v>0</v>
      </c>
    </row>
    <row r="69" spans="1:22" s="461" customFormat="1" ht="15" customHeight="1">
      <c r="A69" s="462"/>
      <c r="B69" s="264" t="s">
        <v>133</v>
      </c>
      <c r="C69" s="701"/>
      <c r="D69" s="702"/>
      <c r="E69" s="703"/>
      <c r="F69" s="467" t="s">
        <v>134</v>
      </c>
      <c r="G69" s="464"/>
      <c r="H69" s="468"/>
      <c r="I69" s="468"/>
      <c r="J69" s="468"/>
      <c r="K69" s="468"/>
      <c r="L69" s="468"/>
      <c r="M69" s="469"/>
      <c r="N69" s="472"/>
      <c r="O69" s="572">
        <v>30</v>
      </c>
      <c r="P69" s="267"/>
      <c r="Q69" s="267"/>
      <c r="R69" s="267"/>
      <c r="S69" s="440">
        <f>SUM(S70:S73)</f>
        <v>692372.54</v>
      </c>
      <c r="T69" s="440">
        <f>SUM(T70:T73)</f>
        <v>1400159.4400000002</v>
      </c>
      <c r="U69" s="500"/>
      <c r="V69" s="497">
        <f t="shared" si="0"/>
        <v>707786.90000000014</v>
      </c>
    </row>
    <row r="70" spans="1:22" s="461" customFormat="1" ht="15" customHeight="1">
      <c r="A70" s="462"/>
      <c r="B70" s="264"/>
      <c r="C70" s="701" t="s">
        <v>135</v>
      </c>
      <c r="D70" s="702" t="s">
        <v>136</v>
      </c>
      <c r="E70" s="703" t="s">
        <v>136</v>
      </c>
      <c r="F70" s="463" t="s">
        <v>137</v>
      </c>
      <c r="G70" s="464"/>
      <c r="H70" s="465"/>
      <c r="I70" s="465"/>
      <c r="J70" s="465"/>
      <c r="K70" s="465"/>
      <c r="L70" s="465"/>
      <c r="M70" s="466"/>
      <c r="N70" s="472"/>
      <c r="O70" s="572">
        <v>30</v>
      </c>
      <c r="P70" s="267"/>
      <c r="Q70" s="267"/>
      <c r="R70" s="267"/>
      <c r="S70" s="441">
        <v>3600</v>
      </c>
      <c r="T70" s="441">
        <v>295747.20000000001</v>
      </c>
      <c r="U70" s="500"/>
      <c r="V70" s="497">
        <f t="shared" si="0"/>
        <v>292147.20000000001</v>
      </c>
    </row>
    <row r="71" spans="1:22" s="461" customFormat="1" ht="15" customHeight="1">
      <c r="A71" s="462"/>
      <c r="B71" s="264"/>
      <c r="C71" s="701" t="s">
        <v>138</v>
      </c>
      <c r="D71" s="702" t="s">
        <v>139</v>
      </c>
      <c r="E71" s="703" t="s">
        <v>139</v>
      </c>
      <c r="F71" s="463" t="s">
        <v>140</v>
      </c>
      <c r="G71" s="464"/>
      <c r="H71" s="465"/>
      <c r="I71" s="465"/>
      <c r="J71" s="465"/>
      <c r="K71" s="465"/>
      <c r="L71" s="465"/>
      <c r="M71" s="466"/>
      <c r="N71" s="472"/>
      <c r="O71" s="572">
        <v>30</v>
      </c>
      <c r="P71" s="267"/>
      <c r="Q71" s="267"/>
      <c r="R71" s="267"/>
      <c r="S71" s="441">
        <v>16792.48</v>
      </c>
      <c r="T71" s="441">
        <v>342442.88</v>
      </c>
      <c r="U71" s="500"/>
      <c r="V71" s="497">
        <f t="shared" si="0"/>
        <v>325650.40000000002</v>
      </c>
    </row>
    <row r="72" spans="1:22" s="461" customFormat="1" ht="15" customHeight="1">
      <c r="A72" s="462"/>
      <c r="B72" s="264"/>
      <c r="C72" s="701" t="s">
        <v>141</v>
      </c>
      <c r="D72" s="702" t="s">
        <v>142</v>
      </c>
      <c r="E72" s="703" t="s">
        <v>142</v>
      </c>
      <c r="F72" s="463" t="s">
        <v>143</v>
      </c>
      <c r="G72" s="464"/>
      <c r="H72" s="465"/>
      <c r="I72" s="465"/>
      <c r="J72" s="465"/>
      <c r="K72" s="465"/>
      <c r="L72" s="465"/>
      <c r="M72" s="466"/>
      <c r="N72" s="472"/>
      <c r="O72" s="572">
        <v>30</v>
      </c>
      <c r="P72" s="267"/>
      <c r="Q72" s="267"/>
      <c r="R72" s="267"/>
      <c r="S72" s="441">
        <v>657444.06000000006</v>
      </c>
      <c r="T72" s="441">
        <v>715646</v>
      </c>
      <c r="U72" s="500"/>
      <c r="V72" s="497">
        <f t="shared" si="0"/>
        <v>58201.939999999944</v>
      </c>
    </row>
    <row r="73" spans="1:22" s="461" customFormat="1" ht="15" customHeight="1">
      <c r="A73" s="462"/>
      <c r="B73" s="264"/>
      <c r="C73" s="701" t="s">
        <v>144</v>
      </c>
      <c r="D73" s="702" t="s">
        <v>145</v>
      </c>
      <c r="E73" s="703" t="s">
        <v>145</v>
      </c>
      <c r="F73" s="463" t="s">
        <v>146</v>
      </c>
      <c r="G73" s="464"/>
      <c r="H73" s="465"/>
      <c r="I73" s="465"/>
      <c r="J73" s="465"/>
      <c r="K73" s="465"/>
      <c r="L73" s="465"/>
      <c r="M73" s="466"/>
      <c r="N73" s="472"/>
      <c r="O73" s="572">
        <v>30</v>
      </c>
      <c r="P73" s="267"/>
      <c r="Q73" s="267"/>
      <c r="R73" s="267"/>
      <c r="S73" s="441">
        <v>14536.000000000004</v>
      </c>
      <c r="T73" s="441">
        <v>46323.359999999993</v>
      </c>
      <c r="U73" s="500"/>
      <c r="V73" s="497">
        <f t="shared" si="0"/>
        <v>31787.35999999999</v>
      </c>
    </row>
    <row r="74" spans="1:22" s="461" customFormat="1" ht="15" customHeight="1">
      <c r="A74" s="462"/>
      <c r="B74" s="264" t="s">
        <v>147</v>
      </c>
      <c r="C74" s="701"/>
      <c r="D74" s="702"/>
      <c r="E74" s="703"/>
      <c r="F74" s="467" t="s">
        <v>148</v>
      </c>
      <c r="G74" s="464"/>
      <c r="H74" s="468"/>
      <c r="I74" s="468"/>
      <c r="J74" s="468"/>
      <c r="K74" s="468"/>
      <c r="L74" s="468"/>
      <c r="M74" s="469"/>
      <c r="N74" s="472"/>
      <c r="O74" s="572">
        <v>30</v>
      </c>
      <c r="P74" s="267"/>
      <c r="Q74" s="267"/>
      <c r="R74" s="267"/>
      <c r="S74" s="440">
        <f>SUM(S75:S80)</f>
        <v>39843411</v>
      </c>
      <c r="T74" s="440">
        <f>SUM(T75:T80)</f>
        <v>1597042.2399999998</v>
      </c>
      <c r="U74" s="500"/>
      <c r="V74" s="497">
        <f t="shared" si="0"/>
        <v>-38246368.759999998</v>
      </c>
    </row>
    <row r="75" spans="1:22" s="461" customFormat="1" ht="15" customHeight="1">
      <c r="A75" s="462"/>
      <c r="B75" s="264"/>
      <c r="C75" s="701" t="s">
        <v>149</v>
      </c>
      <c r="D75" s="702" t="s">
        <v>150</v>
      </c>
      <c r="E75" s="703" t="s">
        <v>150</v>
      </c>
      <c r="F75" s="463" t="s">
        <v>151</v>
      </c>
      <c r="G75" s="464"/>
      <c r="H75" s="465"/>
      <c r="I75" s="465"/>
      <c r="J75" s="465"/>
      <c r="K75" s="465"/>
      <c r="L75" s="465"/>
      <c r="M75" s="466"/>
      <c r="N75" s="472"/>
      <c r="O75" s="572">
        <v>30</v>
      </c>
      <c r="P75" s="267"/>
      <c r="Q75" s="267"/>
      <c r="R75" s="267"/>
      <c r="S75" s="441">
        <v>518226.99999999988</v>
      </c>
      <c r="T75" s="441">
        <v>881647.2</v>
      </c>
      <c r="U75" s="500"/>
      <c r="V75" s="497">
        <f t="shared" si="0"/>
        <v>363420.20000000007</v>
      </c>
    </row>
    <row r="76" spans="1:22" s="461" customFormat="1" ht="15" customHeight="1">
      <c r="A76" s="462"/>
      <c r="B76" s="264"/>
      <c r="C76" s="701" t="s">
        <v>152</v>
      </c>
      <c r="D76" s="702" t="s">
        <v>153</v>
      </c>
      <c r="E76" s="703" t="s">
        <v>153</v>
      </c>
      <c r="F76" s="463" t="s">
        <v>154</v>
      </c>
      <c r="G76" s="464"/>
      <c r="H76" s="465"/>
      <c r="I76" s="465"/>
      <c r="J76" s="465"/>
      <c r="K76" s="465"/>
      <c r="L76" s="465"/>
      <c r="M76" s="466"/>
      <c r="N76" s="472"/>
      <c r="O76" s="572">
        <v>30</v>
      </c>
      <c r="P76" s="267"/>
      <c r="Q76" s="267"/>
      <c r="R76" s="267"/>
      <c r="S76" s="441">
        <v>0</v>
      </c>
      <c r="T76" s="441">
        <v>9051.84</v>
      </c>
      <c r="U76" s="500"/>
      <c r="V76" s="497">
        <f t="shared" si="0"/>
        <v>9051.84</v>
      </c>
    </row>
    <row r="77" spans="1:22" s="461" customFormat="1" ht="15" customHeight="1">
      <c r="A77" s="462"/>
      <c r="B77" s="264"/>
      <c r="C77" s="701" t="s">
        <v>155</v>
      </c>
      <c r="D77" s="702" t="s">
        <v>156</v>
      </c>
      <c r="E77" s="703" t="s">
        <v>156</v>
      </c>
      <c r="F77" s="463" t="s">
        <v>157</v>
      </c>
      <c r="G77" s="464"/>
      <c r="H77" s="465"/>
      <c r="I77" s="465"/>
      <c r="J77" s="465"/>
      <c r="K77" s="465"/>
      <c r="L77" s="465"/>
      <c r="M77" s="466"/>
      <c r="N77" s="472"/>
      <c r="O77" s="572">
        <v>30</v>
      </c>
      <c r="P77" s="267"/>
      <c r="Q77" s="267"/>
      <c r="R77" s="267"/>
      <c r="S77" s="441">
        <v>0</v>
      </c>
      <c r="T77" s="441">
        <v>100176.48</v>
      </c>
      <c r="U77" s="500"/>
      <c r="V77" s="497">
        <f t="shared" si="0"/>
        <v>100176.48</v>
      </c>
    </row>
    <row r="78" spans="1:22" s="461" customFormat="1" ht="15" customHeight="1">
      <c r="A78" s="462"/>
      <c r="B78" s="264"/>
      <c r="C78" s="701" t="s">
        <v>158</v>
      </c>
      <c r="D78" s="702" t="s">
        <v>159</v>
      </c>
      <c r="E78" s="703" t="s">
        <v>159</v>
      </c>
      <c r="F78" s="463" t="s">
        <v>160</v>
      </c>
      <c r="G78" s="464"/>
      <c r="H78" s="465"/>
      <c r="I78" s="465"/>
      <c r="J78" s="465"/>
      <c r="K78" s="465"/>
      <c r="L78" s="465"/>
      <c r="M78" s="466"/>
      <c r="N78" s="472"/>
      <c r="O78" s="572">
        <v>30</v>
      </c>
      <c r="P78" s="267"/>
      <c r="Q78" s="267"/>
      <c r="R78" s="267"/>
      <c r="S78" s="441">
        <v>39310800</v>
      </c>
      <c r="T78" s="441">
        <v>590778.72</v>
      </c>
      <c r="U78" s="500"/>
      <c r="V78" s="497">
        <f t="shared" si="0"/>
        <v>-38720021.280000001</v>
      </c>
    </row>
    <row r="79" spans="1:22" s="461" customFormat="1" ht="15" hidden="1" customHeight="1">
      <c r="A79" s="462"/>
      <c r="B79" s="264"/>
      <c r="C79" s="701" t="s">
        <v>161</v>
      </c>
      <c r="D79" s="702" t="s">
        <v>162</v>
      </c>
      <c r="E79" s="703" t="s">
        <v>162</v>
      </c>
      <c r="F79" s="463" t="s">
        <v>163</v>
      </c>
      <c r="G79" s="464"/>
      <c r="H79" s="465"/>
      <c r="I79" s="465"/>
      <c r="J79" s="465"/>
      <c r="K79" s="465"/>
      <c r="L79" s="465"/>
      <c r="M79" s="466"/>
      <c r="N79" s="472"/>
      <c r="O79" s="572">
        <v>30</v>
      </c>
      <c r="P79" s="267"/>
      <c r="Q79" s="267"/>
      <c r="R79" s="267"/>
      <c r="S79" s="441">
        <v>0</v>
      </c>
      <c r="T79" s="441">
        <v>0</v>
      </c>
      <c r="U79" s="500"/>
      <c r="V79" s="497">
        <f t="shared" ref="V79:V138" si="1">+T79-S79</f>
        <v>0</v>
      </c>
    </row>
    <row r="80" spans="1:22" s="461" customFormat="1" ht="15" customHeight="1">
      <c r="A80" s="462"/>
      <c r="B80" s="264"/>
      <c r="C80" s="701" t="s">
        <v>164</v>
      </c>
      <c r="D80" s="702" t="s">
        <v>165</v>
      </c>
      <c r="E80" s="703" t="s">
        <v>165</v>
      </c>
      <c r="F80" s="463" t="s">
        <v>166</v>
      </c>
      <c r="G80" s="464"/>
      <c r="H80" s="465"/>
      <c r="I80" s="465"/>
      <c r="J80" s="465"/>
      <c r="K80" s="465"/>
      <c r="L80" s="465"/>
      <c r="M80" s="466"/>
      <c r="N80" s="472"/>
      <c r="O80" s="572">
        <v>30</v>
      </c>
      <c r="P80" s="267"/>
      <c r="Q80" s="267"/>
      <c r="R80" s="267"/>
      <c r="S80" s="441">
        <v>14383.999999999996</v>
      </c>
      <c r="T80" s="441">
        <v>15388</v>
      </c>
      <c r="U80" s="500"/>
      <c r="V80" s="497">
        <f t="shared" si="1"/>
        <v>1004.0000000000036</v>
      </c>
    </row>
    <row r="81" spans="1:22" s="461" customFormat="1" ht="15" customHeight="1">
      <c r="A81" s="462"/>
      <c r="B81" s="264" t="s">
        <v>167</v>
      </c>
      <c r="C81" s="701"/>
      <c r="D81" s="702"/>
      <c r="E81" s="703"/>
      <c r="F81" s="467" t="s">
        <v>168</v>
      </c>
      <c r="G81" s="464"/>
      <c r="H81" s="468"/>
      <c r="I81" s="468"/>
      <c r="J81" s="468"/>
      <c r="K81" s="468"/>
      <c r="L81" s="468"/>
      <c r="M81" s="469"/>
      <c r="N81" s="472"/>
      <c r="O81" s="572">
        <v>30</v>
      </c>
      <c r="P81" s="267"/>
      <c r="Q81" s="267"/>
      <c r="R81" s="267"/>
      <c r="S81" s="440">
        <f>SUM(S82:S84)</f>
        <v>0</v>
      </c>
      <c r="T81" s="440">
        <f>SUM(T82:T84)</f>
        <v>10380.959999999999</v>
      </c>
      <c r="U81" s="500"/>
      <c r="V81" s="497">
        <f t="shared" si="1"/>
        <v>10380.959999999999</v>
      </c>
    </row>
    <row r="82" spans="1:22" s="461" customFormat="1" ht="15" hidden="1" customHeight="1">
      <c r="A82" s="462"/>
      <c r="B82" s="264"/>
      <c r="C82" s="701" t="s">
        <v>169</v>
      </c>
      <c r="D82" s="702" t="s">
        <v>170</v>
      </c>
      <c r="E82" s="703" t="s">
        <v>170</v>
      </c>
      <c r="F82" s="463" t="s">
        <v>171</v>
      </c>
      <c r="G82" s="464"/>
      <c r="H82" s="465"/>
      <c r="I82" s="465"/>
      <c r="J82" s="465"/>
      <c r="K82" s="465"/>
      <c r="L82" s="465"/>
      <c r="M82" s="466"/>
      <c r="N82" s="472"/>
      <c r="O82" s="572">
        <v>30</v>
      </c>
      <c r="P82" s="267"/>
      <c r="Q82" s="267"/>
      <c r="R82" s="267"/>
      <c r="S82" s="441">
        <v>0</v>
      </c>
      <c r="T82" s="441">
        <v>0</v>
      </c>
      <c r="U82" s="500"/>
      <c r="V82" s="497">
        <f t="shared" si="1"/>
        <v>0</v>
      </c>
    </row>
    <row r="83" spans="1:22" s="461" customFormat="1" ht="15" customHeight="1">
      <c r="A83" s="462"/>
      <c r="B83" s="264"/>
      <c r="C83" s="701" t="s">
        <v>172</v>
      </c>
      <c r="D83" s="702" t="s">
        <v>173</v>
      </c>
      <c r="E83" s="703" t="s">
        <v>173</v>
      </c>
      <c r="F83" s="463" t="s">
        <v>174</v>
      </c>
      <c r="G83" s="464"/>
      <c r="H83" s="465"/>
      <c r="I83" s="465"/>
      <c r="J83" s="465"/>
      <c r="K83" s="465"/>
      <c r="L83" s="465"/>
      <c r="M83" s="466"/>
      <c r="N83" s="472"/>
      <c r="O83" s="572">
        <v>30</v>
      </c>
      <c r="P83" s="267"/>
      <c r="Q83" s="267"/>
      <c r="R83" s="267"/>
      <c r="S83" s="441">
        <v>0</v>
      </c>
      <c r="T83" s="441">
        <v>10380.959999999999</v>
      </c>
      <c r="U83" s="500"/>
      <c r="V83" s="497">
        <f t="shared" si="1"/>
        <v>10380.959999999999</v>
      </c>
    </row>
    <row r="84" spans="1:22" s="461" customFormat="1" ht="15" hidden="1" customHeight="1">
      <c r="A84" s="462"/>
      <c r="B84" s="264"/>
      <c r="C84" s="701" t="s">
        <v>175</v>
      </c>
      <c r="D84" s="702" t="s">
        <v>176</v>
      </c>
      <c r="E84" s="703" t="s">
        <v>176</v>
      </c>
      <c r="F84" s="463" t="s">
        <v>177</v>
      </c>
      <c r="G84" s="464"/>
      <c r="H84" s="465"/>
      <c r="I84" s="465"/>
      <c r="J84" s="465"/>
      <c r="K84" s="465"/>
      <c r="L84" s="465"/>
      <c r="M84" s="466"/>
      <c r="N84" s="472"/>
      <c r="O84" s="572">
        <v>30</v>
      </c>
      <c r="P84" s="267"/>
      <c r="Q84" s="267"/>
      <c r="R84" s="267"/>
      <c r="S84" s="441">
        <v>0</v>
      </c>
      <c r="T84" s="441">
        <v>0</v>
      </c>
      <c r="U84" s="500"/>
      <c r="V84" s="497">
        <f t="shared" si="1"/>
        <v>0</v>
      </c>
    </row>
    <row r="85" spans="1:22" s="461" customFormat="1" ht="15" customHeight="1">
      <c r="A85" s="462"/>
      <c r="B85" s="264" t="s">
        <v>178</v>
      </c>
      <c r="C85" s="701"/>
      <c r="D85" s="702"/>
      <c r="E85" s="703"/>
      <c r="F85" s="467" t="s">
        <v>179</v>
      </c>
      <c r="G85" s="464"/>
      <c r="H85" s="468"/>
      <c r="I85" s="468"/>
      <c r="J85" s="468"/>
      <c r="K85" s="468"/>
      <c r="L85" s="468"/>
      <c r="M85" s="469"/>
      <c r="N85" s="472"/>
      <c r="O85" s="572">
        <v>30</v>
      </c>
      <c r="P85" s="267"/>
      <c r="Q85" s="267"/>
      <c r="R85" s="267"/>
      <c r="S85" s="440">
        <f>SUM(S86:S88)</f>
        <v>107979.59999999998</v>
      </c>
      <c r="T85" s="440">
        <f>SUM(T86:T88)</f>
        <v>4607860.3199999994</v>
      </c>
      <c r="U85" s="500"/>
      <c r="V85" s="497">
        <f t="shared" si="1"/>
        <v>4499880.72</v>
      </c>
    </row>
    <row r="86" spans="1:22" s="461" customFormat="1" ht="15" customHeight="1">
      <c r="A86" s="462"/>
      <c r="B86" s="264"/>
      <c r="C86" s="701" t="s">
        <v>180</v>
      </c>
      <c r="D86" s="702" t="s">
        <v>181</v>
      </c>
      <c r="E86" s="703" t="s">
        <v>181</v>
      </c>
      <c r="F86" s="463" t="s">
        <v>182</v>
      </c>
      <c r="G86" s="464"/>
      <c r="H86" s="465"/>
      <c r="I86" s="465"/>
      <c r="J86" s="465"/>
      <c r="K86" s="465"/>
      <c r="L86" s="465"/>
      <c r="M86" s="466"/>
      <c r="N86" s="472"/>
      <c r="O86" s="572">
        <v>30</v>
      </c>
      <c r="P86" s="267"/>
      <c r="Q86" s="267"/>
      <c r="R86" s="267"/>
      <c r="S86" s="441">
        <v>36679.19999999999</v>
      </c>
      <c r="T86" s="441">
        <v>73778.399999999994</v>
      </c>
      <c r="U86" s="500"/>
      <c r="V86" s="497">
        <f t="shared" si="1"/>
        <v>37099.200000000004</v>
      </c>
    </row>
    <row r="87" spans="1:22" s="461" customFormat="1" ht="15" customHeight="1">
      <c r="A87" s="462"/>
      <c r="B87" s="264"/>
      <c r="C87" s="701" t="s">
        <v>183</v>
      </c>
      <c r="D87" s="702" t="s">
        <v>184</v>
      </c>
      <c r="E87" s="703" t="s">
        <v>184</v>
      </c>
      <c r="F87" s="463" t="s">
        <v>185</v>
      </c>
      <c r="G87" s="464"/>
      <c r="H87" s="465"/>
      <c r="I87" s="465"/>
      <c r="J87" s="465"/>
      <c r="K87" s="465"/>
      <c r="L87" s="465"/>
      <c r="M87" s="466"/>
      <c r="N87" s="472"/>
      <c r="O87" s="572">
        <v>30</v>
      </c>
      <c r="P87" s="267"/>
      <c r="Q87" s="267"/>
      <c r="R87" s="267"/>
      <c r="S87" s="441">
        <v>71300.39999999998</v>
      </c>
      <c r="T87" s="441">
        <v>4534081.919999999</v>
      </c>
      <c r="U87" s="500"/>
      <c r="V87" s="497">
        <f t="shared" si="1"/>
        <v>4462781.5199999986</v>
      </c>
    </row>
    <row r="88" spans="1:22" s="461" customFormat="1" ht="15" hidden="1" customHeight="1">
      <c r="A88" s="462"/>
      <c r="B88" s="264"/>
      <c r="C88" s="701" t="s">
        <v>186</v>
      </c>
      <c r="D88" s="702" t="s">
        <v>187</v>
      </c>
      <c r="E88" s="703" t="s">
        <v>187</v>
      </c>
      <c r="F88" s="463" t="s">
        <v>188</v>
      </c>
      <c r="G88" s="464"/>
      <c r="H88" s="465"/>
      <c r="I88" s="465"/>
      <c r="J88" s="465"/>
      <c r="K88" s="465"/>
      <c r="L88" s="465"/>
      <c r="M88" s="466"/>
      <c r="N88" s="472"/>
      <c r="O88" s="572">
        <v>30</v>
      </c>
      <c r="P88" s="267"/>
      <c r="Q88" s="267"/>
      <c r="R88" s="267"/>
      <c r="S88" s="441">
        <v>0</v>
      </c>
      <c r="T88" s="441">
        <v>0</v>
      </c>
      <c r="U88" s="500"/>
      <c r="V88" s="497">
        <f t="shared" si="1"/>
        <v>0</v>
      </c>
    </row>
    <row r="89" spans="1:22" s="461" customFormat="1" ht="15" customHeight="1">
      <c r="A89" s="462"/>
      <c r="B89" s="264" t="s">
        <v>189</v>
      </c>
      <c r="C89" s="701"/>
      <c r="D89" s="702"/>
      <c r="E89" s="703"/>
      <c r="F89" s="467" t="s">
        <v>190</v>
      </c>
      <c r="G89" s="464"/>
      <c r="H89" s="468"/>
      <c r="I89" s="468"/>
      <c r="J89" s="468"/>
      <c r="K89" s="468"/>
      <c r="L89" s="468"/>
      <c r="M89" s="469"/>
      <c r="N89" s="472"/>
      <c r="O89" s="572">
        <v>30</v>
      </c>
      <c r="P89" s="267"/>
      <c r="Q89" s="267"/>
      <c r="R89" s="267"/>
      <c r="S89" s="440">
        <f>SUM(S90:S98)</f>
        <v>30198.399999999998</v>
      </c>
      <c r="T89" s="440">
        <f>SUM(T90:T98)</f>
        <v>305387.36</v>
      </c>
      <c r="U89" s="500"/>
      <c r="V89" s="497">
        <f t="shared" si="1"/>
        <v>275188.95999999996</v>
      </c>
    </row>
    <row r="90" spans="1:22" s="461" customFormat="1" ht="15" hidden="1" customHeight="1">
      <c r="A90" s="462"/>
      <c r="B90" s="264"/>
      <c r="C90" s="701" t="s">
        <v>191</v>
      </c>
      <c r="D90" s="702" t="s">
        <v>192</v>
      </c>
      <c r="E90" s="703" t="s">
        <v>192</v>
      </c>
      <c r="F90" s="463" t="s">
        <v>193</v>
      </c>
      <c r="G90" s="464"/>
      <c r="H90" s="465"/>
      <c r="I90" s="465"/>
      <c r="J90" s="465"/>
      <c r="K90" s="465"/>
      <c r="L90" s="465"/>
      <c r="M90" s="466"/>
      <c r="N90" s="472"/>
      <c r="O90" s="572">
        <v>30</v>
      </c>
      <c r="P90" s="267"/>
      <c r="Q90" s="267"/>
      <c r="R90" s="267"/>
      <c r="S90" s="441">
        <v>0</v>
      </c>
      <c r="T90" s="441">
        <v>0</v>
      </c>
      <c r="U90" s="500"/>
      <c r="V90" s="497">
        <f t="shared" si="1"/>
        <v>0</v>
      </c>
    </row>
    <row r="91" spans="1:22" s="461" customFormat="1" ht="15" customHeight="1">
      <c r="A91" s="462"/>
      <c r="B91" s="264"/>
      <c r="C91" s="701" t="s">
        <v>194</v>
      </c>
      <c r="D91" s="702" t="s">
        <v>195</v>
      </c>
      <c r="E91" s="703" t="s">
        <v>195</v>
      </c>
      <c r="F91" s="463" t="s">
        <v>196</v>
      </c>
      <c r="G91" s="464"/>
      <c r="H91" s="465"/>
      <c r="I91" s="465"/>
      <c r="J91" s="465"/>
      <c r="K91" s="465"/>
      <c r="L91" s="465"/>
      <c r="M91" s="466"/>
      <c r="N91" s="472"/>
      <c r="O91" s="572">
        <v>30</v>
      </c>
      <c r="P91" s="267"/>
      <c r="Q91" s="267"/>
      <c r="R91" s="267"/>
      <c r="S91" s="441">
        <v>0</v>
      </c>
      <c r="T91" s="441">
        <v>28370.879999999997</v>
      </c>
      <c r="U91" s="500"/>
      <c r="V91" s="497">
        <f t="shared" si="1"/>
        <v>28370.879999999997</v>
      </c>
    </row>
    <row r="92" spans="1:22" s="461" customFormat="1" ht="15" hidden="1" customHeight="1">
      <c r="A92" s="462"/>
      <c r="B92" s="264"/>
      <c r="C92" s="701" t="s">
        <v>197</v>
      </c>
      <c r="D92" s="702" t="s">
        <v>198</v>
      </c>
      <c r="E92" s="703" t="s">
        <v>198</v>
      </c>
      <c r="F92" s="463" t="s">
        <v>199</v>
      </c>
      <c r="G92" s="464"/>
      <c r="H92" s="465"/>
      <c r="I92" s="465"/>
      <c r="J92" s="465"/>
      <c r="K92" s="465"/>
      <c r="L92" s="465"/>
      <c r="M92" s="466"/>
      <c r="N92" s="472"/>
      <c r="O92" s="572">
        <v>30</v>
      </c>
      <c r="P92" s="267"/>
      <c r="Q92" s="267"/>
      <c r="R92" s="267"/>
      <c r="S92" s="441">
        <v>0</v>
      </c>
      <c r="T92" s="441">
        <v>0</v>
      </c>
      <c r="U92" s="500"/>
      <c r="V92" s="497">
        <f t="shared" si="1"/>
        <v>0</v>
      </c>
    </row>
    <row r="93" spans="1:22" s="461" customFormat="1" ht="15" hidden="1" customHeight="1">
      <c r="A93" s="462"/>
      <c r="B93" s="264"/>
      <c r="C93" s="701" t="s">
        <v>200</v>
      </c>
      <c r="D93" s="702" t="s">
        <v>201</v>
      </c>
      <c r="E93" s="703" t="s">
        <v>201</v>
      </c>
      <c r="F93" s="463" t="s">
        <v>202</v>
      </c>
      <c r="G93" s="464"/>
      <c r="H93" s="465"/>
      <c r="I93" s="465"/>
      <c r="J93" s="465"/>
      <c r="K93" s="465"/>
      <c r="L93" s="465"/>
      <c r="M93" s="466"/>
      <c r="N93" s="472"/>
      <c r="O93" s="572">
        <v>30</v>
      </c>
      <c r="P93" s="267"/>
      <c r="Q93" s="267"/>
      <c r="R93" s="267"/>
      <c r="S93" s="441">
        <v>0</v>
      </c>
      <c r="T93" s="441">
        <v>0</v>
      </c>
      <c r="U93" s="500"/>
      <c r="V93" s="497">
        <f t="shared" si="1"/>
        <v>0</v>
      </c>
    </row>
    <row r="94" spans="1:22" s="461" customFormat="1" ht="15" hidden="1" customHeight="1">
      <c r="A94" s="462"/>
      <c r="B94" s="264"/>
      <c r="C94" s="701" t="s">
        <v>203</v>
      </c>
      <c r="D94" s="702" t="s">
        <v>204</v>
      </c>
      <c r="E94" s="703" t="s">
        <v>204</v>
      </c>
      <c r="F94" s="463" t="s">
        <v>205</v>
      </c>
      <c r="G94" s="464"/>
      <c r="H94" s="465"/>
      <c r="I94" s="465"/>
      <c r="J94" s="465"/>
      <c r="K94" s="465"/>
      <c r="L94" s="465"/>
      <c r="M94" s="466"/>
      <c r="N94" s="472"/>
      <c r="O94" s="572">
        <v>30</v>
      </c>
      <c r="P94" s="267"/>
      <c r="Q94" s="267"/>
      <c r="R94" s="267"/>
      <c r="S94" s="441">
        <v>0</v>
      </c>
      <c r="T94" s="441">
        <v>0</v>
      </c>
      <c r="U94" s="500"/>
      <c r="V94" s="497">
        <f t="shared" si="1"/>
        <v>0</v>
      </c>
    </row>
    <row r="95" spans="1:22" s="461" customFormat="1" ht="15" customHeight="1">
      <c r="A95" s="462"/>
      <c r="B95" s="264"/>
      <c r="C95" s="701" t="s">
        <v>206</v>
      </c>
      <c r="D95" s="702" t="s">
        <v>207</v>
      </c>
      <c r="E95" s="703" t="s">
        <v>207</v>
      </c>
      <c r="F95" s="463" t="s">
        <v>208</v>
      </c>
      <c r="G95" s="464"/>
      <c r="H95" s="465"/>
      <c r="I95" s="465"/>
      <c r="J95" s="465"/>
      <c r="K95" s="465"/>
      <c r="L95" s="465"/>
      <c r="M95" s="466"/>
      <c r="N95" s="472"/>
      <c r="O95" s="572">
        <v>30</v>
      </c>
      <c r="P95" s="267"/>
      <c r="Q95" s="267"/>
      <c r="R95" s="267"/>
      <c r="S95" s="441">
        <v>0</v>
      </c>
      <c r="T95" s="441">
        <v>157919.03999999998</v>
      </c>
      <c r="U95" s="500"/>
      <c r="V95" s="497">
        <f t="shared" si="1"/>
        <v>157919.03999999998</v>
      </c>
    </row>
    <row r="96" spans="1:22" s="461" customFormat="1" ht="15" customHeight="1">
      <c r="A96" s="462"/>
      <c r="B96" s="264"/>
      <c r="C96" s="701" t="s">
        <v>209</v>
      </c>
      <c r="D96" s="702" t="s">
        <v>210</v>
      </c>
      <c r="E96" s="703" t="s">
        <v>210</v>
      </c>
      <c r="F96" s="463" t="s">
        <v>211</v>
      </c>
      <c r="G96" s="464"/>
      <c r="H96" s="465"/>
      <c r="I96" s="465"/>
      <c r="J96" s="465"/>
      <c r="K96" s="465"/>
      <c r="L96" s="465"/>
      <c r="M96" s="466"/>
      <c r="N96" s="472"/>
      <c r="O96" s="572">
        <v>30</v>
      </c>
      <c r="P96" s="267"/>
      <c r="Q96" s="267"/>
      <c r="R96" s="267"/>
      <c r="S96" s="441">
        <v>0</v>
      </c>
      <c r="T96" s="441">
        <v>77513.759999999995</v>
      </c>
      <c r="U96" s="500"/>
      <c r="V96" s="497">
        <f t="shared" si="1"/>
        <v>77513.759999999995</v>
      </c>
    </row>
    <row r="97" spans="1:22" s="461" customFormat="1" ht="15" hidden="1" customHeight="1">
      <c r="A97" s="462"/>
      <c r="B97" s="264"/>
      <c r="C97" s="701" t="s">
        <v>212</v>
      </c>
      <c r="D97" s="702" t="s">
        <v>213</v>
      </c>
      <c r="E97" s="703" t="s">
        <v>213</v>
      </c>
      <c r="F97" s="463" t="s">
        <v>214</v>
      </c>
      <c r="G97" s="464"/>
      <c r="H97" s="465"/>
      <c r="I97" s="465"/>
      <c r="J97" s="465"/>
      <c r="K97" s="465"/>
      <c r="L97" s="465"/>
      <c r="M97" s="466"/>
      <c r="N97" s="472"/>
      <c r="O97" s="572">
        <v>30</v>
      </c>
      <c r="P97" s="267"/>
      <c r="Q97" s="267"/>
      <c r="R97" s="267"/>
      <c r="S97" s="441">
        <v>0</v>
      </c>
      <c r="T97" s="441">
        <v>0</v>
      </c>
      <c r="U97" s="500"/>
      <c r="V97" s="497">
        <f t="shared" si="1"/>
        <v>0</v>
      </c>
    </row>
    <row r="98" spans="1:22" s="461" customFormat="1" ht="15" customHeight="1">
      <c r="A98" s="462"/>
      <c r="B98" s="264"/>
      <c r="C98" s="701" t="s">
        <v>215</v>
      </c>
      <c r="D98" s="702" t="s">
        <v>213</v>
      </c>
      <c r="E98" s="703" t="s">
        <v>213</v>
      </c>
      <c r="F98" s="463" t="s">
        <v>216</v>
      </c>
      <c r="G98" s="464"/>
      <c r="H98" s="465"/>
      <c r="I98" s="465"/>
      <c r="J98" s="465"/>
      <c r="K98" s="465"/>
      <c r="L98" s="465"/>
      <c r="M98" s="466"/>
      <c r="N98" s="472"/>
      <c r="O98" s="572">
        <v>30</v>
      </c>
      <c r="P98" s="267"/>
      <c r="Q98" s="267"/>
      <c r="R98" s="267"/>
      <c r="S98" s="441">
        <v>30198.399999999998</v>
      </c>
      <c r="T98" s="441">
        <v>41583.68</v>
      </c>
      <c r="U98" s="500"/>
      <c r="V98" s="497">
        <f t="shared" si="1"/>
        <v>11385.280000000002</v>
      </c>
    </row>
    <row r="99" spans="1:22" s="461" customFormat="1" ht="15" customHeight="1">
      <c r="A99" s="462" t="s">
        <v>217</v>
      </c>
      <c r="B99" s="462"/>
      <c r="C99" s="738"/>
      <c r="D99" s="739"/>
      <c r="E99" s="740"/>
      <c r="F99" s="473" t="s">
        <v>218</v>
      </c>
      <c r="G99" s="474"/>
      <c r="H99" s="475"/>
      <c r="I99" s="475"/>
      <c r="J99" s="475"/>
      <c r="K99" s="475"/>
      <c r="L99" s="475"/>
      <c r="M99" s="476"/>
      <c r="N99" s="472"/>
      <c r="O99" s="572">
        <v>30</v>
      </c>
      <c r="P99" s="267"/>
      <c r="Q99" s="267"/>
      <c r="R99" s="267"/>
      <c r="S99" s="442">
        <f>+S100+S104+S109+S116+S133+S126+S120</f>
        <v>175654319.75999999</v>
      </c>
      <c r="T99" s="442">
        <f>+T100+T104+T109+T116+T133+T126+T120</f>
        <v>192701669.7125783</v>
      </c>
      <c r="U99" s="500"/>
      <c r="V99" s="497">
        <f t="shared" si="1"/>
        <v>17047349.952578306</v>
      </c>
    </row>
    <row r="100" spans="1:22" s="461" customFormat="1" ht="15" customHeight="1">
      <c r="A100" s="462"/>
      <c r="B100" s="264" t="s">
        <v>219</v>
      </c>
      <c r="C100" s="701"/>
      <c r="D100" s="702"/>
      <c r="E100" s="703"/>
      <c r="F100" s="467" t="s">
        <v>220</v>
      </c>
      <c r="G100" s="464"/>
      <c r="H100" s="468"/>
      <c r="I100" s="468"/>
      <c r="J100" s="468"/>
      <c r="K100" s="468"/>
      <c r="L100" s="468"/>
      <c r="M100" s="469"/>
      <c r="N100" s="472"/>
      <c r="O100" s="572">
        <v>30</v>
      </c>
      <c r="P100" s="267"/>
      <c r="Q100" s="267"/>
      <c r="R100" s="267"/>
      <c r="S100" s="440">
        <f>SUM(S101:S103)</f>
        <v>170112508</v>
      </c>
      <c r="T100" s="440">
        <f>SUM(T101:T103)</f>
        <v>174518882</v>
      </c>
      <c r="U100" s="500"/>
      <c r="V100" s="497">
        <f t="shared" si="1"/>
        <v>4406374</v>
      </c>
    </row>
    <row r="101" spans="1:22" s="461" customFormat="1" ht="15" customHeight="1">
      <c r="A101" s="462"/>
      <c r="B101" s="264"/>
      <c r="C101" s="701" t="s">
        <v>221</v>
      </c>
      <c r="D101" s="702" t="s">
        <v>222</v>
      </c>
      <c r="E101" s="703" t="s">
        <v>222</v>
      </c>
      <c r="F101" s="463" t="s">
        <v>223</v>
      </c>
      <c r="G101" s="464"/>
      <c r="H101" s="465"/>
      <c r="I101" s="465"/>
      <c r="J101" s="465"/>
      <c r="K101" s="465"/>
      <c r="L101" s="465"/>
      <c r="M101" s="466"/>
      <c r="N101" s="472"/>
      <c r="O101" s="572">
        <v>30</v>
      </c>
      <c r="P101" s="267"/>
      <c r="Q101" s="267"/>
      <c r="R101" s="267"/>
      <c r="S101" s="441">
        <v>170110446</v>
      </c>
      <c r="T101" s="441">
        <v>174518882</v>
      </c>
      <c r="U101" s="500"/>
      <c r="V101" s="497">
        <f t="shared" si="1"/>
        <v>4408436</v>
      </c>
    </row>
    <row r="102" spans="1:22" s="461" customFormat="1" ht="15" customHeight="1">
      <c r="A102" s="462"/>
      <c r="B102" s="264"/>
      <c r="C102" s="701" t="s">
        <v>224</v>
      </c>
      <c r="D102" s="702" t="s">
        <v>225</v>
      </c>
      <c r="E102" s="703" t="s">
        <v>225</v>
      </c>
      <c r="F102" s="463" t="s">
        <v>226</v>
      </c>
      <c r="G102" s="464"/>
      <c r="H102" s="465"/>
      <c r="I102" s="465"/>
      <c r="J102" s="465"/>
      <c r="K102" s="465"/>
      <c r="L102" s="465"/>
      <c r="M102" s="466"/>
      <c r="N102" s="472"/>
      <c r="O102" s="572">
        <v>30</v>
      </c>
      <c r="P102" s="267"/>
      <c r="Q102" s="267"/>
      <c r="R102" s="267"/>
      <c r="S102" s="441">
        <v>2061.9999999999995</v>
      </c>
      <c r="T102" s="441">
        <v>0</v>
      </c>
      <c r="U102" s="500"/>
      <c r="V102" s="497">
        <f t="shared" si="1"/>
        <v>-2061.9999999999995</v>
      </c>
    </row>
    <row r="103" spans="1:22" s="461" customFormat="1" ht="15" hidden="1" customHeight="1">
      <c r="A103" s="462"/>
      <c r="B103" s="264"/>
      <c r="C103" s="701" t="s">
        <v>227</v>
      </c>
      <c r="D103" s="702" t="s">
        <v>228</v>
      </c>
      <c r="E103" s="703" t="s">
        <v>228</v>
      </c>
      <c r="F103" s="463" t="s">
        <v>229</v>
      </c>
      <c r="G103" s="464"/>
      <c r="H103" s="465"/>
      <c r="I103" s="465"/>
      <c r="J103" s="465"/>
      <c r="K103" s="465"/>
      <c r="L103" s="465"/>
      <c r="M103" s="466"/>
      <c r="N103" s="472"/>
      <c r="O103" s="572">
        <v>30</v>
      </c>
      <c r="P103" s="267"/>
      <c r="Q103" s="267"/>
      <c r="R103" s="267"/>
      <c r="S103" s="441">
        <v>0</v>
      </c>
      <c r="T103" s="441">
        <v>0</v>
      </c>
      <c r="U103" s="500"/>
      <c r="V103" s="497">
        <f t="shared" si="1"/>
        <v>0</v>
      </c>
    </row>
    <row r="104" spans="1:22" s="461" customFormat="1" ht="15" customHeight="1">
      <c r="A104" s="462"/>
      <c r="B104" s="264" t="s">
        <v>230</v>
      </c>
      <c r="C104" s="701"/>
      <c r="D104" s="702"/>
      <c r="E104" s="703"/>
      <c r="F104" s="467" t="s">
        <v>231</v>
      </c>
      <c r="G104" s="464"/>
      <c r="H104" s="468"/>
      <c r="I104" s="468"/>
      <c r="J104" s="468"/>
      <c r="K104" s="468"/>
      <c r="L104" s="468"/>
      <c r="M104" s="469"/>
      <c r="N104" s="472"/>
      <c r="O104" s="572">
        <v>30</v>
      </c>
      <c r="P104" s="267"/>
      <c r="Q104" s="267"/>
      <c r="R104" s="267"/>
      <c r="S104" s="440">
        <f>SUM(S105:S108)</f>
        <v>0</v>
      </c>
      <c r="T104" s="440">
        <f>SUM(T105:T108)</f>
        <v>2452032</v>
      </c>
      <c r="U104" s="500"/>
      <c r="V104" s="497">
        <f t="shared" si="1"/>
        <v>2452032</v>
      </c>
    </row>
    <row r="105" spans="1:22" s="461" customFormat="1" ht="15" hidden="1" customHeight="1">
      <c r="A105" s="462"/>
      <c r="B105" s="264"/>
      <c r="C105" s="701" t="s">
        <v>232</v>
      </c>
      <c r="D105" s="702" t="s">
        <v>233</v>
      </c>
      <c r="E105" s="703" t="s">
        <v>233</v>
      </c>
      <c r="F105" s="463" t="s">
        <v>234</v>
      </c>
      <c r="G105" s="464"/>
      <c r="H105" s="465"/>
      <c r="I105" s="465"/>
      <c r="J105" s="465"/>
      <c r="K105" s="465"/>
      <c r="L105" s="465"/>
      <c r="M105" s="466"/>
      <c r="N105" s="472"/>
      <c r="O105" s="572">
        <v>30</v>
      </c>
      <c r="P105" s="267"/>
      <c r="Q105" s="267"/>
      <c r="R105" s="267"/>
      <c r="S105" s="441">
        <v>0</v>
      </c>
      <c r="T105" s="441">
        <v>0</v>
      </c>
      <c r="U105" s="500"/>
      <c r="V105" s="497">
        <f t="shared" si="1"/>
        <v>0</v>
      </c>
    </row>
    <row r="106" spans="1:22" s="461" customFormat="1" ht="15" customHeight="1">
      <c r="A106" s="462"/>
      <c r="B106" s="264"/>
      <c r="C106" s="701" t="s">
        <v>235</v>
      </c>
      <c r="D106" s="702" t="s">
        <v>233</v>
      </c>
      <c r="E106" s="703" t="s">
        <v>233</v>
      </c>
      <c r="F106" s="463" t="s">
        <v>236</v>
      </c>
      <c r="G106" s="464"/>
      <c r="H106" s="465"/>
      <c r="I106" s="465"/>
      <c r="J106" s="465"/>
      <c r="K106" s="465"/>
      <c r="L106" s="465"/>
      <c r="M106" s="466"/>
      <c r="N106" s="472"/>
      <c r="O106" s="572">
        <v>30</v>
      </c>
      <c r="P106" s="267"/>
      <c r="Q106" s="267"/>
      <c r="R106" s="267"/>
      <c r="S106" s="441">
        <v>0</v>
      </c>
      <c r="T106" s="441">
        <v>2452032</v>
      </c>
      <c r="U106" s="500"/>
      <c r="V106" s="497">
        <f t="shared" si="1"/>
        <v>2452032</v>
      </c>
    </row>
    <row r="107" spans="1:22" s="461" customFormat="1" ht="15" hidden="1" customHeight="1">
      <c r="A107" s="462"/>
      <c r="B107" s="264"/>
      <c r="C107" s="701" t="s">
        <v>237</v>
      </c>
      <c r="D107" s="702" t="s">
        <v>233</v>
      </c>
      <c r="E107" s="703" t="s">
        <v>233</v>
      </c>
      <c r="F107" s="463" t="s">
        <v>238</v>
      </c>
      <c r="G107" s="464"/>
      <c r="H107" s="465"/>
      <c r="I107" s="465"/>
      <c r="J107" s="465"/>
      <c r="K107" s="465"/>
      <c r="L107" s="465"/>
      <c r="M107" s="466"/>
      <c r="N107" s="472"/>
      <c r="O107" s="572">
        <v>30</v>
      </c>
      <c r="P107" s="267"/>
      <c r="Q107" s="267"/>
      <c r="R107" s="267"/>
      <c r="S107" s="441">
        <v>0</v>
      </c>
      <c r="T107" s="441">
        <v>0</v>
      </c>
      <c r="U107" s="500"/>
      <c r="V107" s="497">
        <f t="shared" si="1"/>
        <v>0</v>
      </c>
    </row>
    <row r="108" spans="1:22" s="461" customFormat="1" ht="15" hidden="1" customHeight="1">
      <c r="A108" s="462"/>
      <c r="B108" s="264"/>
      <c r="C108" s="701" t="s">
        <v>239</v>
      </c>
      <c r="D108" s="702" t="s">
        <v>233</v>
      </c>
      <c r="E108" s="703" t="s">
        <v>233</v>
      </c>
      <c r="F108" s="463" t="s">
        <v>240</v>
      </c>
      <c r="G108" s="464"/>
      <c r="H108" s="465"/>
      <c r="I108" s="465"/>
      <c r="J108" s="465"/>
      <c r="K108" s="465"/>
      <c r="L108" s="465"/>
      <c r="M108" s="466"/>
      <c r="N108" s="472"/>
      <c r="O108" s="572">
        <v>30</v>
      </c>
      <c r="P108" s="267"/>
      <c r="Q108" s="267"/>
      <c r="R108" s="267"/>
      <c r="S108" s="441"/>
      <c r="T108" s="441"/>
      <c r="U108" s="500"/>
      <c r="V108" s="497">
        <f t="shared" si="1"/>
        <v>0</v>
      </c>
    </row>
    <row r="109" spans="1:22" s="461" customFormat="1" ht="15" customHeight="1">
      <c r="A109" s="462"/>
      <c r="B109" s="264">
        <v>33</v>
      </c>
      <c r="C109" s="701"/>
      <c r="D109" s="702"/>
      <c r="E109" s="703"/>
      <c r="F109" s="467" t="s">
        <v>241</v>
      </c>
      <c r="G109" s="464"/>
      <c r="H109" s="468"/>
      <c r="I109" s="468"/>
      <c r="J109" s="468"/>
      <c r="K109" s="468"/>
      <c r="L109" s="468"/>
      <c r="M109" s="469"/>
      <c r="N109" s="472"/>
      <c r="O109" s="572">
        <v>30</v>
      </c>
      <c r="P109" s="267"/>
      <c r="Q109" s="267"/>
      <c r="R109" s="267"/>
      <c r="S109" s="440">
        <f>SUM(S110:S115)</f>
        <v>839099.03999999992</v>
      </c>
      <c r="T109" s="440">
        <f>SUM(T110:T115)</f>
        <v>2208618.16</v>
      </c>
      <c r="U109" s="500"/>
      <c r="V109" s="497">
        <f t="shared" si="1"/>
        <v>1369519.12</v>
      </c>
    </row>
    <row r="110" spans="1:22" s="461" customFormat="1" ht="15" customHeight="1">
      <c r="A110" s="462"/>
      <c r="B110" s="264"/>
      <c r="C110" s="701" t="s">
        <v>242</v>
      </c>
      <c r="D110" s="702" t="s">
        <v>243</v>
      </c>
      <c r="E110" s="703" t="s">
        <v>243</v>
      </c>
      <c r="F110" s="463" t="s">
        <v>244</v>
      </c>
      <c r="G110" s="464"/>
      <c r="H110" s="465"/>
      <c r="I110" s="465"/>
      <c r="J110" s="465"/>
      <c r="K110" s="465"/>
      <c r="L110" s="465"/>
      <c r="M110" s="466"/>
      <c r="N110" s="472"/>
      <c r="O110" s="572">
        <v>30</v>
      </c>
      <c r="P110" s="267"/>
      <c r="Q110" s="267"/>
      <c r="R110" s="267"/>
      <c r="S110" s="441">
        <v>826020.73999999987</v>
      </c>
      <c r="T110" s="441">
        <v>1583105.04</v>
      </c>
      <c r="U110" s="500"/>
      <c r="V110" s="497">
        <f t="shared" si="1"/>
        <v>757084.30000000016</v>
      </c>
    </row>
    <row r="111" spans="1:22" s="461" customFormat="1" ht="15" customHeight="1">
      <c r="A111" s="462"/>
      <c r="B111" s="264"/>
      <c r="C111" s="701" t="s">
        <v>245</v>
      </c>
      <c r="D111" s="702" t="s">
        <v>246</v>
      </c>
      <c r="E111" s="703" t="s">
        <v>246</v>
      </c>
      <c r="F111" s="463" t="s">
        <v>247</v>
      </c>
      <c r="G111" s="464"/>
      <c r="H111" s="465"/>
      <c r="I111" s="465"/>
      <c r="J111" s="465"/>
      <c r="K111" s="465"/>
      <c r="L111" s="465"/>
      <c r="M111" s="466"/>
      <c r="N111" s="472"/>
      <c r="O111" s="572">
        <v>30</v>
      </c>
      <c r="P111" s="267"/>
      <c r="Q111" s="267"/>
      <c r="R111" s="267"/>
      <c r="S111" s="441">
        <v>13078.300000000001</v>
      </c>
      <c r="T111" s="441">
        <v>25000</v>
      </c>
      <c r="U111" s="500"/>
      <c r="V111" s="497">
        <f t="shared" si="1"/>
        <v>11921.699999999999</v>
      </c>
    </row>
    <row r="112" spans="1:22" s="461" customFormat="1" ht="15" customHeight="1">
      <c r="A112" s="462"/>
      <c r="B112" s="264"/>
      <c r="C112" s="701" t="s">
        <v>248</v>
      </c>
      <c r="D112" s="702" t="s">
        <v>249</v>
      </c>
      <c r="E112" s="703" t="s">
        <v>249</v>
      </c>
      <c r="F112" s="463" t="s">
        <v>250</v>
      </c>
      <c r="G112" s="464"/>
      <c r="H112" s="465"/>
      <c r="I112" s="465"/>
      <c r="J112" s="465"/>
      <c r="K112" s="465"/>
      <c r="L112" s="465"/>
      <c r="M112" s="466"/>
      <c r="N112" s="472"/>
      <c r="O112" s="572">
        <v>30</v>
      </c>
      <c r="P112" s="267"/>
      <c r="Q112" s="267"/>
      <c r="R112" s="267"/>
      <c r="S112" s="441">
        <v>0</v>
      </c>
      <c r="T112" s="441">
        <v>600513.12</v>
      </c>
      <c r="U112" s="500"/>
      <c r="V112" s="497">
        <f t="shared" si="1"/>
        <v>600513.12</v>
      </c>
    </row>
    <row r="113" spans="1:22" s="461" customFormat="1" ht="15" hidden="1" customHeight="1">
      <c r="A113" s="462"/>
      <c r="B113" s="264"/>
      <c r="C113" s="701" t="s">
        <v>251</v>
      </c>
      <c r="D113" s="702" t="s">
        <v>252</v>
      </c>
      <c r="E113" s="703" t="s">
        <v>252</v>
      </c>
      <c r="F113" s="463" t="s">
        <v>253</v>
      </c>
      <c r="G113" s="464"/>
      <c r="H113" s="465"/>
      <c r="I113" s="465"/>
      <c r="J113" s="465"/>
      <c r="K113" s="465"/>
      <c r="L113" s="465"/>
      <c r="M113" s="466"/>
      <c r="N113" s="472"/>
      <c r="O113" s="572">
        <v>30</v>
      </c>
      <c r="P113" s="267"/>
      <c r="Q113" s="267"/>
      <c r="R113" s="267"/>
      <c r="S113" s="441">
        <v>0</v>
      </c>
      <c r="T113" s="441">
        <v>0</v>
      </c>
      <c r="U113" s="500"/>
      <c r="V113" s="497">
        <f t="shared" si="1"/>
        <v>0</v>
      </c>
    </row>
    <row r="114" spans="1:22" s="461" customFormat="1" ht="15" hidden="1" customHeight="1">
      <c r="A114" s="462"/>
      <c r="B114" s="264"/>
      <c r="C114" s="701">
        <v>335</v>
      </c>
      <c r="D114" s="702" t="s">
        <v>254</v>
      </c>
      <c r="E114" s="703" t="s">
        <v>254</v>
      </c>
      <c r="F114" s="463" t="s">
        <v>255</v>
      </c>
      <c r="G114" s="464"/>
      <c r="H114" s="465"/>
      <c r="I114" s="465"/>
      <c r="J114" s="465"/>
      <c r="K114" s="465"/>
      <c r="L114" s="465"/>
      <c r="M114" s="466"/>
      <c r="N114" s="472"/>
      <c r="O114" s="572">
        <v>30</v>
      </c>
      <c r="P114" s="267"/>
      <c r="Q114" s="267"/>
      <c r="R114" s="267"/>
      <c r="S114" s="441">
        <v>0</v>
      </c>
      <c r="T114" s="441">
        <v>0</v>
      </c>
      <c r="U114" s="500"/>
      <c r="V114" s="497">
        <f t="shared" si="1"/>
        <v>0</v>
      </c>
    </row>
    <row r="115" spans="1:22" s="461" customFormat="1" ht="15" hidden="1" customHeight="1">
      <c r="A115" s="462"/>
      <c r="B115" s="264"/>
      <c r="C115" s="701">
        <v>336</v>
      </c>
      <c r="D115" s="702" t="s">
        <v>256</v>
      </c>
      <c r="E115" s="703" t="s">
        <v>256</v>
      </c>
      <c r="F115" s="463" t="s">
        <v>257</v>
      </c>
      <c r="G115" s="464"/>
      <c r="H115" s="465"/>
      <c r="I115" s="465"/>
      <c r="J115" s="465"/>
      <c r="K115" s="465"/>
      <c r="L115" s="465"/>
      <c r="M115" s="466"/>
      <c r="N115" s="472"/>
      <c r="O115" s="572">
        <v>30</v>
      </c>
      <c r="P115" s="267"/>
      <c r="Q115" s="267"/>
      <c r="R115" s="267"/>
      <c r="S115" s="441">
        <v>0</v>
      </c>
      <c r="T115" s="441">
        <v>0</v>
      </c>
      <c r="U115" s="500"/>
      <c r="V115" s="497">
        <f t="shared" si="1"/>
        <v>0</v>
      </c>
    </row>
    <row r="116" spans="1:22" s="461" customFormat="1" ht="15" customHeight="1">
      <c r="A116" s="462"/>
      <c r="B116" s="264" t="s">
        <v>258</v>
      </c>
      <c r="C116" s="701"/>
      <c r="D116" s="702"/>
      <c r="E116" s="703"/>
      <c r="F116" s="467" t="s">
        <v>259</v>
      </c>
      <c r="G116" s="464"/>
      <c r="H116" s="468"/>
      <c r="I116" s="468"/>
      <c r="J116" s="468"/>
      <c r="K116" s="468"/>
      <c r="L116" s="468"/>
      <c r="M116" s="469"/>
      <c r="N116" s="472"/>
      <c r="O116" s="572">
        <v>30</v>
      </c>
      <c r="P116" s="267"/>
      <c r="Q116" s="267"/>
      <c r="R116" s="267"/>
      <c r="S116" s="440">
        <f>SUM(S117:S119)</f>
        <v>597121.53999999992</v>
      </c>
      <c r="T116" s="440">
        <f>SUM(T117:T119)</f>
        <v>6641331.1278591994</v>
      </c>
      <c r="U116" s="500"/>
      <c r="V116" s="497">
        <f t="shared" si="1"/>
        <v>6044209.5878591994</v>
      </c>
    </row>
    <row r="117" spans="1:22" s="461" customFormat="1" ht="15" customHeight="1">
      <c r="A117" s="462"/>
      <c r="B117" s="264"/>
      <c r="C117" s="701" t="s">
        <v>260</v>
      </c>
      <c r="D117" s="702" t="s">
        <v>261</v>
      </c>
      <c r="E117" s="703" t="s">
        <v>261</v>
      </c>
      <c r="F117" s="463" t="s">
        <v>262</v>
      </c>
      <c r="G117" s="464"/>
      <c r="H117" s="465"/>
      <c r="I117" s="465"/>
      <c r="J117" s="465"/>
      <c r="K117" s="465"/>
      <c r="L117" s="465"/>
      <c r="M117" s="466"/>
      <c r="N117" s="472"/>
      <c r="O117" s="572">
        <v>30</v>
      </c>
      <c r="P117" s="267"/>
      <c r="Q117" s="267"/>
      <c r="R117" s="267"/>
      <c r="S117" s="441">
        <v>467144.74</v>
      </c>
      <c r="T117" s="441">
        <v>4492873.12</v>
      </c>
      <c r="U117" s="500"/>
      <c r="V117" s="497">
        <f t="shared" si="1"/>
        <v>4025728.38</v>
      </c>
    </row>
    <row r="118" spans="1:22" s="461" customFormat="1" ht="15" customHeight="1">
      <c r="A118" s="462"/>
      <c r="B118" s="264"/>
      <c r="C118" s="701" t="s">
        <v>263</v>
      </c>
      <c r="D118" s="702" t="s">
        <v>264</v>
      </c>
      <c r="E118" s="703" t="s">
        <v>264</v>
      </c>
      <c r="F118" s="463" t="s">
        <v>265</v>
      </c>
      <c r="G118" s="464"/>
      <c r="H118" s="465"/>
      <c r="I118" s="465"/>
      <c r="J118" s="465"/>
      <c r="K118" s="465"/>
      <c r="L118" s="465"/>
      <c r="M118" s="466"/>
      <c r="N118" s="472"/>
      <c r="O118" s="572">
        <v>30</v>
      </c>
      <c r="P118" s="267"/>
      <c r="Q118" s="267"/>
      <c r="R118" s="267"/>
      <c r="S118" s="441">
        <v>129976.79999999997</v>
      </c>
      <c r="T118" s="441">
        <v>2139324.48</v>
      </c>
      <c r="U118" s="500"/>
      <c r="V118" s="497">
        <f t="shared" si="1"/>
        <v>2009347.68</v>
      </c>
    </row>
    <row r="119" spans="1:22" s="461" customFormat="1" ht="15" customHeight="1">
      <c r="A119" s="462"/>
      <c r="B119" s="264"/>
      <c r="C119" s="701" t="s">
        <v>266</v>
      </c>
      <c r="D119" s="702" t="s">
        <v>264</v>
      </c>
      <c r="E119" s="703" t="s">
        <v>264</v>
      </c>
      <c r="F119" s="463" t="s">
        <v>267</v>
      </c>
      <c r="G119" s="464"/>
      <c r="H119" s="465"/>
      <c r="I119" s="465"/>
      <c r="J119" s="465"/>
      <c r="K119" s="465"/>
      <c r="L119" s="465"/>
      <c r="M119" s="466"/>
      <c r="N119" s="472"/>
      <c r="O119" s="572">
        <v>30</v>
      </c>
      <c r="P119" s="267"/>
      <c r="Q119" s="267"/>
      <c r="R119" s="267"/>
      <c r="S119" s="441">
        <v>0</v>
      </c>
      <c r="T119" s="441">
        <v>9133.5278591999977</v>
      </c>
      <c r="U119" s="500"/>
      <c r="V119" s="497">
        <f t="shared" si="1"/>
        <v>9133.5278591999977</v>
      </c>
    </row>
    <row r="120" spans="1:22" s="461" customFormat="1" ht="15" customHeight="1">
      <c r="A120" s="462"/>
      <c r="B120" s="264" t="s">
        <v>268</v>
      </c>
      <c r="C120" s="701"/>
      <c r="D120" s="702"/>
      <c r="E120" s="703"/>
      <c r="F120" s="467" t="s">
        <v>477</v>
      </c>
      <c r="G120" s="464"/>
      <c r="H120" s="468"/>
      <c r="I120" s="468"/>
      <c r="J120" s="468"/>
      <c r="K120" s="468"/>
      <c r="L120" s="468"/>
      <c r="M120" s="469"/>
      <c r="N120" s="472"/>
      <c r="O120" s="572">
        <v>30</v>
      </c>
      <c r="P120" s="267"/>
      <c r="Q120" s="267"/>
      <c r="R120" s="267"/>
      <c r="S120" s="442">
        <f>SUM(S121:S125)</f>
        <v>3796296.8799999985</v>
      </c>
      <c r="T120" s="442">
        <f>SUM(T121:T125)</f>
        <v>1411530.88</v>
      </c>
      <c r="U120" s="500"/>
      <c r="V120" s="497">
        <f t="shared" si="1"/>
        <v>-2384765.9999999986</v>
      </c>
    </row>
    <row r="121" spans="1:22" s="461" customFormat="1" ht="15" hidden="1" customHeight="1">
      <c r="A121" s="462"/>
      <c r="B121" s="264"/>
      <c r="C121" s="701" t="s">
        <v>270</v>
      </c>
      <c r="D121" s="702" t="s">
        <v>271</v>
      </c>
      <c r="E121" s="703" t="s">
        <v>271</v>
      </c>
      <c r="F121" s="463" t="s">
        <v>272</v>
      </c>
      <c r="G121" s="464"/>
      <c r="H121" s="465"/>
      <c r="I121" s="465"/>
      <c r="J121" s="465"/>
      <c r="K121" s="465"/>
      <c r="L121" s="465"/>
      <c r="M121" s="466"/>
      <c r="N121" s="472"/>
      <c r="O121" s="572">
        <v>30</v>
      </c>
      <c r="P121" s="267"/>
      <c r="Q121" s="267"/>
      <c r="R121" s="267"/>
      <c r="S121" s="441">
        <v>0</v>
      </c>
      <c r="T121" s="441">
        <v>0</v>
      </c>
      <c r="U121" s="500"/>
      <c r="V121" s="497">
        <f t="shared" si="1"/>
        <v>0</v>
      </c>
    </row>
    <row r="122" spans="1:22" s="461" customFormat="1" ht="15" hidden="1" customHeight="1">
      <c r="A122" s="462"/>
      <c r="B122" s="264"/>
      <c r="C122" s="701" t="s">
        <v>273</v>
      </c>
      <c r="D122" s="702" t="s">
        <v>271</v>
      </c>
      <c r="E122" s="703" t="s">
        <v>271</v>
      </c>
      <c r="F122" s="463" t="s">
        <v>274</v>
      </c>
      <c r="G122" s="464"/>
      <c r="H122" s="465"/>
      <c r="I122" s="465"/>
      <c r="J122" s="465"/>
      <c r="K122" s="465"/>
      <c r="L122" s="465"/>
      <c r="M122" s="466"/>
      <c r="N122" s="472"/>
      <c r="O122" s="572">
        <v>30</v>
      </c>
      <c r="P122" s="267"/>
      <c r="Q122" s="267"/>
      <c r="R122" s="267"/>
      <c r="S122" s="441">
        <v>0</v>
      </c>
      <c r="T122" s="441">
        <v>0</v>
      </c>
      <c r="U122" s="500"/>
      <c r="V122" s="497">
        <f t="shared" si="1"/>
        <v>0</v>
      </c>
    </row>
    <row r="123" spans="1:22" s="461" customFormat="1" ht="15" customHeight="1">
      <c r="A123" s="462"/>
      <c r="B123" s="264"/>
      <c r="C123" s="701" t="s">
        <v>275</v>
      </c>
      <c r="D123" s="702" t="s">
        <v>276</v>
      </c>
      <c r="E123" s="703" t="s">
        <v>276</v>
      </c>
      <c r="F123" s="463" t="s">
        <v>277</v>
      </c>
      <c r="G123" s="464"/>
      <c r="H123" s="465"/>
      <c r="I123" s="465"/>
      <c r="J123" s="465"/>
      <c r="K123" s="465"/>
      <c r="L123" s="465"/>
      <c r="M123" s="466"/>
      <c r="N123" s="472"/>
      <c r="O123" s="572">
        <v>30</v>
      </c>
      <c r="P123" s="267"/>
      <c r="Q123" s="267"/>
      <c r="R123" s="267"/>
      <c r="S123" s="441">
        <v>15156</v>
      </c>
      <c r="T123" s="441">
        <v>37939.679999999993</v>
      </c>
      <c r="U123" s="500"/>
      <c r="V123" s="497">
        <f t="shared" si="1"/>
        <v>22783.679999999993</v>
      </c>
    </row>
    <row r="124" spans="1:22" s="461" customFormat="1" ht="15" customHeight="1">
      <c r="A124" s="462"/>
      <c r="B124" s="264"/>
      <c r="C124" s="701" t="s">
        <v>278</v>
      </c>
      <c r="D124" s="702" t="s">
        <v>279</v>
      </c>
      <c r="E124" s="703" t="s">
        <v>279</v>
      </c>
      <c r="F124" s="463" t="s">
        <v>280</v>
      </c>
      <c r="G124" s="464"/>
      <c r="H124" s="465"/>
      <c r="I124" s="465"/>
      <c r="J124" s="465"/>
      <c r="K124" s="465"/>
      <c r="L124" s="465"/>
      <c r="M124" s="466"/>
      <c r="N124" s="472"/>
      <c r="O124" s="572">
        <v>30</v>
      </c>
      <c r="P124" s="267"/>
      <c r="Q124" s="267"/>
      <c r="R124" s="267"/>
      <c r="S124" s="441">
        <v>400</v>
      </c>
      <c r="T124" s="441">
        <v>2500</v>
      </c>
      <c r="U124" s="500"/>
      <c r="V124" s="497">
        <f t="shared" si="1"/>
        <v>2100</v>
      </c>
    </row>
    <row r="125" spans="1:22" s="461" customFormat="1" ht="15" customHeight="1">
      <c r="A125" s="462"/>
      <c r="B125" s="264"/>
      <c r="C125" s="701" t="s">
        <v>281</v>
      </c>
      <c r="D125" s="702" t="s">
        <v>282</v>
      </c>
      <c r="E125" s="703" t="s">
        <v>282</v>
      </c>
      <c r="F125" s="463" t="s">
        <v>283</v>
      </c>
      <c r="G125" s="464"/>
      <c r="H125" s="465"/>
      <c r="I125" s="465"/>
      <c r="J125" s="465"/>
      <c r="K125" s="465"/>
      <c r="L125" s="465"/>
      <c r="M125" s="466"/>
      <c r="N125" s="472"/>
      <c r="O125" s="572">
        <v>30</v>
      </c>
      <c r="P125" s="267"/>
      <c r="Q125" s="267"/>
      <c r="R125" s="267"/>
      <c r="S125" s="441">
        <v>3780740.8799999985</v>
      </c>
      <c r="T125" s="441">
        <v>1371091.2</v>
      </c>
      <c r="U125" s="500"/>
      <c r="V125" s="497">
        <f t="shared" si="1"/>
        <v>-2409649.6799999988</v>
      </c>
    </row>
    <row r="126" spans="1:22" s="461" customFormat="1" ht="15" customHeight="1">
      <c r="A126" s="462"/>
      <c r="B126" s="264" t="s">
        <v>284</v>
      </c>
      <c r="C126" s="265"/>
      <c r="D126" s="470"/>
      <c r="E126" s="471"/>
      <c r="F126" s="467" t="s">
        <v>478</v>
      </c>
      <c r="G126" s="464"/>
      <c r="H126" s="465"/>
      <c r="I126" s="465"/>
      <c r="J126" s="465"/>
      <c r="K126" s="465"/>
      <c r="L126" s="465"/>
      <c r="M126" s="466"/>
      <c r="N126" s="472"/>
      <c r="O126" s="572">
        <v>30</v>
      </c>
      <c r="P126" s="267"/>
      <c r="Q126" s="267"/>
      <c r="R126" s="267"/>
      <c r="S126" s="442">
        <f>SUM(S127:S132)</f>
        <v>0</v>
      </c>
      <c r="T126" s="442">
        <f>SUM(T127:T132)</f>
        <v>269580.04196173477</v>
      </c>
      <c r="U126" s="500"/>
      <c r="V126" s="497">
        <f t="shared" si="1"/>
        <v>269580.04196173477</v>
      </c>
    </row>
    <row r="127" spans="1:22" s="461" customFormat="1" ht="15" customHeight="1">
      <c r="A127" s="462"/>
      <c r="B127" s="264"/>
      <c r="C127" s="701" t="s">
        <v>286</v>
      </c>
      <c r="D127" s="702" t="s">
        <v>271</v>
      </c>
      <c r="E127" s="703" t="s">
        <v>271</v>
      </c>
      <c r="F127" s="463" t="s">
        <v>287</v>
      </c>
      <c r="G127" s="464"/>
      <c r="H127" s="465"/>
      <c r="I127" s="465"/>
      <c r="J127" s="465"/>
      <c r="K127" s="465"/>
      <c r="L127" s="465"/>
      <c r="M127" s="466"/>
      <c r="N127" s="472"/>
      <c r="O127" s="572">
        <v>30</v>
      </c>
      <c r="P127" s="267"/>
      <c r="Q127" s="267"/>
      <c r="R127" s="267"/>
      <c r="S127" s="441">
        <v>0</v>
      </c>
      <c r="T127" s="441">
        <v>12740.357652479997</v>
      </c>
      <c r="U127" s="500"/>
      <c r="V127" s="497">
        <f t="shared" si="1"/>
        <v>12740.357652479997</v>
      </c>
    </row>
    <row r="128" spans="1:22" s="461" customFormat="1" ht="15" hidden="1" customHeight="1">
      <c r="A128" s="462"/>
      <c r="B128" s="264"/>
      <c r="C128" s="701" t="s">
        <v>288</v>
      </c>
      <c r="D128" s="702" t="s">
        <v>271</v>
      </c>
      <c r="E128" s="703" t="s">
        <v>271</v>
      </c>
      <c r="F128" s="463" t="s">
        <v>289</v>
      </c>
      <c r="G128" s="464"/>
      <c r="H128" s="465"/>
      <c r="I128" s="465"/>
      <c r="J128" s="465"/>
      <c r="K128" s="465"/>
      <c r="L128" s="465"/>
      <c r="M128" s="466"/>
      <c r="N128" s="472"/>
      <c r="O128" s="572">
        <v>30</v>
      </c>
      <c r="P128" s="267"/>
      <c r="Q128" s="267"/>
      <c r="R128" s="267"/>
      <c r="S128" s="441">
        <v>0</v>
      </c>
      <c r="T128" s="441">
        <v>0</v>
      </c>
      <c r="U128" s="500"/>
      <c r="V128" s="497">
        <f t="shared" si="1"/>
        <v>0</v>
      </c>
    </row>
    <row r="129" spans="1:23" s="461" customFormat="1" ht="15" customHeight="1">
      <c r="A129" s="462"/>
      <c r="B129" s="264"/>
      <c r="C129" s="701" t="s">
        <v>290</v>
      </c>
      <c r="D129" s="702" t="s">
        <v>276</v>
      </c>
      <c r="E129" s="703" t="s">
        <v>276</v>
      </c>
      <c r="F129" s="463" t="s">
        <v>291</v>
      </c>
      <c r="G129" s="464"/>
      <c r="H129" s="465"/>
      <c r="I129" s="465"/>
      <c r="J129" s="465"/>
      <c r="K129" s="465"/>
      <c r="L129" s="465"/>
      <c r="M129" s="466"/>
      <c r="N129" s="472"/>
      <c r="O129" s="572">
        <v>30</v>
      </c>
      <c r="P129" s="267"/>
      <c r="Q129" s="267"/>
      <c r="R129" s="267"/>
      <c r="S129" s="441">
        <v>0</v>
      </c>
      <c r="T129" s="441">
        <v>13789.28430925479</v>
      </c>
      <c r="U129" s="500"/>
      <c r="V129" s="497">
        <f t="shared" si="1"/>
        <v>13789.28430925479</v>
      </c>
      <c r="W129" s="461" t="s">
        <v>628</v>
      </c>
    </row>
    <row r="130" spans="1:23" s="461" customFormat="1" ht="15" customHeight="1">
      <c r="A130" s="462"/>
      <c r="B130" s="264"/>
      <c r="C130" s="701" t="s">
        <v>292</v>
      </c>
      <c r="D130" s="702" t="s">
        <v>279</v>
      </c>
      <c r="E130" s="703" t="s">
        <v>279</v>
      </c>
      <c r="F130" s="463" t="s">
        <v>293</v>
      </c>
      <c r="G130" s="464"/>
      <c r="H130" s="465"/>
      <c r="I130" s="465"/>
      <c r="J130" s="465"/>
      <c r="K130" s="465"/>
      <c r="L130" s="465"/>
      <c r="M130" s="466"/>
      <c r="N130" s="472"/>
      <c r="O130" s="572">
        <v>30</v>
      </c>
      <c r="P130" s="267"/>
      <c r="Q130" s="267"/>
      <c r="R130" s="267"/>
      <c r="S130" s="441">
        <v>0</v>
      </c>
      <c r="T130" s="441">
        <v>22217.759999999998</v>
      </c>
      <c r="U130" s="500"/>
      <c r="V130" s="497">
        <f t="shared" si="1"/>
        <v>22217.759999999998</v>
      </c>
    </row>
    <row r="131" spans="1:23" s="461" customFormat="1" ht="15" customHeight="1">
      <c r="A131" s="462"/>
      <c r="B131" s="264"/>
      <c r="C131" s="701" t="s">
        <v>294</v>
      </c>
      <c r="D131" s="702" t="s">
        <v>282</v>
      </c>
      <c r="E131" s="703" t="s">
        <v>282</v>
      </c>
      <c r="F131" s="463" t="s">
        <v>295</v>
      </c>
      <c r="G131" s="464"/>
      <c r="H131" s="465"/>
      <c r="I131" s="465"/>
      <c r="J131" s="465"/>
      <c r="K131" s="465"/>
      <c r="L131" s="465"/>
      <c r="M131" s="466"/>
      <c r="N131" s="472"/>
      <c r="O131" s="572">
        <v>30</v>
      </c>
      <c r="P131" s="267"/>
      <c r="Q131" s="267"/>
      <c r="R131" s="267"/>
      <c r="S131" s="441">
        <v>0</v>
      </c>
      <c r="T131" s="441">
        <v>220832.63999999998</v>
      </c>
      <c r="U131" s="500"/>
      <c r="V131" s="497">
        <f t="shared" si="1"/>
        <v>220832.63999999998</v>
      </c>
    </row>
    <row r="132" spans="1:23" s="461" customFormat="1" ht="15" hidden="1" customHeight="1">
      <c r="A132" s="462"/>
      <c r="B132" s="264"/>
      <c r="C132" s="701" t="s">
        <v>296</v>
      </c>
      <c r="D132" s="702" t="s">
        <v>282</v>
      </c>
      <c r="E132" s="703" t="s">
        <v>282</v>
      </c>
      <c r="F132" s="463" t="s">
        <v>297</v>
      </c>
      <c r="G132" s="464"/>
      <c r="H132" s="465"/>
      <c r="I132" s="465"/>
      <c r="J132" s="465"/>
      <c r="K132" s="465"/>
      <c r="L132" s="465"/>
      <c r="M132" s="466"/>
      <c r="N132" s="472"/>
      <c r="O132" s="572">
        <v>30</v>
      </c>
      <c r="P132" s="267"/>
      <c r="Q132" s="267"/>
      <c r="R132" s="267"/>
      <c r="S132" s="441">
        <v>0</v>
      </c>
      <c r="T132" s="441">
        <v>0</v>
      </c>
      <c r="U132" s="500"/>
      <c r="V132" s="497">
        <f t="shared" si="1"/>
        <v>0</v>
      </c>
    </row>
    <row r="133" spans="1:23" s="461" customFormat="1" ht="15" customHeight="1">
      <c r="A133" s="462"/>
      <c r="B133" s="264" t="s">
        <v>298</v>
      </c>
      <c r="C133" s="701"/>
      <c r="D133" s="702"/>
      <c r="E133" s="703"/>
      <c r="F133" s="467" t="s">
        <v>299</v>
      </c>
      <c r="G133" s="464"/>
      <c r="H133" s="468"/>
      <c r="I133" s="468"/>
      <c r="J133" s="468"/>
      <c r="K133" s="468"/>
      <c r="L133" s="468"/>
      <c r="M133" s="469"/>
      <c r="N133" s="472"/>
      <c r="O133" s="572">
        <v>30</v>
      </c>
      <c r="P133" s="267"/>
      <c r="Q133" s="267"/>
      <c r="R133" s="267"/>
      <c r="S133" s="440">
        <f>SUM(S134:S142)</f>
        <v>309294.3</v>
      </c>
      <c r="T133" s="440">
        <f>SUM(T134:T142)</f>
        <v>5199695.5027573751</v>
      </c>
      <c r="U133" s="500"/>
      <c r="V133" s="497">
        <f t="shared" si="1"/>
        <v>4890401.2027573753</v>
      </c>
    </row>
    <row r="134" spans="1:23" s="461" customFormat="1" ht="15" customHeight="1">
      <c r="A134" s="462"/>
      <c r="B134" s="264"/>
      <c r="C134" s="701" t="s">
        <v>300</v>
      </c>
      <c r="D134" s="702" t="s">
        <v>301</v>
      </c>
      <c r="E134" s="703" t="s">
        <v>301</v>
      </c>
      <c r="F134" s="463" t="s">
        <v>302</v>
      </c>
      <c r="G134" s="464"/>
      <c r="H134" s="465"/>
      <c r="I134" s="465"/>
      <c r="J134" s="465"/>
      <c r="K134" s="465"/>
      <c r="L134" s="465"/>
      <c r="M134" s="466"/>
      <c r="N134" s="472"/>
      <c r="O134" s="572">
        <v>30</v>
      </c>
      <c r="P134" s="267"/>
      <c r="Q134" s="267"/>
      <c r="R134" s="267"/>
      <c r="S134" s="441">
        <v>238556.84</v>
      </c>
      <c r="T134" s="441">
        <v>330647</v>
      </c>
      <c r="U134" s="500"/>
      <c r="V134" s="497">
        <f t="shared" si="1"/>
        <v>92090.16</v>
      </c>
    </row>
    <row r="135" spans="1:23" s="461" customFormat="1" ht="15" customHeight="1">
      <c r="A135" s="462"/>
      <c r="B135" s="264"/>
      <c r="C135" s="701" t="s">
        <v>303</v>
      </c>
      <c r="D135" s="702" t="s">
        <v>304</v>
      </c>
      <c r="E135" s="703" t="s">
        <v>304</v>
      </c>
      <c r="F135" s="463" t="s">
        <v>305</v>
      </c>
      <c r="G135" s="464"/>
      <c r="H135" s="465"/>
      <c r="I135" s="465"/>
      <c r="J135" s="465"/>
      <c r="K135" s="465"/>
      <c r="L135" s="465"/>
      <c r="M135" s="466"/>
      <c r="N135" s="472"/>
      <c r="O135" s="572">
        <v>30</v>
      </c>
      <c r="P135" s="267"/>
      <c r="Q135" s="267"/>
      <c r="R135" s="267"/>
      <c r="S135" s="441">
        <v>30811.879999999994</v>
      </c>
      <c r="T135" s="441">
        <v>65141.279999999999</v>
      </c>
      <c r="U135" s="500"/>
      <c r="V135" s="497">
        <f t="shared" si="1"/>
        <v>34329.400000000009</v>
      </c>
    </row>
    <row r="136" spans="1:23" s="461" customFormat="1" ht="15" customHeight="1">
      <c r="A136" s="462"/>
      <c r="B136" s="264"/>
      <c r="C136" s="701" t="s">
        <v>306</v>
      </c>
      <c r="D136" s="702" t="s">
        <v>304</v>
      </c>
      <c r="E136" s="703" t="s">
        <v>304</v>
      </c>
      <c r="F136" s="463" t="s">
        <v>307</v>
      </c>
      <c r="G136" s="464"/>
      <c r="H136" s="465"/>
      <c r="I136" s="465"/>
      <c r="J136" s="465"/>
      <c r="K136" s="465"/>
      <c r="L136" s="465"/>
      <c r="M136" s="466"/>
      <c r="N136" s="472"/>
      <c r="O136" s="572">
        <v>30</v>
      </c>
      <c r="P136" s="267"/>
      <c r="Q136" s="267"/>
      <c r="R136" s="267"/>
      <c r="S136" s="441">
        <v>0</v>
      </c>
      <c r="T136" s="441">
        <v>6645.797093375998</v>
      </c>
      <c r="U136" s="500"/>
      <c r="V136" s="497">
        <f t="shared" si="1"/>
        <v>6645.797093375998</v>
      </c>
    </row>
    <row r="137" spans="1:23" s="461" customFormat="1" ht="15" hidden="1" customHeight="1">
      <c r="A137" s="462"/>
      <c r="B137" s="264"/>
      <c r="C137" s="701" t="s">
        <v>308</v>
      </c>
      <c r="D137" s="702" t="s">
        <v>304</v>
      </c>
      <c r="E137" s="703" t="s">
        <v>304</v>
      </c>
      <c r="F137" s="463" t="s">
        <v>309</v>
      </c>
      <c r="G137" s="464"/>
      <c r="H137" s="465"/>
      <c r="I137" s="465"/>
      <c r="J137" s="465"/>
      <c r="K137" s="465"/>
      <c r="L137" s="465"/>
      <c r="M137" s="466"/>
      <c r="N137" s="472"/>
      <c r="O137" s="572">
        <v>30</v>
      </c>
      <c r="P137" s="267"/>
      <c r="Q137" s="267"/>
      <c r="R137" s="267"/>
      <c r="S137" s="441">
        <v>0</v>
      </c>
      <c r="T137" s="441">
        <v>0</v>
      </c>
      <c r="U137" s="500"/>
      <c r="V137" s="497">
        <f t="shared" si="1"/>
        <v>0</v>
      </c>
    </row>
    <row r="138" spans="1:23" s="461" customFormat="1" ht="15" customHeight="1">
      <c r="A138" s="462"/>
      <c r="B138" s="264"/>
      <c r="C138" s="701" t="s">
        <v>310</v>
      </c>
      <c r="D138" s="702" t="s">
        <v>304</v>
      </c>
      <c r="E138" s="703" t="s">
        <v>304</v>
      </c>
      <c r="F138" s="463" t="s">
        <v>311</v>
      </c>
      <c r="G138" s="464"/>
      <c r="H138" s="465"/>
      <c r="I138" s="465"/>
      <c r="J138" s="465"/>
      <c r="K138" s="465"/>
      <c r="L138" s="465"/>
      <c r="M138" s="466"/>
      <c r="N138" s="472"/>
      <c r="O138" s="572">
        <v>30</v>
      </c>
      <c r="P138" s="267"/>
      <c r="Q138" s="267"/>
      <c r="R138" s="267"/>
      <c r="S138" s="441">
        <v>3622.5</v>
      </c>
      <c r="T138" s="441">
        <v>7527.6656639999983</v>
      </c>
      <c r="U138" s="500"/>
      <c r="V138" s="497">
        <f t="shared" si="1"/>
        <v>3905.1656639999983</v>
      </c>
    </row>
    <row r="139" spans="1:23" s="461" customFormat="1" ht="15" customHeight="1">
      <c r="A139" s="462"/>
      <c r="B139" s="264"/>
      <c r="C139" s="701" t="s">
        <v>312</v>
      </c>
      <c r="D139" s="702" t="s">
        <v>313</v>
      </c>
      <c r="E139" s="703" t="s">
        <v>313</v>
      </c>
      <c r="F139" s="463" t="s">
        <v>314</v>
      </c>
      <c r="G139" s="464"/>
      <c r="H139" s="465"/>
      <c r="I139" s="465"/>
      <c r="J139" s="465"/>
      <c r="K139" s="465"/>
      <c r="L139" s="465"/>
      <c r="M139" s="466"/>
      <c r="N139" s="472"/>
      <c r="O139" s="572">
        <v>30</v>
      </c>
      <c r="P139" s="267"/>
      <c r="Q139" s="267"/>
      <c r="R139" s="267"/>
      <c r="S139" s="441">
        <v>6356.4</v>
      </c>
      <c r="T139" s="441">
        <v>438268.31999999995</v>
      </c>
      <c r="U139" s="500"/>
      <c r="V139" s="497">
        <f t="shared" ref="V139:V178" si="2">+T139-S139</f>
        <v>431911.91999999993</v>
      </c>
    </row>
    <row r="140" spans="1:23" s="461" customFormat="1" ht="15" customHeight="1">
      <c r="A140" s="462"/>
      <c r="B140" s="264"/>
      <c r="C140" s="701" t="s">
        <v>315</v>
      </c>
      <c r="D140" s="702" t="s">
        <v>316</v>
      </c>
      <c r="E140" s="703" t="s">
        <v>316</v>
      </c>
      <c r="F140" s="463" t="s">
        <v>317</v>
      </c>
      <c r="G140" s="464"/>
      <c r="H140" s="465"/>
      <c r="I140" s="465"/>
      <c r="J140" s="465"/>
      <c r="K140" s="465"/>
      <c r="L140" s="465"/>
      <c r="M140" s="466"/>
      <c r="N140" s="472"/>
      <c r="O140" s="572">
        <v>30</v>
      </c>
      <c r="P140" s="267"/>
      <c r="Q140" s="267"/>
      <c r="R140" s="267"/>
      <c r="S140" s="441">
        <v>26124.680000000004</v>
      </c>
      <c r="T140" s="441">
        <v>78204.959999999992</v>
      </c>
      <c r="U140" s="500"/>
      <c r="V140" s="497">
        <f t="shared" si="2"/>
        <v>52080.279999999984</v>
      </c>
    </row>
    <row r="141" spans="1:23" s="461" customFormat="1" ht="15" hidden="1" customHeight="1">
      <c r="A141" s="462"/>
      <c r="B141" s="264"/>
      <c r="C141" s="265"/>
      <c r="D141" s="470" t="s">
        <v>542</v>
      </c>
      <c r="E141" s="471"/>
      <c r="F141" s="463" t="s">
        <v>543</v>
      </c>
      <c r="G141" s="464"/>
      <c r="H141" s="465"/>
      <c r="I141" s="465"/>
      <c r="J141" s="465"/>
      <c r="K141" s="465"/>
      <c r="L141" s="465"/>
      <c r="M141" s="466"/>
      <c r="N141" s="472"/>
      <c r="O141" s="572">
        <v>30</v>
      </c>
      <c r="P141" s="267"/>
      <c r="Q141" s="267"/>
      <c r="R141" s="267"/>
      <c r="S141" s="441">
        <v>0</v>
      </c>
      <c r="T141" s="441">
        <v>0</v>
      </c>
      <c r="U141" s="500"/>
      <c r="V141" s="497">
        <f t="shared" si="2"/>
        <v>0</v>
      </c>
    </row>
    <row r="142" spans="1:23" s="461" customFormat="1" ht="15" customHeight="1">
      <c r="A142" s="462"/>
      <c r="B142" s="264"/>
      <c r="C142" s="701" t="s">
        <v>318</v>
      </c>
      <c r="D142" s="702" t="s">
        <v>319</v>
      </c>
      <c r="E142" s="703" t="s">
        <v>319</v>
      </c>
      <c r="F142" s="463" t="s">
        <v>320</v>
      </c>
      <c r="G142" s="464"/>
      <c r="H142" s="465"/>
      <c r="I142" s="465"/>
      <c r="J142" s="465"/>
      <c r="K142" s="465"/>
      <c r="L142" s="465"/>
      <c r="M142" s="466"/>
      <c r="N142" s="472"/>
      <c r="O142" s="572">
        <v>30</v>
      </c>
      <c r="P142" s="267"/>
      <c r="Q142" s="267"/>
      <c r="R142" s="267"/>
      <c r="S142" s="441">
        <v>3822</v>
      </c>
      <c r="T142" s="441">
        <v>4273260.4799999995</v>
      </c>
      <c r="U142" s="500"/>
      <c r="V142" s="497">
        <f t="shared" si="2"/>
        <v>4269438.4799999995</v>
      </c>
    </row>
    <row r="143" spans="1:23" s="478" customFormat="1" ht="15" hidden="1" customHeight="1">
      <c r="A143" s="462" t="s">
        <v>321</v>
      </c>
      <c r="B143" s="462"/>
      <c r="C143" s="738"/>
      <c r="D143" s="739"/>
      <c r="E143" s="740"/>
      <c r="F143" s="473" t="s">
        <v>322</v>
      </c>
      <c r="G143" s="474"/>
      <c r="H143" s="475"/>
      <c r="I143" s="475"/>
      <c r="J143" s="475"/>
      <c r="K143" s="475"/>
      <c r="L143" s="475"/>
      <c r="M143" s="476"/>
      <c r="N143" s="477"/>
      <c r="O143" s="572">
        <v>30</v>
      </c>
      <c r="P143" s="273"/>
      <c r="Q143" s="273"/>
      <c r="R143" s="273"/>
      <c r="S143" s="442">
        <f>+S144+S147</f>
        <v>0</v>
      </c>
      <c r="T143" s="442">
        <f>+T144+T147</f>
        <v>0</v>
      </c>
      <c r="U143" s="500"/>
      <c r="V143" s="497">
        <f t="shared" si="2"/>
        <v>0</v>
      </c>
    </row>
    <row r="144" spans="1:23" s="461" customFormat="1" ht="15" hidden="1" customHeight="1">
      <c r="A144" s="462"/>
      <c r="B144" s="264" t="s">
        <v>323</v>
      </c>
      <c r="C144" s="701"/>
      <c r="D144" s="702"/>
      <c r="E144" s="703"/>
      <c r="F144" s="467" t="s">
        <v>324</v>
      </c>
      <c r="G144" s="464"/>
      <c r="H144" s="468"/>
      <c r="I144" s="468"/>
      <c r="J144" s="468"/>
      <c r="K144" s="468"/>
      <c r="L144" s="468"/>
      <c r="M144" s="469"/>
      <c r="N144" s="472"/>
      <c r="O144" s="572">
        <v>30</v>
      </c>
      <c r="P144" s="267"/>
      <c r="Q144" s="267"/>
      <c r="R144" s="267"/>
      <c r="S144" s="440">
        <f>SUM(S145:S146)</f>
        <v>0</v>
      </c>
      <c r="T144" s="440">
        <f>SUM(T145:T146)</f>
        <v>0</v>
      </c>
      <c r="U144" s="500"/>
      <c r="V144" s="497">
        <f t="shared" si="2"/>
        <v>0</v>
      </c>
    </row>
    <row r="145" spans="1:22" s="461" customFormat="1" ht="15" hidden="1" customHeight="1">
      <c r="A145" s="462"/>
      <c r="B145" s="264"/>
      <c r="C145" s="701" t="s">
        <v>325</v>
      </c>
      <c r="D145" s="702" t="s">
        <v>326</v>
      </c>
      <c r="E145" s="703" t="s">
        <v>326</v>
      </c>
      <c r="F145" s="463" t="s">
        <v>327</v>
      </c>
      <c r="G145" s="464"/>
      <c r="H145" s="465"/>
      <c r="I145" s="465"/>
      <c r="J145" s="465"/>
      <c r="K145" s="465"/>
      <c r="L145" s="465"/>
      <c r="M145" s="466"/>
      <c r="N145" s="472"/>
      <c r="O145" s="572">
        <v>30</v>
      </c>
      <c r="P145" s="267"/>
      <c r="Q145" s="267"/>
      <c r="R145" s="267"/>
      <c r="S145" s="441">
        <v>0</v>
      </c>
      <c r="T145" s="441">
        <v>0</v>
      </c>
      <c r="U145" s="500"/>
      <c r="V145" s="497">
        <f t="shared" si="2"/>
        <v>0</v>
      </c>
    </row>
    <row r="146" spans="1:22" s="461" customFormat="1" ht="15" hidden="1" customHeight="1">
      <c r="A146" s="462"/>
      <c r="B146" s="264"/>
      <c r="C146" s="701" t="s">
        <v>328</v>
      </c>
      <c r="D146" s="702" t="s">
        <v>329</v>
      </c>
      <c r="E146" s="703" t="s">
        <v>329</v>
      </c>
      <c r="F146" s="463" t="s">
        <v>330</v>
      </c>
      <c r="G146" s="464"/>
      <c r="H146" s="465"/>
      <c r="I146" s="465"/>
      <c r="J146" s="465"/>
      <c r="K146" s="465"/>
      <c r="L146" s="465"/>
      <c r="M146" s="466"/>
      <c r="N146" s="472"/>
      <c r="O146" s="572">
        <v>30</v>
      </c>
      <c r="P146" s="267"/>
      <c r="Q146" s="267"/>
      <c r="R146" s="267"/>
      <c r="S146" s="441">
        <v>0</v>
      </c>
      <c r="T146" s="441">
        <v>0</v>
      </c>
      <c r="U146" s="500"/>
      <c r="V146" s="497">
        <f t="shared" si="2"/>
        <v>0</v>
      </c>
    </row>
    <row r="147" spans="1:22" s="461" customFormat="1" ht="15" hidden="1" customHeight="1">
      <c r="A147" s="462"/>
      <c r="B147" s="264" t="s">
        <v>331</v>
      </c>
      <c r="C147" s="701"/>
      <c r="D147" s="702"/>
      <c r="E147" s="703"/>
      <c r="F147" s="467" t="s">
        <v>332</v>
      </c>
      <c r="G147" s="464"/>
      <c r="H147" s="468"/>
      <c r="I147" s="468"/>
      <c r="J147" s="468"/>
      <c r="K147" s="468"/>
      <c r="L147" s="468"/>
      <c r="M147" s="469"/>
      <c r="N147" s="472"/>
      <c r="O147" s="572">
        <v>30</v>
      </c>
      <c r="P147" s="267"/>
      <c r="Q147" s="267"/>
      <c r="R147" s="267"/>
      <c r="S147" s="440">
        <f>SUM(S148:S151)</f>
        <v>0</v>
      </c>
      <c r="T147" s="440">
        <f>SUM(T148:T151)</f>
        <v>0</v>
      </c>
      <c r="U147" s="500"/>
      <c r="V147" s="497">
        <f t="shared" si="2"/>
        <v>0</v>
      </c>
    </row>
    <row r="148" spans="1:22" s="461" customFormat="1" ht="15" hidden="1" customHeight="1">
      <c r="A148" s="462"/>
      <c r="B148" s="264"/>
      <c r="C148" s="701" t="s">
        <v>333</v>
      </c>
      <c r="D148" s="702" t="s">
        <v>334</v>
      </c>
      <c r="E148" s="703" t="s">
        <v>334</v>
      </c>
      <c r="F148" s="463" t="s">
        <v>335</v>
      </c>
      <c r="G148" s="464"/>
      <c r="H148" s="465"/>
      <c r="I148" s="465"/>
      <c r="J148" s="465"/>
      <c r="K148" s="465"/>
      <c r="L148" s="465"/>
      <c r="M148" s="466"/>
      <c r="N148" s="472"/>
      <c r="O148" s="572">
        <v>30</v>
      </c>
      <c r="P148" s="267"/>
      <c r="Q148" s="267"/>
      <c r="R148" s="267"/>
      <c r="S148" s="441">
        <v>0</v>
      </c>
      <c r="T148" s="441">
        <v>0</v>
      </c>
      <c r="U148" s="500"/>
      <c r="V148" s="497">
        <f t="shared" si="2"/>
        <v>0</v>
      </c>
    </row>
    <row r="149" spans="1:22" s="461" customFormat="1" ht="15" hidden="1" customHeight="1">
      <c r="A149" s="462"/>
      <c r="B149" s="264"/>
      <c r="C149" s="701" t="s">
        <v>336</v>
      </c>
      <c r="D149" s="702" t="s">
        <v>337</v>
      </c>
      <c r="E149" s="703" t="s">
        <v>337</v>
      </c>
      <c r="F149" s="463" t="s">
        <v>338</v>
      </c>
      <c r="G149" s="464"/>
      <c r="H149" s="465"/>
      <c r="I149" s="465"/>
      <c r="J149" s="465"/>
      <c r="K149" s="465"/>
      <c r="L149" s="465"/>
      <c r="M149" s="466"/>
      <c r="N149" s="472"/>
      <c r="O149" s="572">
        <v>30</v>
      </c>
      <c r="P149" s="267"/>
      <c r="Q149" s="267"/>
      <c r="R149" s="267"/>
      <c r="S149" s="441">
        <v>0</v>
      </c>
      <c r="T149" s="441">
        <v>0</v>
      </c>
      <c r="U149" s="500"/>
      <c r="V149" s="497">
        <f t="shared" si="2"/>
        <v>0</v>
      </c>
    </row>
    <row r="150" spans="1:22" s="461" customFormat="1" ht="15" hidden="1" customHeight="1">
      <c r="A150" s="462"/>
      <c r="B150" s="264"/>
      <c r="C150" s="701" t="s">
        <v>544</v>
      </c>
      <c r="D150" s="702" t="s">
        <v>337</v>
      </c>
      <c r="E150" s="703" t="s">
        <v>337</v>
      </c>
      <c r="F150" s="463" t="s">
        <v>546</v>
      </c>
      <c r="G150" s="464"/>
      <c r="H150" s="465"/>
      <c r="I150" s="465"/>
      <c r="J150" s="465"/>
      <c r="K150" s="465"/>
      <c r="L150" s="465"/>
      <c r="M150" s="466"/>
      <c r="N150" s="472"/>
      <c r="O150" s="572">
        <v>30</v>
      </c>
      <c r="P150" s="267"/>
      <c r="Q150" s="267"/>
      <c r="R150" s="267"/>
      <c r="S150" s="439">
        <v>0</v>
      </c>
      <c r="T150" s="439">
        <v>0</v>
      </c>
      <c r="U150" s="500"/>
      <c r="V150" s="497">
        <f t="shared" si="2"/>
        <v>0</v>
      </c>
    </row>
    <row r="151" spans="1:22" s="461" customFormat="1" ht="15" hidden="1" customHeight="1">
      <c r="A151" s="462"/>
      <c r="B151" s="264"/>
      <c r="C151" s="701" t="s">
        <v>545</v>
      </c>
      <c r="D151" s="702" t="s">
        <v>337</v>
      </c>
      <c r="E151" s="703" t="s">
        <v>337</v>
      </c>
      <c r="F151" s="463" t="s">
        <v>547</v>
      </c>
      <c r="G151" s="464"/>
      <c r="H151" s="465"/>
      <c r="I151" s="465"/>
      <c r="J151" s="465"/>
      <c r="K151" s="465"/>
      <c r="L151" s="465"/>
      <c r="M151" s="466"/>
      <c r="N151" s="472"/>
      <c r="O151" s="572">
        <v>30</v>
      </c>
      <c r="P151" s="267"/>
      <c r="Q151" s="267"/>
      <c r="R151" s="267"/>
      <c r="S151" s="439">
        <v>0</v>
      </c>
      <c r="T151" s="439">
        <v>0</v>
      </c>
      <c r="U151" s="500"/>
      <c r="V151" s="497">
        <f t="shared" si="2"/>
        <v>0</v>
      </c>
    </row>
    <row r="152" spans="1:22" s="395" customFormat="1" ht="15" customHeight="1">
      <c r="A152" s="397" t="s">
        <v>339</v>
      </c>
      <c r="B152" s="398"/>
      <c r="C152" s="697"/>
      <c r="D152" s="698"/>
      <c r="E152" s="699"/>
      <c r="F152" s="415" t="s">
        <v>340</v>
      </c>
      <c r="G152" s="400"/>
      <c r="H152" s="417"/>
      <c r="I152" s="417"/>
      <c r="J152" s="417"/>
      <c r="K152" s="417"/>
      <c r="L152" s="417"/>
      <c r="M152" s="418"/>
      <c r="N152" s="413"/>
      <c r="O152" s="572">
        <v>30</v>
      </c>
      <c r="P152" s="262"/>
      <c r="Q152" s="262"/>
      <c r="R152" s="262"/>
      <c r="S152" s="442">
        <f>+S153+S165+S174+S163</f>
        <v>5853900.2600000007</v>
      </c>
      <c r="T152" s="442">
        <f>+T153+T165+T174+T163</f>
        <v>3975055.52</v>
      </c>
      <c r="U152" s="414"/>
      <c r="V152" s="396">
        <f t="shared" si="2"/>
        <v>-1878844.7400000007</v>
      </c>
    </row>
    <row r="153" spans="1:22" s="461" customFormat="1" ht="15" customHeight="1">
      <c r="A153" s="462"/>
      <c r="B153" s="264" t="s">
        <v>341</v>
      </c>
      <c r="C153" s="701"/>
      <c r="D153" s="702"/>
      <c r="E153" s="703"/>
      <c r="F153" s="467" t="s">
        <v>342</v>
      </c>
      <c r="G153" s="464"/>
      <c r="H153" s="468"/>
      <c r="I153" s="468"/>
      <c r="J153" s="468"/>
      <c r="K153" s="468"/>
      <c r="L153" s="468"/>
      <c r="M153" s="469"/>
      <c r="N153" s="472"/>
      <c r="O153" s="572">
        <v>30</v>
      </c>
      <c r="P153" s="267"/>
      <c r="Q153" s="267"/>
      <c r="R153" s="267"/>
      <c r="S153" s="440">
        <f>SUM(S154:S162)</f>
        <v>1952618.2599999998</v>
      </c>
      <c r="T153" s="440">
        <f>SUM(T154:T162)</f>
        <v>2305236.52</v>
      </c>
      <c r="U153" s="500"/>
      <c r="V153" s="497">
        <f t="shared" si="2"/>
        <v>352618.26000000024</v>
      </c>
    </row>
    <row r="154" spans="1:22" s="461" customFormat="1" ht="15" hidden="1" customHeight="1">
      <c r="A154" s="462"/>
      <c r="B154" s="264"/>
      <c r="C154" s="701" t="s">
        <v>343</v>
      </c>
      <c r="D154" s="702" t="s">
        <v>344</v>
      </c>
      <c r="E154" s="703" t="s">
        <v>344</v>
      </c>
      <c r="F154" s="463" t="s">
        <v>345</v>
      </c>
      <c r="G154" s="464"/>
      <c r="H154" s="465"/>
      <c r="I154" s="465"/>
      <c r="J154" s="465"/>
      <c r="K154" s="465"/>
      <c r="L154" s="465"/>
      <c r="M154" s="466"/>
      <c r="N154" s="472"/>
      <c r="O154" s="572">
        <v>30</v>
      </c>
      <c r="P154" s="267"/>
      <c r="Q154" s="267"/>
      <c r="R154" s="267"/>
      <c r="S154" s="441">
        <v>0</v>
      </c>
      <c r="T154" s="441">
        <v>0</v>
      </c>
      <c r="U154" s="500"/>
      <c r="V154" s="497">
        <f t="shared" si="2"/>
        <v>0</v>
      </c>
    </row>
    <row r="155" spans="1:22" s="461" customFormat="1" ht="15" hidden="1" customHeight="1">
      <c r="A155" s="462"/>
      <c r="B155" s="264"/>
      <c r="C155" s="701" t="s">
        <v>346</v>
      </c>
      <c r="D155" s="702" t="s">
        <v>344</v>
      </c>
      <c r="E155" s="703" t="s">
        <v>344</v>
      </c>
      <c r="F155" s="463" t="s">
        <v>347</v>
      </c>
      <c r="G155" s="464"/>
      <c r="H155" s="465"/>
      <c r="I155" s="465"/>
      <c r="J155" s="465"/>
      <c r="K155" s="465"/>
      <c r="L155" s="465"/>
      <c r="M155" s="466"/>
      <c r="N155" s="472"/>
      <c r="O155" s="572">
        <v>30</v>
      </c>
      <c r="P155" s="267"/>
      <c r="Q155" s="267"/>
      <c r="R155" s="267"/>
      <c r="S155" s="441">
        <v>0</v>
      </c>
      <c r="T155" s="441">
        <v>0</v>
      </c>
      <c r="U155" s="500"/>
      <c r="V155" s="497">
        <f t="shared" si="2"/>
        <v>0</v>
      </c>
    </row>
    <row r="156" spans="1:22" s="461" customFormat="1" ht="15" hidden="1" customHeight="1">
      <c r="A156" s="462"/>
      <c r="B156" s="264"/>
      <c r="C156" s="701" t="s">
        <v>348</v>
      </c>
      <c r="D156" s="702" t="s">
        <v>349</v>
      </c>
      <c r="E156" s="703" t="s">
        <v>349</v>
      </c>
      <c r="F156" s="463" t="s">
        <v>350</v>
      </c>
      <c r="G156" s="464"/>
      <c r="H156" s="465"/>
      <c r="I156" s="465"/>
      <c r="J156" s="465"/>
      <c r="K156" s="465"/>
      <c r="L156" s="465"/>
      <c r="M156" s="466"/>
      <c r="N156" s="472"/>
      <c r="O156" s="572">
        <v>30</v>
      </c>
      <c r="P156" s="267"/>
      <c r="Q156" s="267"/>
      <c r="R156" s="267"/>
      <c r="S156" s="441">
        <v>0</v>
      </c>
      <c r="T156" s="441">
        <v>0</v>
      </c>
      <c r="U156" s="500"/>
      <c r="V156" s="497">
        <f t="shared" si="2"/>
        <v>0</v>
      </c>
    </row>
    <row r="157" spans="1:22" s="461" customFormat="1" ht="15" customHeight="1">
      <c r="A157" s="462"/>
      <c r="B157" s="264"/>
      <c r="C157" s="701" t="s">
        <v>351</v>
      </c>
      <c r="D157" s="702" t="s">
        <v>352</v>
      </c>
      <c r="E157" s="703" t="s">
        <v>352</v>
      </c>
      <c r="F157" s="463" t="s">
        <v>353</v>
      </c>
      <c r="G157" s="464"/>
      <c r="H157" s="465"/>
      <c r="I157" s="465"/>
      <c r="J157" s="465"/>
      <c r="K157" s="465"/>
      <c r="L157" s="465"/>
      <c r="M157" s="466"/>
      <c r="N157" s="472"/>
      <c r="O157" s="572">
        <v>30</v>
      </c>
      <c r="P157" s="267"/>
      <c r="Q157" s="267"/>
      <c r="R157" s="267"/>
      <c r="S157" s="441">
        <v>1342498</v>
      </c>
      <c r="T157" s="441">
        <v>1684996</v>
      </c>
      <c r="U157" s="500"/>
      <c r="V157" s="497">
        <f t="shared" si="2"/>
        <v>342498</v>
      </c>
    </row>
    <row r="158" spans="1:22" s="461" customFormat="1" ht="15" hidden="1" customHeight="1">
      <c r="A158" s="462"/>
      <c r="B158" s="264"/>
      <c r="C158" s="701" t="s">
        <v>354</v>
      </c>
      <c r="D158" s="702" t="s">
        <v>352</v>
      </c>
      <c r="E158" s="703" t="s">
        <v>352</v>
      </c>
      <c r="F158" s="463" t="s">
        <v>355</v>
      </c>
      <c r="G158" s="464"/>
      <c r="H158" s="465"/>
      <c r="I158" s="465"/>
      <c r="J158" s="465"/>
      <c r="K158" s="465"/>
      <c r="L158" s="465"/>
      <c r="M158" s="466"/>
      <c r="N158" s="472"/>
      <c r="O158" s="572">
        <v>30</v>
      </c>
      <c r="P158" s="267"/>
      <c r="Q158" s="267"/>
      <c r="R158" s="267"/>
      <c r="S158" s="441">
        <v>0</v>
      </c>
      <c r="T158" s="441">
        <v>0</v>
      </c>
      <c r="U158" s="500"/>
      <c r="V158" s="497">
        <f t="shared" si="2"/>
        <v>0</v>
      </c>
    </row>
    <row r="159" spans="1:22" s="461" customFormat="1" ht="15" hidden="1" customHeight="1">
      <c r="A159" s="462"/>
      <c r="B159" s="264"/>
      <c r="C159" s="701" t="s">
        <v>356</v>
      </c>
      <c r="D159" s="702" t="s">
        <v>352</v>
      </c>
      <c r="E159" s="703" t="s">
        <v>352</v>
      </c>
      <c r="F159" s="463" t="s">
        <v>357</v>
      </c>
      <c r="G159" s="464"/>
      <c r="H159" s="465"/>
      <c r="I159" s="465"/>
      <c r="J159" s="465"/>
      <c r="K159" s="465"/>
      <c r="L159" s="465"/>
      <c r="M159" s="466"/>
      <c r="N159" s="472"/>
      <c r="O159" s="572">
        <v>30</v>
      </c>
      <c r="P159" s="267"/>
      <c r="Q159" s="267"/>
      <c r="R159" s="267"/>
      <c r="S159" s="441">
        <v>0</v>
      </c>
      <c r="T159" s="441">
        <v>0</v>
      </c>
      <c r="U159" s="500"/>
      <c r="V159" s="497">
        <f t="shared" si="2"/>
        <v>0</v>
      </c>
    </row>
    <row r="160" spans="1:22" s="461" customFormat="1" ht="15" customHeight="1">
      <c r="A160" s="462"/>
      <c r="B160" s="264"/>
      <c r="C160" s="701" t="s">
        <v>358</v>
      </c>
      <c r="D160" s="702"/>
      <c r="E160" s="703"/>
      <c r="F160" s="463" t="s">
        <v>359</v>
      </c>
      <c r="G160" s="464"/>
      <c r="H160" s="465"/>
      <c r="I160" s="465"/>
      <c r="J160" s="465"/>
      <c r="K160" s="465"/>
      <c r="L160" s="465"/>
      <c r="M160" s="466"/>
      <c r="N160" s="472"/>
      <c r="O160" s="572">
        <v>30</v>
      </c>
      <c r="P160" s="267"/>
      <c r="Q160" s="267"/>
      <c r="R160" s="267"/>
      <c r="S160" s="441">
        <v>610120.25999999989</v>
      </c>
      <c r="T160" s="441">
        <v>620240.52</v>
      </c>
      <c r="U160" s="500"/>
      <c r="V160" s="497">
        <f t="shared" si="2"/>
        <v>10120.260000000126</v>
      </c>
    </row>
    <row r="161" spans="1:22" s="461" customFormat="1" ht="15" hidden="1" customHeight="1">
      <c r="A161" s="462"/>
      <c r="B161" s="264"/>
      <c r="C161" s="701" t="s">
        <v>360</v>
      </c>
      <c r="D161" s="702"/>
      <c r="E161" s="703"/>
      <c r="F161" s="463" t="s">
        <v>361</v>
      </c>
      <c r="G161" s="464"/>
      <c r="H161" s="465"/>
      <c r="I161" s="465"/>
      <c r="J161" s="465"/>
      <c r="K161" s="465"/>
      <c r="L161" s="465"/>
      <c r="M161" s="466"/>
      <c r="N161" s="472"/>
      <c r="O161" s="572">
        <v>30</v>
      </c>
      <c r="P161" s="267"/>
      <c r="Q161" s="267"/>
      <c r="R161" s="267"/>
      <c r="S161" s="441">
        <v>0</v>
      </c>
      <c r="T161" s="441">
        <v>0</v>
      </c>
      <c r="U161" s="500"/>
      <c r="V161" s="497">
        <f t="shared" si="2"/>
        <v>0</v>
      </c>
    </row>
    <row r="162" spans="1:22" s="461" customFormat="1" ht="15" hidden="1" customHeight="1">
      <c r="A162" s="462"/>
      <c r="B162" s="264"/>
      <c r="C162" s="701" t="s">
        <v>362</v>
      </c>
      <c r="D162" s="702"/>
      <c r="E162" s="703"/>
      <c r="F162" s="463" t="s">
        <v>363</v>
      </c>
      <c r="G162" s="464"/>
      <c r="H162" s="465"/>
      <c r="I162" s="465"/>
      <c r="J162" s="465"/>
      <c r="K162" s="465"/>
      <c r="L162" s="465"/>
      <c r="M162" s="466"/>
      <c r="N162" s="472"/>
      <c r="O162" s="572">
        <v>30</v>
      </c>
      <c r="P162" s="267"/>
      <c r="Q162" s="267"/>
      <c r="R162" s="267"/>
      <c r="S162" s="441">
        <v>0</v>
      </c>
      <c r="T162" s="441">
        <v>0</v>
      </c>
      <c r="U162" s="500"/>
      <c r="V162" s="497">
        <f t="shared" si="2"/>
        <v>0</v>
      </c>
    </row>
    <row r="163" spans="1:22" s="461" customFormat="1" ht="15" hidden="1" customHeight="1">
      <c r="A163" s="462"/>
      <c r="B163" s="462" t="s">
        <v>364</v>
      </c>
      <c r="C163" s="701"/>
      <c r="D163" s="702"/>
      <c r="E163" s="703"/>
      <c r="F163" s="467" t="s">
        <v>365</v>
      </c>
      <c r="G163" s="474"/>
      <c r="H163" s="468"/>
      <c r="I163" s="468"/>
      <c r="J163" s="468"/>
      <c r="K163" s="468"/>
      <c r="L163" s="468"/>
      <c r="M163" s="469"/>
      <c r="N163" s="472"/>
      <c r="O163" s="572">
        <v>30</v>
      </c>
      <c r="P163" s="267"/>
      <c r="Q163" s="267"/>
      <c r="R163" s="267"/>
      <c r="S163" s="440">
        <f>SUM(S164:S164)</f>
        <v>0</v>
      </c>
      <c r="T163" s="440">
        <f>SUM(T164:T164)</f>
        <v>0</v>
      </c>
      <c r="U163" s="500"/>
      <c r="V163" s="497">
        <f t="shared" si="2"/>
        <v>0</v>
      </c>
    </row>
    <row r="164" spans="1:22" s="461" customFormat="1" ht="15" hidden="1" customHeight="1">
      <c r="A164" s="462"/>
      <c r="B164" s="264"/>
      <c r="C164" s="701" t="s">
        <v>366</v>
      </c>
      <c r="D164" s="702" t="s">
        <v>344</v>
      </c>
      <c r="E164" s="703" t="s">
        <v>344</v>
      </c>
      <c r="F164" s="463" t="s">
        <v>479</v>
      </c>
      <c r="G164" s="464"/>
      <c r="H164" s="465"/>
      <c r="I164" s="465"/>
      <c r="J164" s="465"/>
      <c r="K164" s="465"/>
      <c r="L164" s="465"/>
      <c r="M164" s="466"/>
      <c r="N164" s="472"/>
      <c r="O164" s="572">
        <v>30</v>
      </c>
      <c r="P164" s="267"/>
      <c r="Q164" s="267"/>
      <c r="R164" s="267"/>
      <c r="S164" s="441">
        <v>0</v>
      </c>
      <c r="T164" s="441">
        <v>0</v>
      </c>
      <c r="U164" s="500"/>
      <c r="V164" s="497">
        <f t="shared" si="2"/>
        <v>0</v>
      </c>
    </row>
    <row r="165" spans="1:22" s="461" customFormat="1" ht="15" customHeight="1">
      <c r="A165" s="462"/>
      <c r="B165" s="264" t="s">
        <v>368</v>
      </c>
      <c r="C165" s="701"/>
      <c r="D165" s="702"/>
      <c r="E165" s="703"/>
      <c r="F165" s="467" t="s">
        <v>369</v>
      </c>
      <c r="G165" s="464"/>
      <c r="H165" s="465"/>
      <c r="I165" s="465"/>
      <c r="J165" s="465"/>
      <c r="K165" s="465"/>
      <c r="L165" s="465"/>
      <c r="M165" s="466"/>
      <c r="N165" s="472"/>
      <c r="O165" s="572">
        <v>30</v>
      </c>
      <c r="P165" s="267"/>
      <c r="Q165" s="267"/>
      <c r="R165" s="267"/>
      <c r="S165" s="440">
        <f>SUM(S166:S173)</f>
        <v>3901282.0000000009</v>
      </c>
      <c r="T165" s="440">
        <f>SUM(T166:T173)</f>
        <v>1669819</v>
      </c>
      <c r="U165" s="500"/>
      <c r="V165" s="497">
        <f t="shared" si="2"/>
        <v>-2231463.0000000009</v>
      </c>
    </row>
    <row r="166" spans="1:22" s="461" customFormat="1" ht="15" hidden="1" customHeight="1">
      <c r="A166" s="462"/>
      <c r="B166" s="264"/>
      <c r="C166" s="701" t="s">
        <v>486</v>
      </c>
      <c r="D166" s="702" t="s">
        <v>344</v>
      </c>
      <c r="E166" s="703" t="s">
        <v>344</v>
      </c>
      <c r="F166" s="463" t="s">
        <v>485</v>
      </c>
      <c r="G166" s="464"/>
      <c r="H166" s="465"/>
      <c r="I166" s="465"/>
      <c r="J166" s="465"/>
      <c r="K166" s="465"/>
      <c r="L166" s="465"/>
      <c r="M166" s="466"/>
      <c r="N166" s="472"/>
      <c r="O166" s="572">
        <v>30</v>
      </c>
      <c r="P166" s="267"/>
      <c r="Q166" s="267"/>
      <c r="R166" s="267"/>
      <c r="S166" s="441">
        <v>0</v>
      </c>
      <c r="T166" s="441">
        <v>0</v>
      </c>
      <c r="U166" s="500"/>
      <c r="V166" s="497">
        <f t="shared" si="2"/>
        <v>0</v>
      </c>
    </row>
    <row r="167" spans="1:22" s="461" customFormat="1" ht="15" hidden="1" customHeight="1">
      <c r="A167" s="462"/>
      <c r="B167" s="264"/>
      <c r="C167" s="701" t="s">
        <v>487</v>
      </c>
      <c r="D167" s="702" t="s">
        <v>344</v>
      </c>
      <c r="E167" s="703" t="s">
        <v>344</v>
      </c>
      <c r="F167" s="463" t="s">
        <v>490</v>
      </c>
      <c r="G167" s="464"/>
      <c r="H167" s="465"/>
      <c r="I167" s="465"/>
      <c r="J167" s="465"/>
      <c r="K167" s="465"/>
      <c r="L167" s="465"/>
      <c r="M167" s="466"/>
      <c r="N167" s="472"/>
      <c r="O167" s="572">
        <v>30</v>
      </c>
      <c r="P167" s="267"/>
      <c r="Q167" s="267"/>
      <c r="R167" s="267"/>
      <c r="S167" s="441">
        <v>0</v>
      </c>
      <c r="T167" s="441">
        <v>0</v>
      </c>
      <c r="U167" s="500"/>
      <c r="V167" s="497">
        <f t="shared" si="2"/>
        <v>0</v>
      </c>
    </row>
    <row r="168" spans="1:22" s="461" customFormat="1" ht="15" hidden="1" customHeight="1">
      <c r="A168" s="462"/>
      <c r="B168" s="264"/>
      <c r="C168" s="701" t="s">
        <v>488</v>
      </c>
      <c r="D168" s="702" t="s">
        <v>344</v>
      </c>
      <c r="E168" s="703" t="s">
        <v>344</v>
      </c>
      <c r="F168" s="463" t="s">
        <v>491</v>
      </c>
      <c r="G168" s="464"/>
      <c r="H168" s="465"/>
      <c r="I168" s="465"/>
      <c r="J168" s="465"/>
      <c r="K168" s="465"/>
      <c r="L168" s="465"/>
      <c r="M168" s="466"/>
      <c r="N168" s="472"/>
      <c r="O168" s="572">
        <v>30</v>
      </c>
      <c r="P168" s="267"/>
      <c r="Q168" s="267"/>
      <c r="R168" s="267"/>
      <c r="S168" s="441">
        <v>0</v>
      </c>
      <c r="T168" s="441">
        <v>0</v>
      </c>
      <c r="U168" s="500"/>
      <c r="V168" s="497">
        <f t="shared" si="2"/>
        <v>0</v>
      </c>
    </row>
    <row r="169" spans="1:22" s="461" customFormat="1" ht="15" hidden="1" customHeight="1">
      <c r="A169" s="462"/>
      <c r="B169" s="264"/>
      <c r="C169" s="701" t="s">
        <v>489</v>
      </c>
      <c r="D169" s="702" t="s">
        <v>344</v>
      </c>
      <c r="E169" s="703" t="s">
        <v>344</v>
      </c>
      <c r="F169" s="463" t="s">
        <v>492</v>
      </c>
      <c r="G169" s="464"/>
      <c r="H169" s="465"/>
      <c r="I169" s="465"/>
      <c r="J169" s="465"/>
      <c r="K169" s="465"/>
      <c r="L169" s="465"/>
      <c r="M169" s="466"/>
      <c r="N169" s="472"/>
      <c r="O169" s="572">
        <v>30</v>
      </c>
      <c r="P169" s="267"/>
      <c r="Q169" s="267"/>
      <c r="R169" s="267"/>
      <c r="S169" s="441">
        <v>0</v>
      </c>
      <c r="T169" s="441">
        <v>0</v>
      </c>
      <c r="U169" s="500"/>
      <c r="V169" s="497">
        <f t="shared" si="2"/>
        <v>0</v>
      </c>
    </row>
    <row r="170" spans="1:22" s="461" customFormat="1" ht="15" customHeight="1">
      <c r="A170" s="462"/>
      <c r="B170" s="264"/>
      <c r="C170" s="701" t="s">
        <v>370</v>
      </c>
      <c r="D170" s="702" t="s">
        <v>344</v>
      </c>
      <c r="E170" s="703" t="s">
        <v>344</v>
      </c>
      <c r="F170" s="463" t="s">
        <v>371</v>
      </c>
      <c r="G170" s="464"/>
      <c r="H170" s="465"/>
      <c r="I170" s="465"/>
      <c r="J170" s="465"/>
      <c r="K170" s="465"/>
      <c r="L170" s="465"/>
      <c r="M170" s="466"/>
      <c r="N170" s="472"/>
      <c r="O170" s="572">
        <v>30</v>
      </c>
      <c r="P170" s="267"/>
      <c r="Q170" s="267"/>
      <c r="R170" s="267"/>
      <c r="S170" s="441">
        <v>3901282.0000000009</v>
      </c>
      <c r="T170" s="441">
        <v>1669819</v>
      </c>
      <c r="U170" s="500"/>
      <c r="V170" s="497">
        <f t="shared" si="2"/>
        <v>-2231463.0000000009</v>
      </c>
    </row>
    <row r="171" spans="1:22" s="461" customFormat="1" ht="15" hidden="1" customHeight="1">
      <c r="A171" s="462"/>
      <c r="B171" s="264"/>
      <c r="C171" s="701" t="s">
        <v>372</v>
      </c>
      <c r="D171" s="702" t="s">
        <v>344</v>
      </c>
      <c r="E171" s="703" t="s">
        <v>344</v>
      </c>
      <c r="F171" s="463" t="s">
        <v>373</v>
      </c>
      <c r="G171" s="464"/>
      <c r="H171" s="465"/>
      <c r="I171" s="465"/>
      <c r="J171" s="465"/>
      <c r="K171" s="465"/>
      <c r="L171" s="465"/>
      <c r="M171" s="466"/>
      <c r="N171" s="472"/>
      <c r="O171" s="262">
        <v>30</v>
      </c>
      <c r="P171" s="267"/>
      <c r="Q171" s="267"/>
      <c r="R171" s="267"/>
      <c r="S171" s="441">
        <v>0</v>
      </c>
      <c r="T171" s="441">
        <v>0</v>
      </c>
      <c r="U171" s="500"/>
      <c r="V171" s="497">
        <f t="shared" si="2"/>
        <v>0</v>
      </c>
    </row>
    <row r="172" spans="1:22" s="461" customFormat="1" ht="15" hidden="1" customHeight="1">
      <c r="A172" s="462"/>
      <c r="B172" s="264"/>
      <c r="C172" s="701" t="s">
        <v>483</v>
      </c>
      <c r="D172" s="702" t="s">
        <v>344</v>
      </c>
      <c r="E172" s="703" t="s">
        <v>344</v>
      </c>
      <c r="F172" s="463" t="s">
        <v>484</v>
      </c>
      <c r="G172" s="464"/>
      <c r="H172" s="465"/>
      <c r="I172" s="465"/>
      <c r="J172" s="465"/>
      <c r="K172" s="465"/>
      <c r="L172" s="465"/>
      <c r="M172" s="466"/>
      <c r="N172" s="472"/>
      <c r="O172" s="262">
        <v>30</v>
      </c>
      <c r="P172" s="267"/>
      <c r="Q172" s="267"/>
      <c r="R172" s="267"/>
      <c r="S172" s="441">
        <v>0</v>
      </c>
      <c r="T172" s="441">
        <v>0</v>
      </c>
      <c r="U172" s="500"/>
      <c r="V172" s="497">
        <f t="shared" si="2"/>
        <v>0</v>
      </c>
    </row>
    <row r="173" spans="1:22" s="461" customFormat="1" ht="15" hidden="1" customHeight="1">
      <c r="A173" s="462"/>
      <c r="B173" s="264"/>
      <c r="C173" s="701" t="s">
        <v>374</v>
      </c>
      <c r="D173" s="702" t="s">
        <v>349</v>
      </c>
      <c r="E173" s="703" t="s">
        <v>349</v>
      </c>
      <c r="F173" s="463" t="s">
        <v>375</v>
      </c>
      <c r="G173" s="464"/>
      <c r="H173" s="465"/>
      <c r="I173" s="465"/>
      <c r="J173" s="465"/>
      <c r="K173" s="465"/>
      <c r="L173" s="465"/>
      <c r="M173" s="466"/>
      <c r="N173" s="472"/>
      <c r="O173" s="262">
        <v>30</v>
      </c>
      <c r="P173" s="267"/>
      <c r="Q173" s="267"/>
      <c r="R173" s="267"/>
      <c r="S173" s="441">
        <v>0</v>
      </c>
      <c r="T173" s="441">
        <v>0</v>
      </c>
      <c r="U173" s="500"/>
      <c r="V173" s="497">
        <f t="shared" si="2"/>
        <v>0</v>
      </c>
    </row>
    <row r="174" spans="1:22" s="461" customFormat="1" ht="15" hidden="1" customHeight="1">
      <c r="A174" s="462"/>
      <c r="B174" s="264" t="s">
        <v>376</v>
      </c>
      <c r="C174" s="701"/>
      <c r="D174" s="702"/>
      <c r="E174" s="703"/>
      <c r="F174" s="467" t="s">
        <v>377</v>
      </c>
      <c r="G174" s="464"/>
      <c r="H174" s="465"/>
      <c r="I174" s="465"/>
      <c r="J174" s="465"/>
      <c r="K174" s="465"/>
      <c r="L174" s="465"/>
      <c r="M174" s="466"/>
      <c r="N174" s="472"/>
      <c r="O174" s="262">
        <v>30</v>
      </c>
      <c r="P174" s="267"/>
      <c r="Q174" s="267"/>
      <c r="R174" s="267"/>
      <c r="S174" s="440">
        <f>SUM(S175:S179)</f>
        <v>0</v>
      </c>
      <c r="T174" s="440">
        <f>SUM(T175:T179)</f>
        <v>0</v>
      </c>
      <c r="U174" s="500"/>
      <c r="V174" s="497">
        <f t="shared" si="2"/>
        <v>0</v>
      </c>
    </row>
    <row r="175" spans="1:22" s="461" customFormat="1" ht="15" hidden="1" customHeight="1">
      <c r="A175" s="462"/>
      <c r="B175" s="264"/>
      <c r="C175" s="701" t="s">
        <v>550</v>
      </c>
      <c r="D175" s="767"/>
      <c r="E175" s="768"/>
      <c r="F175" s="463" t="s">
        <v>551</v>
      </c>
      <c r="G175" s="464"/>
      <c r="H175" s="465"/>
      <c r="I175" s="465"/>
      <c r="J175" s="465"/>
      <c r="K175" s="465"/>
      <c r="L175" s="465"/>
      <c r="M175" s="466"/>
      <c r="N175" s="472"/>
      <c r="O175" s="262">
        <v>30</v>
      </c>
      <c r="P175" s="267"/>
      <c r="Q175" s="267"/>
      <c r="R175" s="267"/>
      <c r="S175" s="439">
        <v>0</v>
      </c>
      <c r="T175" s="439">
        <v>0</v>
      </c>
      <c r="U175" s="500"/>
      <c r="V175" s="497">
        <f t="shared" si="2"/>
        <v>0</v>
      </c>
    </row>
    <row r="176" spans="1:22" s="461" customFormat="1" ht="15" hidden="1" customHeight="1">
      <c r="A176" s="462"/>
      <c r="B176" s="264"/>
      <c r="C176" s="701" t="s">
        <v>549</v>
      </c>
      <c r="D176" s="767"/>
      <c r="E176" s="768"/>
      <c r="F176" s="463" t="s">
        <v>552</v>
      </c>
      <c r="G176" s="464"/>
      <c r="H176" s="465"/>
      <c r="I176" s="465"/>
      <c r="J176" s="465"/>
      <c r="K176" s="465"/>
      <c r="L176" s="465"/>
      <c r="M176" s="466"/>
      <c r="N176" s="472"/>
      <c r="O176" s="262">
        <v>30</v>
      </c>
      <c r="P176" s="267"/>
      <c r="Q176" s="267"/>
      <c r="R176" s="267"/>
      <c r="S176" s="439">
        <v>0</v>
      </c>
      <c r="T176" s="439">
        <v>0</v>
      </c>
      <c r="U176" s="500"/>
      <c r="V176" s="497">
        <f t="shared" si="2"/>
        <v>0</v>
      </c>
    </row>
    <row r="177" spans="1:22" s="461" customFormat="1" ht="15" hidden="1" customHeight="1">
      <c r="A177" s="462"/>
      <c r="B177" s="264"/>
      <c r="C177" s="701" t="s">
        <v>548</v>
      </c>
      <c r="D177" s="767"/>
      <c r="E177" s="768"/>
      <c r="F177" s="463" t="s">
        <v>553</v>
      </c>
      <c r="G177" s="464"/>
      <c r="H177" s="465"/>
      <c r="I177" s="465"/>
      <c r="J177" s="465"/>
      <c r="K177" s="465"/>
      <c r="L177" s="465"/>
      <c r="M177" s="466"/>
      <c r="N177" s="472"/>
      <c r="O177" s="262">
        <v>30</v>
      </c>
      <c r="P177" s="267"/>
      <c r="Q177" s="267"/>
      <c r="R177" s="267"/>
      <c r="S177" s="439">
        <v>0</v>
      </c>
      <c r="T177" s="439">
        <v>0</v>
      </c>
      <c r="U177" s="500"/>
      <c r="V177" s="497">
        <f t="shared" si="2"/>
        <v>0</v>
      </c>
    </row>
    <row r="178" spans="1:22" s="461" customFormat="1" ht="15" hidden="1" customHeight="1">
      <c r="A178" s="462"/>
      <c r="B178" s="264"/>
      <c r="C178" s="701" t="s">
        <v>378</v>
      </c>
      <c r="D178" s="702" t="s">
        <v>344</v>
      </c>
      <c r="E178" s="703" t="s">
        <v>344</v>
      </c>
      <c r="F178" s="463" t="s">
        <v>379</v>
      </c>
      <c r="G178" s="464"/>
      <c r="H178" s="465"/>
      <c r="I178" s="465"/>
      <c r="J178" s="465"/>
      <c r="K178" s="465"/>
      <c r="L178" s="465"/>
      <c r="M178" s="466"/>
      <c r="N178" s="472"/>
      <c r="O178" s="262">
        <v>30</v>
      </c>
      <c r="P178" s="267"/>
      <c r="Q178" s="267"/>
      <c r="R178" s="267"/>
      <c r="S178" s="441">
        <v>0</v>
      </c>
      <c r="T178" s="441">
        <v>0</v>
      </c>
      <c r="U178" s="500"/>
      <c r="V178" s="497">
        <f t="shared" si="2"/>
        <v>0</v>
      </c>
    </row>
    <row r="179" spans="1:22" s="461" customFormat="1" ht="15" hidden="1" customHeight="1">
      <c r="A179" s="462"/>
      <c r="B179" s="264"/>
      <c r="C179" s="701" t="s">
        <v>380</v>
      </c>
      <c r="D179" s="702"/>
      <c r="E179" s="703"/>
      <c r="F179" s="463" t="s">
        <v>381</v>
      </c>
      <c r="G179" s="464"/>
      <c r="H179" s="465"/>
      <c r="I179" s="465"/>
      <c r="J179" s="465"/>
      <c r="K179" s="465"/>
      <c r="L179" s="465"/>
      <c r="M179" s="466"/>
      <c r="N179" s="472"/>
      <c r="O179" s="262"/>
      <c r="P179" s="267"/>
      <c r="Q179" s="267"/>
      <c r="R179" s="267"/>
      <c r="S179" s="441">
        <v>0</v>
      </c>
      <c r="T179" s="441">
        <v>0</v>
      </c>
      <c r="V179" s="500">
        <f t="shared" ref="V179:V189" si="3">+S179*1.4</f>
        <v>0</v>
      </c>
    </row>
    <row r="180" spans="1:22" s="461" customFormat="1" ht="15" hidden="1" customHeight="1">
      <c r="A180" s="462" t="s">
        <v>382</v>
      </c>
      <c r="B180" s="264"/>
      <c r="C180" s="701"/>
      <c r="D180" s="702"/>
      <c r="E180" s="703"/>
      <c r="F180" s="473" t="s">
        <v>383</v>
      </c>
      <c r="G180" s="464"/>
      <c r="H180" s="475"/>
      <c r="I180" s="475"/>
      <c r="J180" s="475"/>
      <c r="K180" s="475"/>
      <c r="L180" s="475"/>
      <c r="M180" s="476"/>
      <c r="N180" s="472"/>
      <c r="O180" s="267">
        <v>30</v>
      </c>
      <c r="P180" s="267"/>
      <c r="Q180" s="267"/>
      <c r="R180" s="267"/>
      <c r="S180" s="442">
        <f>+S181+S184</f>
        <v>0</v>
      </c>
      <c r="T180" s="442">
        <f>+T181+T184</f>
        <v>0</v>
      </c>
      <c r="V180" s="500">
        <f t="shared" si="3"/>
        <v>0</v>
      </c>
    </row>
    <row r="181" spans="1:22" s="461" customFormat="1" ht="15" hidden="1" customHeight="1">
      <c r="A181" s="462"/>
      <c r="B181" s="264" t="s">
        <v>384</v>
      </c>
      <c r="C181" s="701"/>
      <c r="D181" s="702"/>
      <c r="E181" s="703"/>
      <c r="F181" s="467" t="s">
        <v>385</v>
      </c>
      <c r="G181" s="464"/>
      <c r="H181" s="468"/>
      <c r="I181" s="468"/>
      <c r="J181" s="468"/>
      <c r="K181" s="468"/>
      <c r="L181" s="468"/>
      <c r="M181" s="469"/>
      <c r="N181" s="472"/>
      <c r="O181" s="267"/>
      <c r="P181" s="267"/>
      <c r="Q181" s="267"/>
      <c r="R181" s="267"/>
      <c r="S181" s="440">
        <f>+SUM(S182:S183)</f>
        <v>0</v>
      </c>
      <c r="T181" s="440">
        <f>+SUM(T182:T183)</f>
        <v>0</v>
      </c>
      <c r="V181" s="500">
        <f t="shared" si="3"/>
        <v>0</v>
      </c>
    </row>
    <row r="182" spans="1:22" s="461" customFormat="1" ht="15" hidden="1" customHeight="1">
      <c r="A182" s="462"/>
      <c r="B182" s="264"/>
      <c r="C182" s="701" t="s">
        <v>386</v>
      </c>
      <c r="D182" s="702"/>
      <c r="E182" s="703"/>
      <c r="F182" s="463" t="s">
        <v>387</v>
      </c>
      <c r="G182" s="464"/>
      <c r="H182" s="465"/>
      <c r="I182" s="465"/>
      <c r="J182" s="465"/>
      <c r="K182" s="465"/>
      <c r="L182" s="465"/>
      <c r="M182" s="466"/>
      <c r="N182" s="472"/>
      <c r="O182" s="267"/>
      <c r="P182" s="267"/>
      <c r="Q182" s="267"/>
      <c r="R182" s="267"/>
      <c r="S182" s="441">
        <v>0</v>
      </c>
      <c r="T182" s="441">
        <v>0</v>
      </c>
      <c r="V182" s="500">
        <f t="shared" si="3"/>
        <v>0</v>
      </c>
    </row>
    <row r="183" spans="1:22" s="461" customFormat="1" ht="15" hidden="1" customHeight="1">
      <c r="A183" s="462"/>
      <c r="B183" s="264"/>
      <c r="C183" s="701" t="s">
        <v>558</v>
      </c>
      <c r="D183" s="702"/>
      <c r="E183" s="703"/>
      <c r="F183" s="463" t="s">
        <v>575</v>
      </c>
      <c r="G183" s="464"/>
      <c r="H183" s="465"/>
      <c r="I183" s="465"/>
      <c r="J183" s="465"/>
      <c r="K183" s="465"/>
      <c r="L183" s="465"/>
      <c r="M183" s="466"/>
      <c r="N183" s="472"/>
      <c r="O183" s="267"/>
      <c r="P183" s="267"/>
      <c r="Q183" s="267"/>
      <c r="R183" s="267"/>
      <c r="S183" s="441">
        <v>0</v>
      </c>
      <c r="T183" s="441">
        <v>0</v>
      </c>
      <c r="V183" s="500"/>
    </row>
    <row r="184" spans="1:22" s="461" customFormat="1" ht="15" hidden="1" customHeight="1">
      <c r="A184" s="462"/>
      <c r="B184" s="264" t="s">
        <v>388</v>
      </c>
      <c r="C184" s="701"/>
      <c r="D184" s="702"/>
      <c r="E184" s="703"/>
      <c r="F184" s="467" t="s">
        <v>389</v>
      </c>
      <c r="G184" s="464"/>
      <c r="H184" s="468"/>
      <c r="I184" s="468"/>
      <c r="J184" s="468"/>
      <c r="K184" s="468"/>
      <c r="L184" s="468"/>
      <c r="M184" s="469"/>
      <c r="N184" s="472"/>
      <c r="O184" s="262"/>
      <c r="P184" s="267"/>
      <c r="Q184" s="267"/>
      <c r="R184" s="267"/>
      <c r="S184" s="440">
        <f>SUM(S185:S185)</f>
        <v>0</v>
      </c>
      <c r="T184" s="440">
        <f>SUM(T185:T185)</f>
        <v>0</v>
      </c>
      <c r="V184" s="500">
        <f t="shared" si="3"/>
        <v>0</v>
      </c>
    </row>
    <row r="185" spans="1:22" s="461" customFormat="1" ht="15" hidden="1" customHeight="1">
      <c r="A185" s="462"/>
      <c r="B185" s="264"/>
      <c r="C185" s="701" t="s">
        <v>390</v>
      </c>
      <c r="D185" s="702" t="s">
        <v>391</v>
      </c>
      <c r="E185" s="703" t="s">
        <v>391</v>
      </c>
      <c r="F185" s="463" t="s">
        <v>392</v>
      </c>
      <c r="G185" s="464"/>
      <c r="H185" s="465"/>
      <c r="I185" s="465"/>
      <c r="J185" s="465"/>
      <c r="K185" s="465"/>
      <c r="L185" s="465"/>
      <c r="M185" s="466"/>
      <c r="N185" s="472"/>
      <c r="O185" s="262"/>
      <c r="P185" s="267"/>
      <c r="Q185" s="267"/>
      <c r="R185" s="267"/>
      <c r="S185" s="441">
        <v>0</v>
      </c>
      <c r="T185" s="441">
        <v>0</v>
      </c>
      <c r="V185" s="500">
        <f t="shared" si="3"/>
        <v>0</v>
      </c>
    </row>
    <row r="186" spans="1:22" s="461" customFormat="1" ht="15" hidden="1" customHeight="1">
      <c r="A186" s="462"/>
      <c r="B186" s="264"/>
      <c r="C186" s="701" t="s">
        <v>438</v>
      </c>
      <c r="D186" s="702" t="s">
        <v>391</v>
      </c>
      <c r="E186" s="703" t="s">
        <v>391</v>
      </c>
      <c r="F186" s="463" t="s">
        <v>552</v>
      </c>
      <c r="G186" s="464"/>
      <c r="H186" s="465"/>
      <c r="I186" s="465"/>
      <c r="J186" s="465"/>
      <c r="K186" s="465"/>
      <c r="L186" s="465"/>
      <c r="M186" s="466"/>
      <c r="N186" s="472"/>
      <c r="O186" s="262"/>
      <c r="P186" s="267"/>
      <c r="Q186" s="267"/>
      <c r="R186" s="267"/>
      <c r="S186" s="441">
        <v>0</v>
      </c>
      <c r="T186" s="441">
        <v>0</v>
      </c>
      <c r="V186" s="500">
        <f t="shared" si="3"/>
        <v>0</v>
      </c>
    </row>
    <row r="187" spans="1:22" s="461" customFormat="1" ht="15" hidden="1" customHeight="1">
      <c r="A187" s="462" t="s">
        <v>393</v>
      </c>
      <c r="B187" s="264"/>
      <c r="C187" s="701"/>
      <c r="D187" s="702"/>
      <c r="E187" s="703"/>
      <c r="F187" s="473" t="s">
        <v>394</v>
      </c>
      <c r="G187" s="464"/>
      <c r="H187" s="475"/>
      <c r="I187" s="475"/>
      <c r="J187" s="475"/>
      <c r="K187" s="475"/>
      <c r="L187" s="475"/>
      <c r="M187" s="476"/>
      <c r="N187" s="472"/>
      <c r="O187" s="262"/>
      <c r="P187" s="267"/>
      <c r="Q187" s="267"/>
      <c r="R187" s="267"/>
      <c r="S187" s="442">
        <f>+S188</f>
        <v>0</v>
      </c>
      <c r="T187" s="442">
        <f>+T188</f>
        <v>0</v>
      </c>
      <c r="V187" s="500">
        <f t="shared" si="3"/>
        <v>0</v>
      </c>
    </row>
    <row r="188" spans="1:22" s="461" customFormat="1" ht="15" hidden="1" customHeight="1">
      <c r="A188" s="462"/>
      <c r="B188" s="264" t="s">
        <v>395</v>
      </c>
      <c r="C188" s="701"/>
      <c r="D188" s="702"/>
      <c r="E188" s="703"/>
      <c r="F188" s="467" t="s">
        <v>396</v>
      </c>
      <c r="G188" s="464"/>
      <c r="H188" s="468"/>
      <c r="I188" s="468"/>
      <c r="J188" s="468"/>
      <c r="K188" s="468"/>
      <c r="L188" s="468"/>
      <c r="M188" s="469"/>
      <c r="N188" s="472"/>
      <c r="O188" s="262"/>
      <c r="P188" s="267"/>
      <c r="Q188" s="267"/>
      <c r="R188" s="267"/>
      <c r="S188" s="440">
        <f>SUM(S189:S189)</f>
        <v>0</v>
      </c>
      <c r="T188" s="440">
        <f>SUM(T189:T189)</f>
        <v>0</v>
      </c>
      <c r="V188" s="500">
        <f t="shared" si="3"/>
        <v>0</v>
      </c>
    </row>
    <row r="189" spans="1:22" s="461" customFormat="1" ht="15" hidden="1" customHeight="1">
      <c r="A189" s="462"/>
      <c r="B189" s="264"/>
      <c r="C189" s="701" t="s">
        <v>397</v>
      </c>
      <c r="D189" s="702" t="s">
        <v>398</v>
      </c>
      <c r="E189" s="703" t="s">
        <v>398</v>
      </c>
      <c r="F189" s="463" t="s">
        <v>399</v>
      </c>
      <c r="G189" s="464"/>
      <c r="H189" s="465"/>
      <c r="I189" s="465"/>
      <c r="J189" s="465"/>
      <c r="K189" s="465"/>
      <c r="L189" s="465"/>
      <c r="M189" s="466"/>
      <c r="N189" s="472"/>
      <c r="O189" s="262"/>
      <c r="P189" s="267"/>
      <c r="Q189" s="267"/>
      <c r="R189" s="267"/>
      <c r="S189" s="441">
        <v>0</v>
      </c>
      <c r="T189" s="441">
        <v>0</v>
      </c>
      <c r="V189" s="500">
        <f t="shared" si="3"/>
        <v>0</v>
      </c>
    </row>
    <row r="190" spans="1:22" s="461" customFormat="1" ht="15" customHeight="1">
      <c r="A190" s="479"/>
      <c r="B190" s="480"/>
      <c r="C190" s="737"/>
      <c r="D190" s="737"/>
      <c r="E190" s="737"/>
      <c r="F190" s="481"/>
      <c r="G190" s="482"/>
      <c r="H190" s="483" t="s">
        <v>400</v>
      </c>
      <c r="I190" s="483"/>
      <c r="J190" s="483"/>
      <c r="K190" s="483"/>
      <c r="L190" s="483"/>
      <c r="M190" s="484"/>
      <c r="N190" s="485"/>
      <c r="O190" s="486"/>
      <c r="P190" s="486"/>
      <c r="Q190" s="487"/>
      <c r="R190" s="487"/>
      <c r="S190" s="443">
        <f>+S187+S180+S152+S143+S99+S51+S18</f>
        <v>339412323.40804976</v>
      </c>
      <c r="T190" s="443">
        <f>+T187+T180+T152+T143+T99+T51+T18</f>
        <v>404111684.51257837</v>
      </c>
      <c r="V190" s="500">
        <f>+T190-S190</f>
        <v>64699361.104528606</v>
      </c>
    </row>
    <row r="191" spans="1:22" s="465" customFormat="1" ht="15" customHeight="1">
      <c r="A191" s="474"/>
      <c r="B191" s="464"/>
      <c r="C191" s="581"/>
      <c r="D191" s="581"/>
      <c r="E191" s="581"/>
      <c r="G191" s="464"/>
      <c r="N191" s="585"/>
      <c r="O191" s="401"/>
      <c r="S191" s="576"/>
      <c r="T191" s="576"/>
      <c r="V191" s="586"/>
    </row>
    <row r="192" spans="1:22" s="465" customFormat="1" ht="15" customHeight="1">
      <c r="A192" s="474"/>
      <c r="B192" s="464"/>
      <c r="C192" s="581"/>
      <c r="D192" s="581"/>
      <c r="E192" s="581"/>
      <c r="G192" s="464"/>
      <c r="N192" s="585"/>
      <c r="O192" s="401"/>
      <c r="S192" s="576"/>
      <c r="T192" s="576"/>
      <c r="V192" s="586"/>
    </row>
    <row r="193" spans="1:22" s="465" customFormat="1" ht="15" customHeight="1">
      <c r="A193" s="474"/>
      <c r="B193" s="464"/>
      <c r="C193" s="581"/>
      <c r="D193" s="581"/>
      <c r="E193" s="581"/>
      <c r="G193" s="464"/>
      <c r="N193" s="585"/>
      <c r="O193" s="401"/>
      <c r="S193" s="576"/>
      <c r="T193" s="576"/>
      <c r="V193" s="586"/>
    </row>
    <row r="194" spans="1:22" s="465" customFormat="1" ht="15" customHeight="1">
      <c r="A194" s="474"/>
      <c r="B194" s="464"/>
      <c r="C194" s="581"/>
      <c r="D194" s="581"/>
      <c r="E194" s="581"/>
      <c r="G194" s="464"/>
      <c r="N194" s="585"/>
      <c r="O194" s="401"/>
      <c r="S194" s="576"/>
      <c r="T194" s="576"/>
      <c r="V194" s="586"/>
    </row>
    <row r="195" spans="1:22" s="465" customFormat="1" ht="15" customHeight="1">
      <c r="A195" s="474"/>
      <c r="B195" s="464"/>
      <c r="C195" s="581"/>
      <c r="D195" s="581"/>
      <c r="E195" s="581"/>
      <c r="G195" s="464"/>
      <c r="N195" s="585"/>
      <c r="O195" s="401"/>
      <c r="S195" s="576"/>
      <c r="T195" s="576"/>
      <c r="V195" s="586"/>
    </row>
    <row r="196" spans="1:22" s="465" customFormat="1" ht="15" customHeight="1">
      <c r="A196" s="474"/>
      <c r="B196" s="464"/>
      <c r="C196" s="581"/>
      <c r="D196" s="581"/>
      <c r="E196" s="581"/>
      <c r="G196" s="464"/>
      <c r="N196" s="585"/>
      <c r="O196" s="401"/>
      <c r="S196" s="576"/>
      <c r="T196" s="576"/>
      <c r="V196" s="586"/>
    </row>
    <row r="197" spans="1:22" ht="15.75">
      <c r="A197" s="307"/>
      <c r="B197" s="700" t="s">
        <v>598</v>
      </c>
      <c r="C197" s="700"/>
      <c r="D197" s="700"/>
      <c r="E197" s="700"/>
      <c r="F197" s="700"/>
      <c r="G197" s="700"/>
      <c r="H197" s="700"/>
      <c r="Q197" s="700" t="s">
        <v>569</v>
      </c>
      <c r="R197" s="700"/>
      <c r="S197" s="700"/>
      <c r="T197" s="437"/>
      <c r="U197" s="210"/>
    </row>
    <row r="198" spans="1:22" ht="11.25" customHeight="1">
      <c r="A198" s="448"/>
      <c r="B198" s="660" t="s">
        <v>510</v>
      </c>
      <c r="C198" s="660"/>
      <c r="D198" s="660"/>
      <c r="E198" s="660"/>
      <c r="F198" s="660"/>
      <c r="G198" s="660"/>
      <c r="H198" s="660"/>
      <c r="Q198" s="660" t="s">
        <v>600</v>
      </c>
      <c r="R198" s="660"/>
      <c r="S198" s="660"/>
      <c r="T198" s="437"/>
      <c r="U198" s="210"/>
    </row>
    <row r="199" spans="1:22" ht="15.75">
      <c r="A199" s="307"/>
      <c r="B199" s="659" t="s">
        <v>508</v>
      </c>
      <c r="C199" s="659"/>
      <c r="D199" s="659"/>
      <c r="E199" s="659"/>
      <c r="F199" s="659"/>
      <c r="G199" s="659"/>
      <c r="H199" s="659"/>
      <c r="Q199" s="659" t="s">
        <v>508</v>
      </c>
      <c r="R199" s="659"/>
      <c r="S199" s="659"/>
      <c r="T199" s="437"/>
      <c r="U199" s="210"/>
    </row>
    <row r="200" spans="1:22" s="465" customFormat="1" ht="15" customHeight="1">
      <c r="A200" s="474"/>
      <c r="B200" s="464"/>
      <c r="C200" s="581"/>
      <c r="D200" s="581"/>
      <c r="E200" s="581"/>
      <c r="G200" s="464"/>
      <c r="N200" s="585"/>
      <c r="O200" s="401"/>
      <c r="S200" s="576"/>
      <c r="T200" s="576"/>
      <c r="V200" s="586"/>
    </row>
    <row r="206" spans="1:22" ht="15.75">
      <c r="A206" s="307"/>
      <c r="S206" s="434"/>
      <c r="T206" s="437"/>
    </row>
    <row r="207" spans="1:22" ht="15.75">
      <c r="A207" s="307"/>
      <c r="S207" s="434"/>
      <c r="T207" s="437"/>
    </row>
    <row r="208" spans="1:22" s="223" customFormat="1" ht="18.75" customHeight="1">
      <c r="A208" s="240"/>
      <c r="B208" s="700"/>
      <c r="C208" s="700"/>
      <c r="D208" s="700"/>
      <c r="E208" s="700"/>
      <c r="F208" s="700"/>
      <c r="G208" s="700"/>
      <c r="H208" s="700"/>
      <c r="N208" s="293"/>
      <c r="Q208" s="700"/>
      <c r="R208" s="700"/>
      <c r="S208" s="700"/>
      <c r="T208" s="583"/>
    </row>
    <row r="209" spans="1:20" s="223" customFormat="1" ht="18.75" customHeight="1">
      <c r="A209" s="292"/>
      <c r="B209" s="725"/>
      <c r="C209" s="725"/>
      <c r="D209" s="725"/>
      <c r="E209" s="725"/>
      <c r="F209" s="725"/>
      <c r="G209" s="725"/>
      <c r="H209" s="725"/>
      <c r="N209" s="293"/>
      <c r="Q209" s="725"/>
      <c r="R209" s="725"/>
      <c r="S209" s="725"/>
      <c r="T209" s="584"/>
    </row>
    <row r="210" spans="1:20" s="223" customFormat="1" ht="18.75" customHeight="1">
      <c r="A210" s="240"/>
      <c r="B210" s="659"/>
      <c r="C210" s="659"/>
      <c r="D210" s="659"/>
      <c r="E210" s="659"/>
      <c r="F210" s="659"/>
      <c r="G210" s="659"/>
      <c r="H210" s="659"/>
      <c r="N210" s="293"/>
      <c r="Q210" s="659"/>
      <c r="R210" s="659"/>
      <c r="S210" s="659"/>
      <c r="T210" s="584"/>
    </row>
    <row r="211" spans="1:20" ht="15.75">
      <c r="A211" s="307"/>
      <c r="S211" s="434"/>
      <c r="T211" s="437"/>
    </row>
    <row r="212" spans="1:20" ht="15.75">
      <c r="A212" s="307"/>
      <c r="S212" s="434"/>
      <c r="T212" s="437"/>
    </row>
    <row r="213" spans="1:20" ht="15.75">
      <c r="A213" s="307"/>
      <c r="S213" s="434"/>
      <c r="T213" s="437"/>
    </row>
    <row r="214" spans="1:20" ht="15.75">
      <c r="A214" s="307"/>
      <c r="S214" s="434"/>
      <c r="T214" s="437"/>
    </row>
    <row r="215" spans="1:20" ht="15.75">
      <c r="A215" s="307"/>
      <c r="S215" s="434"/>
      <c r="T215" s="437"/>
    </row>
    <row r="216" spans="1:20" ht="15.75">
      <c r="A216" s="307"/>
      <c r="S216" s="434"/>
      <c r="T216" s="437"/>
    </row>
    <row r="217" spans="1:20" ht="15.75">
      <c r="A217" s="307"/>
      <c r="S217" s="434"/>
      <c r="T217" s="437"/>
    </row>
    <row r="218" spans="1:20" ht="15.75">
      <c r="A218" s="307"/>
      <c r="S218" s="434"/>
      <c r="T218" s="437"/>
    </row>
    <row r="219" spans="1:20" ht="15.75">
      <c r="A219" s="307"/>
      <c r="S219" s="434"/>
      <c r="T219" s="437"/>
    </row>
    <row r="220" spans="1:20" ht="15.75">
      <c r="A220" s="307"/>
      <c r="S220" s="434"/>
      <c r="T220" s="437"/>
    </row>
    <row r="221" spans="1:20" ht="15.75">
      <c r="A221" s="307"/>
      <c r="S221" s="434"/>
      <c r="T221" s="437"/>
    </row>
    <row r="222" spans="1:20" ht="15.75">
      <c r="A222" s="307"/>
    </row>
    <row r="223" spans="1:20" ht="15.75">
      <c r="A223" s="307"/>
    </row>
    <row r="224" spans="1:20" ht="15.75">
      <c r="A224" s="307"/>
    </row>
    <row r="225" spans="1:1" ht="15.75">
      <c r="A225" s="307"/>
    </row>
    <row r="226" spans="1:1" ht="15.75">
      <c r="A226" s="307"/>
    </row>
    <row r="227" spans="1:1" ht="15.75">
      <c r="A227" s="307"/>
    </row>
    <row r="228" spans="1:1" ht="15.75">
      <c r="A228" s="307"/>
    </row>
    <row r="229" spans="1:1" ht="15.75">
      <c r="A229" s="307"/>
    </row>
    <row r="230" spans="1:1" ht="15.75">
      <c r="A230" s="307"/>
    </row>
    <row r="231" spans="1:1" ht="15.75">
      <c r="A231" s="307"/>
    </row>
    <row r="232" spans="1:1" ht="15.75">
      <c r="A232" s="307"/>
    </row>
    <row r="233" spans="1:1" ht="15.75">
      <c r="A233" s="307"/>
    </row>
    <row r="234" spans="1:1" ht="15.75">
      <c r="A234" s="307"/>
    </row>
    <row r="235" spans="1:1" ht="15.75">
      <c r="A235" s="307"/>
    </row>
    <row r="236" spans="1:1" ht="15.75">
      <c r="A236" s="307"/>
    </row>
    <row r="237" spans="1:1" ht="15.75">
      <c r="A237" s="307"/>
    </row>
    <row r="238" spans="1:1" ht="15.75">
      <c r="A238" s="307"/>
    </row>
    <row r="239" spans="1:1" ht="15.75">
      <c r="A239" s="307"/>
    </row>
    <row r="240" spans="1:1" ht="15.75">
      <c r="A240" s="307"/>
    </row>
    <row r="241" spans="1:1" ht="15.75">
      <c r="A241" s="307"/>
    </row>
    <row r="242" spans="1:1" ht="15.75">
      <c r="A242" s="307"/>
    </row>
    <row r="243" spans="1:1" ht="15.75">
      <c r="A243" s="307"/>
    </row>
    <row r="244" spans="1:1" ht="15.75">
      <c r="A244" s="307"/>
    </row>
    <row r="245" spans="1:1" ht="15.75">
      <c r="A245" s="307"/>
    </row>
    <row r="246" spans="1:1" ht="15.75">
      <c r="A246" s="307"/>
    </row>
    <row r="247" spans="1:1" ht="15.75">
      <c r="A247" s="307"/>
    </row>
    <row r="248" spans="1:1" ht="15.75">
      <c r="A248" s="307"/>
    </row>
    <row r="249" spans="1:1" ht="15.75">
      <c r="A249" s="307"/>
    </row>
    <row r="250" spans="1:1" ht="15.75">
      <c r="A250" s="307"/>
    </row>
    <row r="251" spans="1:1" ht="15.75">
      <c r="A251" s="307"/>
    </row>
    <row r="252" spans="1:1" ht="15.75">
      <c r="A252" s="307"/>
    </row>
    <row r="253" spans="1:1" ht="15.75">
      <c r="A253" s="307"/>
    </row>
    <row r="254" spans="1:1" ht="15.75">
      <c r="A254" s="307"/>
    </row>
    <row r="255" spans="1:1" ht="15.75">
      <c r="A255" s="307"/>
    </row>
    <row r="256" spans="1:1" ht="15.75">
      <c r="A256" s="307"/>
    </row>
    <row r="257" spans="1:1" ht="15.75">
      <c r="A257" s="307"/>
    </row>
    <row r="258" spans="1:1" ht="15.75">
      <c r="A258" s="307"/>
    </row>
    <row r="259" spans="1:1" ht="15.75">
      <c r="A259" s="307"/>
    </row>
    <row r="260" spans="1:1" ht="15.75">
      <c r="A260" s="307"/>
    </row>
    <row r="261" spans="1:1" ht="15.75">
      <c r="A261" s="307"/>
    </row>
    <row r="262" spans="1:1" ht="15.75">
      <c r="A262" s="307"/>
    </row>
    <row r="263" spans="1:1" ht="15.75">
      <c r="A263" s="307"/>
    </row>
    <row r="264" spans="1:1" ht="15.75">
      <c r="A264" s="307"/>
    </row>
    <row r="265" spans="1:1" ht="15.75">
      <c r="A265" s="307"/>
    </row>
    <row r="266" spans="1:1" ht="15.75">
      <c r="A266" s="307"/>
    </row>
    <row r="267" spans="1:1" ht="15.75">
      <c r="A267" s="307"/>
    </row>
    <row r="268" spans="1:1" ht="15.75">
      <c r="A268" s="307"/>
    </row>
  </sheetData>
  <mergeCells count="198">
    <mergeCell ref="B208:H208"/>
    <mergeCell ref="Q208:S208"/>
    <mergeCell ref="B197:H197"/>
    <mergeCell ref="Q197:S197"/>
    <mergeCell ref="B198:H198"/>
    <mergeCell ref="Q198:S198"/>
    <mergeCell ref="F1:R1"/>
    <mergeCell ref="N13:R13"/>
    <mergeCell ref="L13:M13"/>
    <mergeCell ref="R15:R16"/>
    <mergeCell ref="A17:E17"/>
    <mergeCell ref="C184:E184"/>
    <mergeCell ref="C179:E179"/>
    <mergeCell ref="C180:E180"/>
    <mergeCell ref="C174:E174"/>
    <mergeCell ref="C178:E178"/>
    <mergeCell ref="C160:E160"/>
    <mergeCell ref="C161:E161"/>
    <mergeCell ref="C162:E162"/>
    <mergeCell ref="C175:E175"/>
    <mergeCell ref="C176:E176"/>
    <mergeCell ref="C177:E177"/>
    <mergeCell ref="C165:E165"/>
    <mergeCell ref="C170:E170"/>
    <mergeCell ref="C171:E171"/>
    <mergeCell ref="C173:E173"/>
    <mergeCell ref="C168:E168"/>
    <mergeCell ref="C169:E169"/>
    <mergeCell ref="C163:E163"/>
    <mergeCell ref="C164:E164"/>
    <mergeCell ref="C185:E185"/>
    <mergeCell ref="C183:E183"/>
    <mergeCell ref="C190:E190"/>
    <mergeCell ref="C186:E186"/>
    <mergeCell ref="C187:E187"/>
    <mergeCell ref="C188:E188"/>
    <mergeCell ref="C189:E189"/>
    <mergeCell ref="C181:E181"/>
    <mergeCell ref="C182:E182"/>
    <mergeCell ref="C172:E172"/>
    <mergeCell ref="C167:E167"/>
    <mergeCell ref="C159:E159"/>
    <mergeCell ref="C153:E153"/>
    <mergeCell ref="C154:E154"/>
    <mergeCell ref="C155:E155"/>
    <mergeCell ref="C156:E156"/>
    <mergeCell ref="C166:E166"/>
    <mergeCell ref="C157:E157"/>
    <mergeCell ref="C158:E158"/>
    <mergeCell ref="C149:E149"/>
    <mergeCell ref="C152:E152"/>
    <mergeCell ref="C150:E150"/>
    <mergeCell ref="C151:E151"/>
    <mergeCell ref="C145:E145"/>
    <mergeCell ref="C146:E146"/>
    <mergeCell ref="C147:E147"/>
    <mergeCell ref="C148:E148"/>
    <mergeCell ref="C142:E142"/>
    <mergeCell ref="C143:E143"/>
    <mergeCell ref="C144:E144"/>
    <mergeCell ref="C137:E137"/>
    <mergeCell ref="C138:E138"/>
    <mergeCell ref="C139:E139"/>
    <mergeCell ref="C140:E140"/>
    <mergeCell ref="C133:E133"/>
    <mergeCell ref="C134:E134"/>
    <mergeCell ref="C135:E135"/>
    <mergeCell ref="C136:E136"/>
    <mergeCell ref="C129:E129"/>
    <mergeCell ref="C130:E130"/>
    <mergeCell ref="C131:E131"/>
    <mergeCell ref="C132:E132"/>
    <mergeCell ref="C124:E124"/>
    <mergeCell ref="C125:E125"/>
    <mergeCell ref="C127:E127"/>
    <mergeCell ref="C128:E128"/>
    <mergeCell ref="C120:E120"/>
    <mergeCell ref="C121:E121"/>
    <mergeCell ref="C122:E122"/>
    <mergeCell ref="C123:E123"/>
    <mergeCell ref="C116:E116"/>
    <mergeCell ref="C117:E117"/>
    <mergeCell ref="C118:E118"/>
    <mergeCell ref="C119:E119"/>
    <mergeCell ref="C112:E112"/>
    <mergeCell ref="C113:E113"/>
    <mergeCell ref="C114:E114"/>
    <mergeCell ref="C115:E115"/>
    <mergeCell ref="C108:E108"/>
    <mergeCell ref="C109:E109"/>
    <mergeCell ref="C110:E110"/>
    <mergeCell ref="C111:E111"/>
    <mergeCell ref="C104:E104"/>
    <mergeCell ref="C105:E105"/>
    <mergeCell ref="C106:E106"/>
    <mergeCell ref="C107:E107"/>
    <mergeCell ref="C100:E100"/>
    <mergeCell ref="C101:E101"/>
    <mergeCell ref="C102:E102"/>
    <mergeCell ref="C103:E103"/>
    <mergeCell ref="C98:E98"/>
    <mergeCell ref="C99:E99"/>
    <mergeCell ref="C94:E94"/>
    <mergeCell ref="C95:E95"/>
    <mergeCell ref="C96:E96"/>
    <mergeCell ref="C97:E97"/>
    <mergeCell ref="C90:E90"/>
    <mergeCell ref="C91:E91"/>
    <mergeCell ref="C92:E92"/>
    <mergeCell ref="C93:E93"/>
    <mergeCell ref="C86:E86"/>
    <mergeCell ref="C87:E87"/>
    <mergeCell ref="C88:E88"/>
    <mergeCell ref="C89:E89"/>
    <mergeCell ref="C82:E82"/>
    <mergeCell ref="C83:E83"/>
    <mergeCell ref="C84:E84"/>
    <mergeCell ref="C85:E85"/>
    <mergeCell ref="C78:E78"/>
    <mergeCell ref="C79:E79"/>
    <mergeCell ref="C80:E80"/>
    <mergeCell ref="C81:E81"/>
    <mergeCell ref="C77:E77"/>
    <mergeCell ref="C70:E70"/>
    <mergeCell ref="C71:E71"/>
    <mergeCell ref="C72:E72"/>
    <mergeCell ref="C73:E73"/>
    <mergeCell ref="C66:E66"/>
    <mergeCell ref="C67:E67"/>
    <mergeCell ref="C68:E68"/>
    <mergeCell ref="C69:E69"/>
    <mergeCell ref="C27:E27"/>
    <mergeCell ref="C51:E51"/>
    <mergeCell ref="C52:E52"/>
    <mergeCell ref="C53:E53"/>
    <mergeCell ref="C48:E48"/>
    <mergeCell ref="C49:E49"/>
    <mergeCell ref="C50:E50"/>
    <mergeCell ref="C47:E47"/>
    <mergeCell ref="C41:E41"/>
    <mergeCell ref="C39:E39"/>
    <mergeCell ref="C42:E42"/>
    <mergeCell ref="C43:E43"/>
    <mergeCell ref="C33:E33"/>
    <mergeCell ref="C35:E35"/>
    <mergeCell ref="C34:E34"/>
    <mergeCell ref="C28:E28"/>
    <mergeCell ref="C44:E44"/>
    <mergeCell ref="C45:E45"/>
    <mergeCell ref="C46:E46"/>
    <mergeCell ref="B199:H199"/>
    <mergeCell ref="C29:E29"/>
    <mergeCell ref="C30:E30"/>
    <mergeCell ref="C31:E31"/>
    <mergeCell ref="C32:E32"/>
    <mergeCell ref="C37:E37"/>
    <mergeCell ref="C38:E38"/>
    <mergeCell ref="C40:E40"/>
    <mergeCell ref="C36:E36"/>
    <mergeCell ref="C62:E62"/>
    <mergeCell ref="C63:E63"/>
    <mergeCell ref="C64:E64"/>
    <mergeCell ref="C65:E65"/>
    <mergeCell ref="C58:E58"/>
    <mergeCell ref="C59:E59"/>
    <mergeCell ref="C60:E60"/>
    <mergeCell ref="C61:E61"/>
    <mergeCell ref="C54:E54"/>
    <mergeCell ref="C55:E55"/>
    <mergeCell ref="C56:E56"/>
    <mergeCell ref="C57:E57"/>
    <mergeCell ref="C74:E74"/>
    <mergeCell ref="C75:E75"/>
    <mergeCell ref="C76:E76"/>
    <mergeCell ref="Q199:S199"/>
    <mergeCell ref="B209:H209"/>
    <mergeCell ref="Q209:S209"/>
    <mergeCell ref="B210:H210"/>
    <mergeCell ref="Q210:S210"/>
    <mergeCell ref="J12:K12"/>
    <mergeCell ref="A15:E15"/>
    <mergeCell ref="F15:M16"/>
    <mergeCell ref="F17:M17"/>
    <mergeCell ref="Q15:Q16"/>
    <mergeCell ref="C16:E16"/>
    <mergeCell ref="N15:N16"/>
    <mergeCell ref="P15:P16"/>
    <mergeCell ref="O15:O16"/>
    <mergeCell ref="N19:N35"/>
    <mergeCell ref="C19:E19"/>
    <mergeCell ref="C20:E20"/>
    <mergeCell ref="C21:E21"/>
    <mergeCell ref="C22:E22"/>
    <mergeCell ref="C23:E23"/>
    <mergeCell ref="C24:E24"/>
    <mergeCell ref="C25:E25"/>
    <mergeCell ref="C26:E26"/>
    <mergeCell ref="C18:E18"/>
  </mergeCells>
  <phoneticPr fontId="9" type="noConversion"/>
  <printOptions horizontalCentered="1"/>
  <pageMargins left="0.82" right="0.23622047244094491" top="0.43307086614173229" bottom="0.78740157480314965" header="0" footer="0.6692913385826772"/>
  <pageSetup paperSize="9" scale="57" firstPageNumber="19" fitToHeight="4" orientation="portrait" useFirstPageNumber="1" r:id="rId1"/>
  <headerFooter alignWithMargins="0"/>
  <rowBreaks count="2" manualBreakCount="2">
    <brk id="80" max="19" man="1"/>
    <brk id="147" max="19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A1:W268"/>
  <sheetViews>
    <sheetView showGridLines="0" topLeftCell="A65" workbookViewId="0">
      <selection activeCell="L111" sqref="L111"/>
    </sheetView>
  </sheetViews>
  <sheetFormatPr baseColWidth="10" defaultColWidth="11.42578125" defaultRowHeight="12.75"/>
  <cols>
    <col min="1" max="2" width="7.42578125" style="211" customWidth="1"/>
    <col min="3" max="3" width="1.5703125" style="211" customWidth="1"/>
    <col min="4" max="4" width="5" style="208" customWidth="1"/>
    <col min="5" max="5" width="1.5703125" style="208" customWidth="1"/>
    <col min="6" max="6" width="6.85546875" style="208" customWidth="1"/>
    <col min="7" max="10" width="4.42578125" style="208" customWidth="1"/>
    <col min="11" max="11" width="3.85546875" style="208" customWidth="1"/>
    <col min="12" max="12" width="18.5703125" style="208" customWidth="1"/>
    <col min="13" max="13" width="4.5703125" style="208" customWidth="1"/>
    <col min="14" max="14" width="8.5703125" style="368" customWidth="1"/>
    <col min="15" max="15" width="7.7109375" style="208" customWidth="1"/>
    <col min="16" max="18" width="15.140625" style="208" customWidth="1"/>
    <col min="19" max="19" width="18.7109375" style="213" customWidth="1"/>
    <col min="20" max="20" width="18.7109375" style="214" customWidth="1"/>
    <col min="21" max="21" width="16.85546875" style="210" bestFit="1" customWidth="1"/>
    <col min="22" max="22" width="20.5703125" style="208" customWidth="1"/>
    <col min="23" max="23" width="15.5703125" style="208" bestFit="1" customWidth="1"/>
    <col min="24" max="16384" width="11.42578125" style="208"/>
  </cols>
  <sheetData>
    <row r="1" spans="1:21" ht="21">
      <c r="F1" s="708" t="s">
        <v>528</v>
      </c>
      <c r="G1" s="708"/>
      <c r="H1" s="708"/>
      <c r="I1" s="708"/>
      <c r="J1" s="708"/>
      <c r="K1" s="708"/>
      <c r="L1" s="708"/>
      <c r="M1" s="708"/>
      <c r="N1" s="708"/>
      <c r="O1" s="708"/>
      <c r="P1" s="708"/>
      <c r="Q1" s="708"/>
      <c r="R1" s="708"/>
      <c r="T1" s="444" t="s">
        <v>526</v>
      </c>
    </row>
    <row r="2" spans="1:21" s="359" customFormat="1" ht="21">
      <c r="A2" s="355"/>
      <c r="B2" s="356"/>
      <c r="C2" s="356"/>
      <c r="D2" s="356"/>
      <c r="E2" s="356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522" t="s">
        <v>594</v>
      </c>
      <c r="T2" s="358"/>
      <c r="U2" s="360"/>
    </row>
    <row r="3" spans="1:21" ht="15.75">
      <c r="A3" s="361" t="s">
        <v>498</v>
      </c>
      <c r="F3" s="299" t="s">
        <v>521</v>
      </c>
      <c r="G3" s="362">
        <v>6</v>
      </c>
      <c r="H3" s="362">
        <v>1</v>
      </c>
      <c r="I3" s="362">
        <v>1</v>
      </c>
      <c r="J3" s="362">
        <v>1</v>
      </c>
      <c r="K3" s="363"/>
      <c r="L3" s="307" t="s">
        <v>522</v>
      </c>
      <c r="N3" s="307" t="s">
        <v>434</v>
      </c>
      <c r="S3" s="395" t="s">
        <v>631</v>
      </c>
    </row>
    <row r="4" spans="1:21" s="299" customFormat="1" ht="15.75">
      <c r="A4" s="295"/>
      <c r="C4" s="211"/>
      <c r="N4" s="365"/>
      <c r="S4" s="364"/>
      <c r="T4" s="366"/>
      <c r="U4" s="270"/>
    </row>
    <row r="5" spans="1:21" ht="15.75">
      <c r="A5" s="361" t="s">
        <v>499</v>
      </c>
      <c r="F5" s="299" t="s">
        <v>521</v>
      </c>
      <c r="G5" s="362">
        <v>0</v>
      </c>
      <c r="H5" s="362">
        <v>0</v>
      </c>
      <c r="I5" s="367"/>
      <c r="J5" s="239"/>
      <c r="L5" s="307" t="s">
        <v>522</v>
      </c>
    </row>
    <row r="6" spans="1:21" s="299" customFormat="1" ht="15.75">
      <c r="A6" s="295"/>
      <c r="C6" s="211"/>
      <c r="N6" s="365"/>
      <c r="T6" s="366"/>
      <c r="U6" s="270"/>
    </row>
    <row r="7" spans="1:21" ht="15.75">
      <c r="A7" s="240" t="s">
        <v>517</v>
      </c>
      <c r="F7" s="299" t="s">
        <v>521</v>
      </c>
      <c r="G7" s="362">
        <v>1</v>
      </c>
      <c r="H7" s="362">
        <v>1</v>
      </c>
      <c r="I7" s="367"/>
      <c r="L7" s="491" t="s">
        <v>522</v>
      </c>
      <c r="N7" s="492" t="s">
        <v>535</v>
      </c>
      <c r="O7" s="492"/>
      <c r="P7" s="492"/>
      <c r="Q7" s="492"/>
      <c r="R7" s="492"/>
      <c r="S7" s="493" t="s">
        <v>525</v>
      </c>
    </row>
    <row r="8" spans="1:21" s="299" customFormat="1" ht="18.75">
      <c r="A8" s="295"/>
      <c r="C8" s="211"/>
      <c r="L8" s="370"/>
      <c r="N8" s="492" t="s">
        <v>536</v>
      </c>
      <c r="O8" s="492"/>
      <c r="P8" s="448"/>
      <c r="Q8" s="448"/>
      <c r="R8" s="448"/>
      <c r="S8" s="493"/>
      <c r="T8" s="366"/>
      <c r="U8" s="270"/>
    </row>
    <row r="9" spans="1:21" ht="15.75">
      <c r="A9" s="361" t="s">
        <v>518</v>
      </c>
      <c r="F9" s="299" t="s">
        <v>521</v>
      </c>
      <c r="G9" s="362">
        <v>0</v>
      </c>
      <c r="H9" s="362">
        <v>0</v>
      </c>
      <c r="I9" s="367"/>
      <c r="J9" s="239"/>
      <c r="L9" s="307" t="s">
        <v>522</v>
      </c>
      <c r="S9" s="493"/>
    </row>
    <row r="10" spans="1:21" s="299" customFormat="1" ht="10.5" customHeight="1">
      <c r="A10" s="295"/>
      <c r="C10" s="211"/>
      <c r="L10" s="370"/>
      <c r="N10" s="365"/>
      <c r="S10" s="493"/>
      <c r="T10" s="366"/>
      <c r="U10" s="270"/>
    </row>
    <row r="11" spans="1:21" ht="15.75">
      <c r="A11" s="361" t="s">
        <v>519</v>
      </c>
      <c r="F11" s="299" t="s">
        <v>521</v>
      </c>
      <c r="G11" s="362">
        <v>0</v>
      </c>
      <c r="H11" s="362">
        <v>0</v>
      </c>
      <c r="I11" s="367"/>
      <c r="J11" s="239"/>
      <c r="K11" s="223"/>
      <c r="L11" s="307" t="s">
        <v>522</v>
      </c>
      <c r="S11" s="493" t="s">
        <v>525</v>
      </c>
      <c r="T11" s="371"/>
    </row>
    <row r="12" spans="1:21" s="299" customFormat="1" ht="15.75">
      <c r="A12" s="295"/>
      <c r="C12" s="211"/>
      <c r="G12" s="372"/>
      <c r="H12" s="372"/>
      <c r="I12" s="372"/>
      <c r="J12" s="725"/>
      <c r="K12" s="725"/>
      <c r="N12" s="365"/>
      <c r="S12" s="494"/>
      <c r="T12" s="371"/>
      <c r="U12" s="270"/>
    </row>
    <row r="13" spans="1:21" ht="33" customHeight="1" thickBot="1">
      <c r="A13" s="373" t="s">
        <v>520</v>
      </c>
      <c r="C13" s="253"/>
      <c r="D13" s="253"/>
      <c r="E13" s="253"/>
      <c r="F13" s="253"/>
      <c r="G13" s="374" t="s">
        <v>440</v>
      </c>
      <c r="H13" s="374" t="s">
        <v>440</v>
      </c>
      <c r="I13" s="374" t="s">
        <v>440</v>
      </c>
      <c r="J13" s="374" t="s">
        <v>321</v>
      </c>
      <c r="K13" s="239"/>
      <c r="L13" s="307" t="s">
        <v>522</v>
      </c>
      <c r="M13" s="253"/>
      <c r="N13" s="769" t="s">
        <v>627</v>
      </c>
      <c r="O13" s="770"/>
      <c r="P13" s="770"/>
      <c r="Q13" s="770"/>
      <c r="R13" s="770"/>
      <c r="S13" s="493" t="s">
        <v>525</v>
      </c>
      <c r="T13" s="375"/>
    </row>
    <row r="14" spans="1:21" ht="15" customHeight="1">
      <c r="A14" s="361"/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T14" s="504"/>
    </row>
    <row r="15" spans="1:21" ht="15" customHeight="1">
      <c r="A15" s="748" t="s">
        <v>523</v>
      </c>
      <c r="B15" s="749"/>
      <c r="C15" s="749"/>
      <c r="D15" s="749"/>
      <c r="E15" s="749"/>
      <c r="F15" s="750" t="s">
        <v>513</v>
      </c>
      <c r="G15" s="751"/>
      <c r="H15" s="751"/>
      <c r="I15" s="751"/>
      <c r="J15" s="751"/>
      <c r="K15" s="751"/>
      <c r="L15" s="751"/>
      <c r="M15" s="752"/>
      <c r="N15" s="763" t="s">
        <v>475</v>
      </c>
      <c r="O15" s="741" t="s">
        <v>495</v>
      </c>
      <c r="P15" s="743" t="s">
        <v>416</v>
      </c>
      <c r="Q15" s="743" t="s">
        <v>515</v>
      </c>
      <c r="R15" s="743" t="s">
        <v>417</v>
      </c>
      <c r="S15" s="376" t="s">
        <v>516</v>
      </c>
      <c r="T15" s="495" t="s">
        <v>524</v>
      </c>
    </row>
    <row r="16" spans="1:21" ht="15" customHeight="1">
      <c r="A16" s="450" t="s">
        <v>411</v>
      </c>
      <c r="B16" s="450" t="s">
        <v>445</v>
      </c>
      <c r="C16" s="760" t="s">
        <v>514</v>
      </c>
      <c r="D16" s="761" t="s">
        <v>3</v>
      </c>
      <c r="E16" s="762" t="s">
        <v>3</v>
      </c>
      <c r="F16" s="753"/>
      <c r="G16" s="754"/>
      <c r="H16" s="754"/>
      <c r="I16" s="754"/>
      <c r="J16" s="754"/>
      <c r="K16" s="754"/>
      <c r="L16" s="754"/>
      <c r="M16" s="755"/>
      <c r="N16" s="764"/>
      <c r="O16" s="742"/>
      <c r="P16" s="744"/>
      <c r="Q16" s="744"/>
      <c r="R16" s="744"/>
      <c r="S16" s="380" t="s">
        <v>589</v>
      </c>
      <c r="T16" s="380" t="s">
        <v>590</v>
      </c>
    </row>
    <row r="17" spans="1:22" s="452" customFormat="1" ht="15" customHeight="1">
      <c r="A17" s="745" t="s">
        <v>409</v>
      </c>
      <c r="B17" s="746"/>
      <c r="C17" s="746"/>
      <c r="D17" s="746"/>
      <c r="E17" s="747"/>
      <c r="F17" s="756" t="s">
        <v>412</v>
      </c>
      <c r="G17" s="757"/>
      <c r="H17" s="757"/>
      <c r="I17" s="757"/>
      <c r="J17" s="757"/>
      <c r="K17" s="757"/>
      <c r="L17" s="757"/>
      <c r="M17" s="758"/>
      <c r="N17" s="451">
        <v>3</v>
      </c>
      <c r="O17" s="451" t="s">
        <v>321</v>
      </c>
      <c r="P17" s="451" t="s">
        <v>424</v>
      </c>
      <c r="Q17" s="451" t="s">
        <v>339</v>
      </c>
      <c r="R17" s="451" t="s">
        <v>425</v>
      </c>
      <c r="S17" s="382" t="s">
        <v>382</v>
      </c>
      <c r="T17" s="383" t="s">
        <v>393</v>
      </c>
      <c r="U17" s="505"/>
    </row>
    <row r="18" spans="1:22" s="461" customFormat="1" ht="15" customHeight="1">
      <c r="A18" s="453">
        <v>1</v>
      </c>
      <c r="B18" s="454"/>
      <c r="C18" s="734"/>
      <c r="D18" s="735"/>
      <c r="E18" s="736"/>
      <c r="F18" s="455" t="s">
        <v>4</v>
      </c>
      <c r="G18" s="456"/>
      <c r="H18" s="457"/>
      <c r="I18" s="457"/>
      <c r="J18" s="457"/>
      <c r="K18" s="457"/>
      <c r="L18" s="457"/>
      <c r="M18" s="458"/>
      <c r="N18" s="459">
        <v>331</v>
      </c>
      <c r="O18" s="571" t="s">
        <v>629</v>
      </c>
      <c r="P18" s="460"/>
      <c r="Q18" s="460"/>
      <c r="R18" s="460"/>
      <c r="S18" s="438">
        <f>+S19+S27+S34+S37+S40+S43+S48+S22</f>
        <v>50314343.665000007</v>
      </c>
      <c r="T18" s="438">
        <f>+T19+T27+T34+T37+T40+T43+T48+T22</f>
        <v>33272973.48</v>
      </c>
      <c r="U18" s="497"/>
      <c r="V18" s="500"/>
    </row>
    <row r="19" spans="1:22" s="461" customFormat="1" ht="15" customHeight="1">
      <c r="A19" s="462"/>
      <c r="B19" s="264" t="s">
        <v>5</v>
      </c>
      <c r="C19" s="701"/>
      <c r="D19" s="702"/>
      <c r="E19" s="703"/>
      <c r="F19" s="467" t="s">
        <v>6</v>
      </c>
      <c r="G19" s="464"/>
      <c r="H19" s="468"/>
      <c r="I19" s="468"/>
      <c r="J19" s="468"/>
      <c r="K19" s="468"/>
      <c r="L19" s="468"/>
      <c r="M19" s="469"/>
      <c r="N19" s="759"/>
      <c r="O19" s="572">
        <v>10</v>
      </c>
      <c r="P19" s="267"/>
      <c r="Q19" s="267"/>
      <c r="R19" s="267"/>
      <c r="S19" s="440">
        <f>SUM(S20:S21)</f>
        <v>45393100.860000007</v>
      </c>
      <c r="T19" s="440">
        <f>SUM(T20:T21)</f>
        <v>27869157</v>
      </c>
      <c r="U19" s="497"/>
      <c r="V19" s="500"/>
    </row>
    <row r="20" spans="1:22" s="461" customFormat="1" ht="15" customHeight="1">
      <c r="A20" s="462"/>
      <c r="B20" s="264"/>
      <c r="C20" s="701" t="s">
        <v>7</v>
      </c>
      <c r="D20" s="702" t="s">
        <v>8</v>
      </c>
      <c r="E20" s="703" t="s">
        <v>8</v>
      </c>
      <c r="F20" s="463" t="s">
        <v>9</v>
      </c>
      <c r="G20" s="464"/>
      <c r="H20" s="465"/>
      <c r="I20" s="465"/>
      <c r="J20" s="465"/>
      <c r="K20" s="465"/>
      <c r="L20" s="465"/>
      <c r="M20" s="466"/>
      <c r="N20" s="759"/>
      <c r="O20" s="572">
        <v>10</v>
      </c>
      <c r="P20" s="267"/>
      <c r="Q20" s="267"/>
      <c r="R20" s="267"/>
      <c r="S20" s="439">
        <v>45393100.860000007</v>
      </c>
      <c r="T20" s="439">
        <v>27869157</v>
      </c>
      <c r="U20" s="497"/>
      <c r="V20" s="500"/>
    </row>
    <row r="21" spans="1:22" s="461" customFormat="1" ht="15" hidden="1" customHeight="1">
      <c r="A21" s="462"/>
      <c r="B21" s="264"/>
      <c r="C21" s="701" t="s">
        <v>10</v>
      </c>
      <c r="D21" s="702" t="s">
        <v>8</v>
      </c>
      <c r="E21" s="703" t="s">
        <v>8</v>
      </c>
      <c r="F21" s="463" t="s">
        <v>11</v>
      </c>
      <c r="G21" s="464"/>
      <c r="H21" s="465"/>
      <c r="I21" s="465"/>
      <c r="J21" s="465"/>
      <c r="K21" s="465"/>
      <c r="L21" s="465"/>
      <c r="M21" s="466"/>
      <c r="N21" s="759"/>
      <c r="O21" s="572">
        <v>10</v>
      </c>
      <c r="P21" s="267"/>
      <c r="Q21" s="267"/>
      <c r="R21" s="267"/>
      <c r="S21" s="439">
        <v>0</v>
      </c>
      <c r="T21" s="439">
        <v>0</v>
      </c>
      <c r="U21" s="497"/>
      <c r="V21" s="500"/>
    </row>
    <row r="22" spans="1:22" s="461" customFormat="1" ht="15" customHeight="1">
      <c r="A22" s="462"/>
      <c r="B22" s="264" t="s">
        <v>12</v>
      </c>
      <c r="C22" s="701"/>
      <c r="D22" s="702"/>
      <c r="E22" s="703"/>
      <c r="F22" s="467" t="s">
        <v>13</v>
      </c>
      <c r="G22" s="464"/>
      <c r="H22" s="468"/>
      <c r="I22" s="468"/>
      <c r="J22" s="468"/>
      <c r="K22" s="468"/>
      <c r="L22" s="468"/>
      <c r="M22" s="469"/>
      <c r="N22" s="759"/>
      <c r="O22" s="572">
        <v>30</v>
      </c>
      <c r="P22" s="267"/>
      <c r="Q22" s="267"/>
      <c r="R22" s="267"/>
      <c r="S22" s="440">
        <f>SUM(S23:S26)</f>
        <v>15004.4</v>
      </c>
      <c r="T22" s="440">
        <f>SUM(T23:T26)</f>
        <v>906331</v>
      </c>
      <c r="U22" s="497"/>
      <c r="V22" s="500"/>
    </row>
    <row r="23" spans="1:22" s="461" customFormat="1" ht="15" customHeight="1">
      <c r="A23" s="462"/>
      <c r="B23" s="264"/>
      <c r="C23" s="701" t="s">
        <v>14</v>
      </c>
      <c r="D23" s="702" t="s">
        <v>15</v>
      </c>
      <c r="E23" s="703" t="s">
        <v>15</v>
      </c>
      <c r="F23" s="463" t="s">
        <v>16</v>
      </c>
      <c r="G23" s="464"/>
      <c r="H23" s="465"/>
      <c r="I23" s="465"/>
      <c r="J23" s="465"/>
      <c r="K23" s="465"/>
      <c r="L23" s="465"/>
      <c r="M23" s="466"/>
      <c r="N23" s="759"/>
      <c r="O23" s="572">
        <v>30</v>
      </c>
      <c r="P23" s="267"/>
      <c r="Q23" s="267"/>
      <c r="R23" s="267"/>
      <c r="S23" s="439">
        <v>0</v>
      </c>
      <c r="T23" s="439">
        <v>671257</v>
      </c>
      <c r="U23" s="497"/>
      <c r="V23" s="500"/>
    </row>
    <row r="24" spans="1:22" s="461" customFormat="1" ht="15" customHeight="1">
      <c r="A24" s="462"/>
      <c r="B24" s="264"/>
      <c r="C24" s="701" t="s">
        <v>17</v>
      </c>
      <c r="D24" s="702" t="s">
        <v>18</v>
      </c>
      <c r="E24" s="703" t="s">
        <v>18</v>
      </c>
      <c r="F24" s="463" t="s">
        <v>19</v>
      </c>
      <c r="G24" s="464"/>
      <c r="H24" s="465"/>
      <c r="I24" s="465"/>
      <c r="J24" s="465"/>
      <c r="K24" s="465"/>
      <c r="L24" s="465"/>
      <c r="M24" s="466"/>
      <c r="N24" s="759"/>
      <c r="O24" s="572">
        <v>30</v>
      </c>
      <c r="P24" s="267"/>
      <c r="Q24" s="267"/>
      <c r="R24" s="267"/>
      <c r="S24" s="439">
        <v>15004.4</v>
      </c>
      <c r="T24" s="439">
        <v>235074</v>
      </c>
      <c r="U24" s="497"/>
      <c r="V24" s="500"/>
    </row>
    <row r="25" spans="1:22" s="461" customFormat="1" ht="15" hidden="1" customHeight="1">
      <c r="A25" s="462"/>
      <c r="B25" s="264"/>
      <c r="C25" s="701" t="s">
        <v>20</v>
      </c>
      <c r="D25" s="702" t="s">
        <v>21</v>
      </c>
      <c r="E25" s="703" t="s">
        <v>21</v>
      </c>
      <c r="F25" s="463" t="s">
        <v>22</v>
      </c>
      <c r="G25" s="464"/>
      <c r="H25" s="465"/>
      <c r="I25" s="465"/>
      <c r="J25" s="465"/>
      <c r="K25" s="465"/>
      <c r="L25" s="465"/>
      <c r="M25" s="466"/>
      <c r="N25" s="759"/>
      <c r="O25" s="572">
        <v>30</v>
      </c>
      <c r="P25" s="267"/>
      <c r="Q25" s="267"/>
      <c r="R25" s="267"/>
      <c r="S25" s="439">
        <v>0</v>
      </c>
      <c r="T25" s="439">
        <v>0</v>
      </c>
      <c r="U25" s="497"/>
      <c r="V25" s="500"/>
    </row>
    <row r="26" spans="1:22" s="461" customFormat="1" ht="15" hidden="1" customHeight="1">
      <c r="A26" s="462"/>
      <c r="B26" s="264"/>
      <c r="C26" s="701" t="s">
        <v>23</v>
      </c>
      <c r="D26" s="702" t="s">
        <v>21</v>
      </c>
      <c r="E26" s="703" t="s">
        <v>21</v>
      </c>
      <c r="F26" s="463" t="s">
        <v>24</v>
      </c>
      <c r="G26" s="464"/>
      <c r="H26" s="465"/>
      <c r="I26" s="465"/>
      <c r="J26" s="465"/>
      <c r="K26" s="465"/>
      <c r="L26" s="465"/>
      <c r="M26" s="466"/>
      <c r="N26" s="759"/>
      <c r="O26" s="572">
        <v>30</v>
      </c>
      <c r="P26" s="267"/>
      <c r="Q26" s="267"/>
      <c r="R26" s="267"/>
      <c r="S26" s="439">
        <v>0</v>
      </c>
      <c r="T26" s="439"/>
      <c r="U26" s="497"/>
      <c r="V26" s="500"/>
    </row>
    <row r="27" spans="1:22" s="461" customFormat="1" ht="15" customHeight="1">
      <c r="A27" s="462"/>
      <c r="B27" s="264" t="s">
        <v>25</v>
      </c>
      <c r="C27" s="701"/>
      <c r="D27" s="702"/>
      <c r="E27" s="703"/>
      <c r="F27" s="467" t="s">
        <v>26</v>
      </c>
      <c r="G27" s="464"/>
      <c r="H27" s="468"/>
      <c r="I27" s="468"/>
      <c r="J27" s="468"/>
      <c r="K27" s="468"/>
      <c r="L27" s="468"/>
      <c r="M27" s="469"/>
      <c r="N27" s="759"/>
      <c r="O27" s="572">
        <v>30</v>
      </c>
      <c r="P27" s="267"/>
      <c r="Q27" s="267"/>
      <c r="R27" s="267"/>
      <c r="S27" s="440">
        <f>SUM(S28:S33)</f>
        <v>0</v>
      </c>
      <c r="T27" s="440">
        <f>SUM(T28:T33)</f>
        <v>522450.52</v>
      </c>
      <c r="U27" s="497"/>
      <c r="V27" s="500"/>
    </row>
    <row r="28" spans="1:22" s="461" customFormat="1" ht="15" hidden="1" customHeight="1">
      <c r="A28" s="462"/>
      <c r="B28" s="264"/>
      <c r="C28" s="701" t="s">
        <v>27</v>
      </c>
      <c r="D28" s="702" t="s">
        <v>28</v>
      </c>
      <c r="E28" s="703" t="s">
        <v>28</v>
      </c>
      <c r="F28" s="463" t="s">
        <v>29</v>
      </c>
      <c r="G28" s="464"/>
      <c r="H28" s="465"/>
      <c r="I28" s="465"/>
      <c r="J28" s="465"/>
      <c r="K28" s="465"/>
      <c r="L28" s="465"/>
      <c r="M28" s="466"/>
      <c r="N28" s="759"/>
      <c r="O28" s="572">
        <v>30</v>
      </c>
      <c r="P28" s="267"/>
      <c r="Q28" s="267"/>
      <c r="R28" s="267"/>
      <c r="S28" s="439">
        <v>0</v>
      </c>
      <c r="T28" s="439">
        <v>0</v>
      </c>
      <c r="U28" s="497"/>
      <c r="V28" s="500"/>
    </row>
    <row r="29" spans="1:22" s="461" customFormat="1" ht="15" hidden="1" customHeight="1">
      <c r="A29" s="462"/>
      <c r="B29" s="264"/>
      <c r="C29" s="701" t="s">
        <v>30</v>
      </c>
      <c r="D29" s="702" t="s">
        <v>31</v>
      </c>
      <c r="E29" s="703" t="s">
        <v>31</v>
      </c>
      <c r="F29" s="463" t="s">
        <v>32</v>
      </c>
      <c r="G29" s="464"/>
      <c r="H29" s="465"/>
      <c r="I29" s="465"/>
      <c r="J29" s="465"/>
      <c r="K29" s="465"/>
      <c r="L29" s="465"/>
      <c r="M29" s="466"/>
      <c r="N29" s="759"/>
      <c r="O29" s="572">
        <v>30</v>
      </c>
      <c r="P29" s="267"/>
      <c r="Q29" s="267"/>
      <c r="R29" s="267"/>
      <c r="S29" s="439">
        <v>0</v>
      </c>
      <c r="T29" s="439">
        <v>0</v>
      </c>
      <c r="U29" s="497"/>
      <c r="V29" s="500"/>
    </row>
    <row r="30" spans="1:22" s="461" customFormat="1" ht="15" hidden="1" customHeight="1">
      <c r="A30" s="462"/>
      <c r="B30" s="264"/>
      <c r="C30" s="701" t="s">
        <v>33</v>
      </c>
      <c r="D30" s="702" t="s">
        <v>34</v>
      </c>
      <c r="E30" s="703" t="s">
        <v>34</v>
      </c>
      <c r="F30" s="463" t="s">
        <v>35</v>
      </c>
      <c r="G30" s="464"/>
      <c r="H30" s="465"/>
      <c r="I30" s="465"/>
      <c r="J30" s="465"/>
      <c r="K30" s="465"/>
      <c r="L30" s="465"/>
      <c r="M30" s="466"/>
      <c r="N30" s="759"/>
      <c r="O30" s="572">
        <v>30</v>
      </c>
      <c r="P30" s="267"/>
      <c r="Q30" s="267"/>
      <c r="R30" s="267"/>
      <c r="S30" s="439">
        <v>0</v>
      </c>
      <c r="T30" s="439">
        <v>0</v>
      </c>
      <c r="U30" s="497"/>
      <c r="V30" s="500"/>
    </row>
    <row r="31" spans="1:22" s="461" customFormat="1" ht="15" hidden="1" customHeight="1">
      <c r="A31" s="462"/>
      <c r="B31" s="264"/>
      <c r="C31" s="701" t="s">
        <v>36</v>
      </c>
      <c r="D31" s="702" t="s">
        <v>37</v>
      </c>
      <c r="E31" s="703" t="s">
        <v>37</v>
      </c>
      <c r="F31" s="463" t="s">
        <v>38</v>
      </c>
      <c r="G31" s="464"/>
      <c r="H31" s="465"/>
      <c r="I31" s="465"/>
      <c r="J31" s="465"/>
      <c r="K31" s="465"/>
      <c r="L31" s="465"/>
      <c r="M31" s="466"/>
      <c r="N31" s="759"/>
      <c r="O31" s="572">
        <v>30</v>
      </c>
      <c r="P31" s="267"/>
      <c r="Q31" s="267"/>
      <c r="R31" s="267"/>
      <c r="S31" s="439">
        <v>0</v>
      </c>
      <c r="T31" s="439">
        <v>0</v>
      </c>
      <c r="U31" s="497"/>
      <c r="V31" s="500"/>
    </row>
    <row r="32" spans="1:22" s="461" customFormat="1" ht="15" customHeight="1">
      <c r="A32" s="462"/>
      <c r="B32" s="264"/>
      <c r="C32" s="701" t="s">
        <v>39</v>
      </c>
      <c r="D32" s="702" t="s">
        <v>40</v>
      </c>
      <c r="E32" s="703" t="s">
        <v>40</v>
      </c>
      <c r="F32" s="463" t="s">
        <v>41</v>
      </c>
      <c r="G32" s="464"/>
      <c r="H32" s="465"/>
      <c r="I32" s="465"/>
      <c r="J32" s="465"/>
      <c r="K32" s="465"/>
      <c r="L32" s="465"/>
      <c r="M32" s="466"/>
      <c r="N32" s="759"/>
      <c r="O32" s="572">
        <v>30</v>
      </c>
      <c r="P32" s="267"/>
      <c r="Q32" s="267"/>
      <c r="R32" s="267"/>
      <c r="S32" s="439">
        <v>0</v>
      </c>
      <c r="T32" s="439">
        <v>522450.52</v>
      </c>
      <c r="U32" s="497"/>
      <c r="V32" s="500"/>
    </row>
    <row r="33" spans="1:22" s="461" customFormat="1" ht="15" hidden="1" customHeight="1">
      <c r="A33" s="462"/>
      <c r="B33" s="264"/>
      <c r="C33" s="265"/>
      <c r="D33" s="470" t="s">
        <v>554</v>
      </c>
      <c r="E33" s="471"/>
      <c r="F33" s="463" t="s">
        <v>555</v>
      </c>
      <c r="G33" s="464"/>
      <c r="H33" s="465"/>
      <c r="I33" s="465"/>
      <c r="J33" s="465"/>
      <c r="K33" s="465"/>
      <c r="L33" s="465"/>
      <c r="M33" s="466"/>
      <c r="N33" s="759"/>
      <c r="O33" s="572">
        <v>30</v>
      </c>
      <c r="P33" s="267"/>
      <c r="Q33" s="267"/>
      <c r="R33" s="267"/>
      <c r="S33" s="439">
        <v>0</v>
      </c>
      <c r="T33" s="439">
        <v>0</v>
      </c>
      <c r="U33" s="497"/>
      <c r="V33" s="500"/>
    </row>
    <row r="34" spans="1:22" s="461" customFormat="1" ht="15" customHeight="1">
      <c r="A34" s="462"/>
      <c r="B34" s="264" t="s">
        <v>42</v>
      </c>
      <c r="C34" s="701"/>
      <c r="D34" s="702"/>
      <c r="E34" s="703"/>
      <c r="F34" s="467" t="s">
        <v>43</v>
      </c>
      <c r="G34" s="464"/>
      <c r="H34" s="468"/>
      <c r="I34" s="468"/>
      <c r="J34" s="468"/>
      <c r="K34" s="468"/>
      <c r="L34" s="468"/>
      <c r="M34" s="469"/>
      <c r="N34" s="759"/>
      <c r="O34" s="572">
        <v>30</v>
      </c>
      <c r="P34" s="267"/>
      <c r="Q34" s="267"/>
      <c r="R34" s="267"/>
      <c r="S34" s="440">
        <f>SUM(S35:S36)</f>
        <v>43480</v>
      </c>
      <c r="T34" s="440">
        <f>SUM(T35:T36)</f>
        <v>140230</v>
      </c>
      <c r="U34" s="497"/>
      <c r="V34" s="500"/>
    </row>
    <row r="35" spans="1:22" s="461" customFormat="1" ht="15" customHeight="1">
      <c r="A35" s="462"/>
      <c r="B35" s="264"/>
      <c r="C35" s="701" t="s">
        <v>44</v>
      </c>
      <c r="D35" s="702" t="s">
        <v>45</v>
      </c>
      <c r="E35" s="703" t="s">
        <v>45</v>
      </c>
      <c r="F35" s="463" t="s">
        <v>46</v>
      </c>
      <c r="G35" s="464"/>
      <c r="H35" s="465"/>
      <c r="I35" s="465"/>
      <c r="J35" s="465"/>
      <c r="K35" s="465"/>
      <c r="L35" s="465"/>
      <c r="M35" s="466"/>
      <c r="N35" s="759"/>
      <c r="O35" s="572">
        <v>30</v>
      </c>
      <c r="P35" s="267"/>
      <c r="Q35" s="267"/>
      <c r="R35" s="267"/>
      <c r="S35" s="439">
        <v>43480</v>
      </c>
      <c r="T35" s="439">
        <v>140230</v>
      </c>
      <c r="U35" s="497"/>
      <c r="V35" s="500"/>
    </row>
    <row r="36" spans="1:22" s="461" customFormat="1" ht="15" hidden="1" customHeight="1">
      <c r="A36" s="462"/>
      <c r="B36" s="264"/>
      <c r="C36" s="701" t="s">
        <v>47</v>
      </c>
      <c r="D36" s="702" t="s">
        <v>48</v>
      </c>
      <c r="E36" s="703" t="s">
        <v>48</v>
      </c>
      <c r="F36" s="463" t="s">
        <v>49</v>
      </c>
      <c r="G36" s="464"/>
      <c r="H36" s="465"/>
      <c r="I36" s="465"/>
      <c r="J36" s="465"/>
      <c r="K36" s="465"/>
      <c r="L36" s="465"/>
      <c r="M36" s="466"/>
      <c r="N36" s="472"/>
      <c r="O36" s="572">
        <v>30</v>
      </c>
      <c r="P36" s="267"/>
      <c r="Q36" s="267"/>
      <c r="R36" s="267"/>
      <c r="S36" s="439">
        <v>0</v>
      </c>
      <c r="T36" s="439">
        <v>0</v>
      </c>
      <c r="U36" s="497"/>
      <c r="V36" s="500"/>
    </row>
    <row r="37" spans="1:22" s="461" customFormat="1" ht="15" customHeight="1">
      <c r="A37" s="462"/>
      <c r="B37" s="264" t="s">
        <v>50</v>
      </c>
      <c r="C37" s="701"/>
      <c r="D37" s="702"/>
      <c r="E37" s="703"/>
      <c r="F37" s="467" t="s">
        <v>51</v>
      </c>
      <c r="G37" s="464"/>
      <c r="H37" s="468"/>
      <c r="I37" s="468"/>
      <c r="J37" s="468"/>
      <c r="K37" s="468"/>
      <c r="L37" s="468"/>
      <c r="M37" s="469"/>
      <c r="N37" s="472"/>
      <c r="O37" s="572">
        <v>30</v>
      </c>
      <c r="P37" s="267"/>
      <c r="Q37" s="267"/>
      <c r="R37" s="267"/>
      <c r="S37" s="440">
        <f>SUM(S38:S39)</f>
        <v>180000</v>
      </c>
      <c r="T37" s="440">
        <f>SUM(T38:T39)</f>
        <v>106744.44</v>
      </c>
      <c r="U37" s="497"/>
      <c r="V37" s="500"/>
    </row>
    <row r="38" spans="1:22" s="461" customFormat="1" ht="15" customHeight="1">
      <c r="A38" s="462"/>
      <c r="B38" s="264"/>
      <c r="C38" s="701" t="s">
        <v>52</v>
      </c>
      <c r="D38" s="702" t="s">
        <v>53</v>
      </c>
      <c r="E38" s="703" t="s">
        <v>53</v>
      </c>
      <c r="F38" s="463" t="s">
        <v>54</v>
      </c>
      <c r="G38" s="464"/>
      <c r="H38" s="465"/>
      <c r="I38" s="465"/>
      <c r="J38" s="465"/>
      <c r="K38" s="465"/>
      <c r="L38" s="465"/>
      <c r="M38" s="466"/>
      <c r="N38" s="472"/>
      <c r="O38" s="572">
        <v>30</v>
      </c>
      <c r="P38" s="267"/>
      <c r="Q38" s="267"/>
      <c r="R38" s="267"/>
      <c r="S38" s="439">
        <v>0</v>
      </c>
      <c r="T38" s="439">
        <v>79363.680000000008</v>
      </c>
      <c r="U38" s="497"/>
      <c r="V38" s="500"/>
    </row>
    <row r="39" spans="1:22" s="461" customFormat="1" ht="15" customHeight="1">
      <c r="A39" s="462"/>
      <c r="B39" s="264"/>
      <c r="C39" s="265"/>
      <c r="D39" s="470" t="s">
        <v>541</v>
      </c>
      <c r="E39" s="471"/>
      <c r="F39" s="463" t="s">
        <v>540</v>
      </c>
      <c r="G39" s="464"/>
      <c r="H39" s="465"/>
      <c r="I39" s="465"/>
      <c r="J39" s="465"/>
      <c r="K39" s="465"/>
      <c r="L39" s="465"/>
      <c r="M39" s="466"/>
      <c r="N39" s="472"/>
      <c r="O39" s="572">
        <v>30</v>
      </c>
      <c r="P39" s="267"/>
      <c r="Q39" s="267"/>
      <c r="R39" s="267"/>
      <c r="S39" s="439">
        <v>180000</v>
      </c>
      <c r="T39" s="439">
        <v>27380.760000000002</v>
      </c>
      <c r="U39" s="497"/>
      <c r="V39" s="500"/>
    </row>
    <row r="40" spans="1:22" s="461" customFormat="1" ht="15" customHeight="1">
      <c r="A40" s="462"/>
      <c r="B40" s="264" t="s">
        <v>55</v>
      </c>
      <c r="C40" s="701"/>
      <c r="D40" s="702"/>
      <c r="E40" s="703"/>
      <c r="F40" s="467" t="s">
        <v>56</v>
      </c>
      <c r="G40" s="464"/>
      <c r="H40" s="468"/>
      <c r="I40" s="468"/>
      <c r="J40" s="468"/>
      <c r="K40" s="468"/>
      <c r="L40" s="468"/>
      <c r="M40" s="469"/>
      <c r="N40" s="472"/>
      <c r="O40" s="572">
        <v>30</v>
      </c>
      <c r="P40" s="267"/>
      <c r="Q40" s="267"/>
      <c r="R40" s="267"/>
      <c r="S40" s="440">
        <f>SUM(S41:S42)</f>
        <v>900000</v>
      </c>
      <c r="T40" s="440">
        <f>SUM(T41:T42)</f>
        <v>1154057.52</v>
      </c>
      <c r="U40" s="497"/>
      <c r="V40" s="500"/>
    </row>
    <row r="41" spans="1:22" s="461" customFormat="1" ht="15" hidden="1" customHeight="1">
      <c r="A41" s="462"/>
      <c r="B41" s="264"/>
      <c r="C41" s="701" t="s">
        <v>57</v>
      </c>
      <c r="D41" s="702" t="s">
        <v>58</v>
      </c>
      <c r="E41" s="703" t="s">
        <v>58</v>
      </c>
      <c r="F41" s="463" t="s">
        <v>59</v>
      </c>
      <c r="G41" s="464"/>
      <c r="H41" s="465"/>
      <c r="I41" s="465"/>
      <c r="J41" s="465"/>
      <c r="K41" s="465"/>
      <c r="L41" s="465"/>
      <c r="M41" s="466"/>
      <c r="N41" s="472"/>
      <c r="O41" s="572">
        <v>30</v>
      </c>
      <c r="P41" s="267"/>
      <c r="Q41" s="267"/>
      <c r="R41" s="267"/>
      <c r="S41" s="439">
        <v>0</v>
      </c>
      <c r="T41" s="439">
        <v>0</v>
      </c>
      <c r="U41" s="497"/>
      <c r="V41" s="500"/>
    </row>
    <row r="42" spans="1:22" s="461" customFormat="1" ht="15" customHeight="1">
      <c r="A42" s="462"/>
      <c r="B42" s="264"/>
      <c r="C42" s="701" t="s">
        <v>60</v>
      </c>
      <c r="D42" s="702" t="s">
        <v>61</v>
      </c>
      <c r="E42" s="703" t="s">
        <v>61</v>
      </c>
      <c r="F42" s="463" t="s">
        <v>62</v>
      </c>
      <c r="G42" s="464"/>
      <c r="H42" s="465"/>
      <c r="I42" s="465"/>
      <c r="J42" s="465"/>
      <c r="K42" s="465"/>
      <c r="L42" s="465"/>
      <c r="M42" s="466"/>
      <c r="N42" s="472"/>
      <c r="O42" s="572">
        <v>30</v>
      </c>
      <c r="P42" s="267"/>
      <c r="Q42" s="267"/>
      <c r="R42" s="267"/>
      <c r="S42" s="439">
        <v>900000</v>
      </c>
      <c r="T42" s="439">
        <v>1154057.52</v>
      </c>
      <c r="U42" s="497"/>
      <c r="V42" s="500"/>
    </row>
    <row r="43" spans="1:22" s="461" customFormat="1" ht="15" customHeight="1">
      <c r="A43" s="462"/>
      <c r="B43" s="264" t="s">
        <v>63</v>
      </c>
      <c r="C43" s="701"/>
      <c r="D43" s="702"/>
      <c r="E43" s="703"/>
      <c r="F43" s="467" t="s">
        <v>64</v>
      </c>
      <c r="G43" s="464"/>
      <c r="H43" s="468"/>
      <c r="I43" s="468"/>
      <c r="J43" s="468"/>
      <c r="K43" s="468"/>
      <c r="L43" s="468"/>
      <c r="M43" s="469"/>
      <c r="N43" s="472"/>
      <c r="O43" s="572">
        <v>30</v>
      </c>
      <c r="P43" s="267"/>
      <c r="Q43" s="267"/>
      <c r="R43" s="267"/>
      <c r="S43" s="440">
        <f>SUM(S44:S47)</f>
        <v>3782758.4050000007</v>
      </c>
      <c r="T43" s="440">
        <f>SUM(T44:T47)</f>
        <v>2574003</v>
      </c>
      <c r="U43" s="497"/>
      <c r="V43" s="500"/>
    </row>
    <row r="44" spans="1:22" s="461" customFormat="1" ht="15" customHeight="1">
      <c r="A44" s="462"/>
      <c r="B44" s="264"/>
      <c r="C44" s="701" t="s">
        <v>65</v>
      </c>
      <c r="D44" s="702" t="s">
        <v>66</v>
      </c>
      <c r="E44" s="703" t="s">
        <v>66</v>
      </c>
      <c r="F44" s="463" t="s">
        <v>67</v>
      </c>
      <c r="G44" s="464"/>
      <c r="H44" s="465"/>
      <c r="I44" s="465"/>
      <c r="J44" s="465"/>
      <c r="K44" s="465"/>
      <c r="L44" s="465"/>
      <c r="M44" s="466"/>
      <c r="N44" s="472"/>
      <c r="O44" s="572">
        <v>10</v>
      </c>
      <c r="P44" s="267"/>
      <c r="Q44" s="267"/>
      <c r="R44" s="267"/>
      <c r="S44" s="439">
        <f>+S20/12</f>
        <v>3782758.4050000007</v>
      </c>
      <c r="T44" s="439">
        <v>2574003</v>
      </c>
      <c r="U44" s="497"/>
      <c r="V44" s="500"/>
    </row>
    <row r="45" spans="1:22" s="461" customFormat="1" ht="15" hidden="1" customHeight="1">
      <c r="A45" s="462"/>
      <c r="B45" s="264"/>
      <c r="C45" s="701" t="s">
        <v>68</v>
      </c>
      <c r="D45" s="702" t="s">
        <v>69</v>
      </c>
      <c r="E45" s="703" t="s">
        <v>69</v>
      </c>
      <c r="F45" s="463" t="s">
        <v>70</v>
      </c>
      <c r="G45" s="464"/>
      <c r="H45" s="465"/>
      <c r="I45" s="465"/>
      <c r="J45" s="465"/>
      <c r="K45" s="465"/>
      <c r="L45" s="465"/>
      <c r="M45" s="466"/>
      <c r="N45" s="472"/>
      <c r="O45" s="572">
        <v>30</v>
      </c>
      <c r="P45" s="267"/>
      <c r="Q45" s="267"/>
      <c r="R45" s="267"/>
      <c r="S45" s="441">
        <v>0</v>
      </c>
      <c r="T45" s="441">
        <v>0</v>
      </c>
      <c r="U45" s="497"/>
      <c r="V45" s="500"/>
    </row>
    <row r="46" spans="1:22" s="461" customFormat="1" ht="15" hidden="1" customHeight="1">
      <c r="A46" s="462"/>
      <c r="B46" s="264"/>
      <c r="C46" s="701" t="s">
        <v>71</v>
      </c>
      <c r="D46" s="702" t="s">
        <v>72</v>
      </c>
      <c r="E46" s="703" t="s">
        <v>72</v>
      </c>
      <c r="F46" s="463" t="s">
        <v>73</v>
      </c>
      <c r="G46" s="464"/>
      <c r="H46" s="465"/>
      <c r="I46" s="465"/>
      <c r="J46" s="465"/>
      <c r="K46" s="465"/>
      <c r="L46" s="465"/>
      <c r="M46" s="466"/>
      <c r="N46" s="472"/>
      <c r="O46" s="572">
        <v>30</v>
      </c>
      <c r="P46" s="267"/>
      <c r="Q46" s="267"/>
      <c r="R46" s="267"/>
      <c r="S46" s="439">
        <v>0</v>
      </c>
      <c r="T46" s="439">
        <v>0</v>
      </c>
      <c r="U46" s="497"/>
      <c r="V46" s="500"/>
    </row>
    <row r="47" spans="1:22" s="461" customFormat="1" ht="15" hidden="1" customHeight="1">
      <c r="A47" s="462"/>
      <c r="B47" s="264"/>
      <c r="C47" s="701" t="s">
        <v>74</v>
      </c>
      <c r="D47" s="702" t="s">
        <v>75</v>
      </c>
      <c r="E47" s="703" t="s">
        <v>75</v>
      </c>
      <c r="F47" s="463" t="s">
        <v>76</v>
      </c>
      <c r="G47" s="464"/>
      <c r="H47" s="465"/>
      <c r="I47" s="465"/>
      <c r="J47" s="465"/>
      <c r="K47" s="465"/>
      <c r="L47" s="465"/>
      <c r="M47" s="466"/>
      <c r="N47" s="472"/>
      <c r="O47" s="572">
        <v>30</v>
      </c>
      <c r="P47" s="267"/>
      <c r="Q47" s="267"/>
      <c r="R47" s="267"/>
      <c r="S47" s="439">
        <v>0</v>
      </c>
      <c r="T47" s="439">
        <v>0</v>
      </c>
      <c r="U47" s="497"/>
      <c r="V47" s="500"/>
    </row>
    <row r="48" spans="1:22" s="461" customFormat="1" ht="15" hidden="1" customHeight="1">
      <c r="A48" s="462"/>
      <c r="B48" s="264" t="s">
        <v>77</v>
      </c>
      <c r="C48" s="701"/>
      <c r="D48" s="702"/>
      <c r="E48" s="703"/>
      <c r="F48" s="467" t="s">
        <v>78</v>
      </c>
      <c r="G48" s="464"/>
      <c r="H48" s="468"/>
      <c r="I48" s="468"/>
      <c r="J48" s="468"/>
      <c r="K48" s="468"/>
      <c r="L48" s="468"/>
      <c r="M48" s="469"/>
      <c r="N48" s="472"/>
      <c r="O48" s="572">
        <v>30</v>
      </c>
      <c r="P48" s="267"/>
      <c r="Q48" s="267"/>
      <c r="R48" s="267"/>
      <c r="S48" s="440">
        <f>SUM(S49:S50)</f>
        <v>0</v>
      </c>
      <c r="T48" s="440">
        <f>SUM(T49:T50)</f>
        <v>0</v>
      </c>
      <c r="U48" s="497"/>
      <c r="V48" s="500"/>
    </row>
    <row r="49" spans="1:22" s="461" customFormat="1" ht="15" hidden="1" customHeight="1">
      <c r="A49" s="462"/>
      <c r="B49" s="264"/>
      <c r="C49" s="701" t="s">
        <v>79</v>
      </c>
      <c r="D49" s="702" t="s">
        <v>80</v>
      </c>
      <c r="E49" s="703" t="s">
        <v>80</v>
      </c>
      <c r="F49" s="463" t="s">
        <v>81</v>
      </c>
      <c r="G49" s="464"/>
      <c r="H49" s="465"/>
      <c r="I49" s="465"/>
      <c r="J49" s="465"/>
      <c r="K49" s="465"/>
      <c r="L49" s="465"/>
      <c r="M49" s="466"/>
      <c r="N49" s="472"/>
      <c r="O49" s="572">
        <v>30</v>
      </c>
      <c r="P49" s="267"/>
      <c r="Q49" s="267"/>
      <c r="R49" s="267"/>
      <c r="S49" s="439">
        <v>0</v>
      </c>
      <c r="T49" s="439">
        <v>0</v>
      </c>
      <c r="U49" s="497"/>
      <c r="V49" s="500"/>
    </row>
    <row r="50" spans="1:22" s="461" customFormat="1" ht="15" hidden="1" customHeight="1">
      <c r="A50" s="462"/>
      <c r="B50" s="264"/>
      <c r="C50" s="701" t="s">
        <v>82</v>
      </c>
      <c r="D50" s="702" t="s">
        <v>83</v>
      </c>
      <c r="E50" s="703" t="s">
        <v>83</v>
      </c>
      <c r="F50" s="463" t="s">
        <v>84</v>
      </c>
      <c r="G50" s="464"/>
      <c r="H50" s="465"/>
      <c r="I50" s="465"/>
      <c r="J50" s="465"/>
      <c r="K50" s="465"/>
      <c r="L50" s="465"/>
      <c r="M50" s="466"/>
      <c r="N50" s="472"/>
      <c r="O50" s="572">
        <v>30</v>
      </c>
      <c r="P50" s="267"/>
      <c r="Q50" s="267"/>
      <c r="R50" s="267"/>
      <c r="S50" s="439">
        <v>0</v>
      </c>
      <c r="T50" s="439">
        <v>0</v>
      </c>
      <c r="U50" s="497"/>
      <c r="V50" s="500"/>
    </row>
    <row r="51" spans="1:22" s="461" customFormat="1" ht="15" customHeight="1">
      <c r="A51" s="462">
        <v>2</v>
      </c>
      <c r="B51" s="462"/>
      <c r="C51" s="738"/>
      <c r="D51" s="739"/>
      <c r="E51" s="740"/>
      <c r="F51" s="473" t="s">
        <v>85</v>
      </c>
      <c r="G51" s="474"/>
      <c r="H51" s="475"/>
      <c r="I51" s="475"/>
      <c r="J51" s="475"/>
      <c r="K51" s="475"/>
      <c r="L51" s="475"/>
      <c r="M51" s="476"/>
      <c r="N51" s="472"/>
      <c r="O51" s="572">
        <v>30</v>
      </c>
      <c r="P51" s="267"/>
      <c r="Q51" s="267"/>
      <c r="R51" s="267"/>
      <c r="S51" s="442">
        <f>+S52+S58+S63+S66+S69+S74+S81+S85+S89</f>
        <v>1638359.8987366476</v>
      </c>
      <c r="T51" s="442">
        <f>+T52+T58+T63+T66+T69+T74+T81+T85+T89</f>
        <v>2673653.831161344</v>
      </c>
      <c r="U51" s="497"/>
      <c r="V51" s="500"/>
    </row>
    <row r="52" spans="1:22" s="461" customFormat="1" ht="15" customHeight="1">
      <c r="A52" s="462"/>
      <c r="B52" s="264" t="s">
        <v>86</v>
      </c>
      <c r="C52" s="701"/>
      <c r="D52" s="702"/>
      <c r="E52" s="703"/>
      <c r="F52" s="467" t="s">
        <v>87</v>
      </c>
      <c r="G52" s="464"/>
      <c r="H52" s="468"/>
      <c r="I52" s="468"/>
      <c r="J52" s="468"/>
      <c r="K52" s="468"/>
      <c r="L52" s="468"/>
      <c r="M52" s="469"/>
      <c r="N52" s="472"/>
      <c r="O52" s="572">
        <v>30</v>
      </c>
      <c r="P52" s="267"/>
      <c r="Q52" s="267"/>
      <c r="R52" s="267"/>
      <c r="S52" s="440">
        <f>SUM(S53:S57)</f>
        <v>804540</v>
      </c>
      <c r="T52" s="440">
        <f>SUM(T53:T57)</f>
        <v>234699.696</v>
      </c>
      <c r="U52" s="497"/>
      <c r="V52" s="500"/>
    </row>
    <row r="53" spans="1:22" s="461" customFormat="1" ht="15" hidden="1" customHeight="1">
      <c r="A53" s="462"/>
      <c r="B53" s="264"/>
      <c r="C53" s="701" t="s">
        <v>88</v>
      </c>
      <c r="D53" s="702" t="s">
        <v>89</v>
      </c>
      <c r="E53" s="703" t="s">
        <v>89</v>
      </c>
      <c r="F53" s="463" t="s">
        <v>90</v>
      </c>
      <c r="G53" s="464"/>
      <c r="H53" s="465"/>
      <c r="I53" s="465"/>
      <c r="J53" s="465"/>
      <c r="K53" s="465"/>
      <c r="L53" s="465"/>
      <c r="M53" s="466"/>
      <c r="N53" s="472"/>
      <c r="O53" s="572">
        <v>30</v>
      </c>
      <c r="P53" s="267"/>
      <c r="Q53" s="267"/>
      <c r="R53" s="267"/>
      <c r="S53" s="439">
        <v>0</v>
      </c>
      <c r="T53" s="439">
        <v>0</v>
      </c>
      <c r="U53" s="497"/>
      <c r="V53" s="500"/>
    </row>
    <row r="54" spans="1:22" s="461" customFormat="1" ht="15" hidden="1" customHeight="1">
      <c r="A54" s="462"/>
      <c r="B54" s="264"/>
      <c r="C54" s="701" t="s">
        <v>91</v>
      </c>
      <c r="D54" s="702" t="s">
        <v>92</v>
      </c>
      <c r="E54" s="703" t="s">
        <v>92</v>
      </c>
      <c r="F54" s="463" t="s">
        <v>93</v>
      </c>
      <c r="G54" s="464"/>
      <c r="H54" s="465"/>
      <c r="I54" s="465"/>
      <c r="J54" s="465"/>
      <c r="K54" s="465"/>
      <c r="L54" s="465"/>
      <c r="M54" s="466"/>
      <c r="N54" s="472"/>
      <c r="O54" s="572">
        <v>30</v>
      </c>
      <c r="P54" s="267"/>
      <c r="Q54" s="267"/>
      <c r="R54" s="267"/>
      <c r="S54" s="439">
        <v>0</v>
      </c>
      <c r="T54" s="439">
        <v>0</v>
      </c>
      <c r="U54" s="497"/>
      <c r="V54" s="500"/>
    </row>
    <row r="55" spans="1:22" s="461" customFormat="1" ht="15" customHeight="1">
      <c r="A55" s="462"/>
      <c r="B55" s="264"/>
      <c r="C55" s="701" t="s">
        <v>94</v>
      </c>
      <c r="D55" s="702" t="s">
        <v>95</v>
      </c>
      <c r="E55" s="703" t="s">
        <v>95</v>
      </c>
      <c r="F55" s="463" t="s">
        <v>96</v>
      </c>
      <c r="G55" s="464"/>
      <c r="H55" s="465"/>
      <c r="I55" s="465"/>
      <c r="J55" s="465"/>
      <c r="K55" s="465"/>
      <c r="L55" s="465"/>
      <c r="M55" s="466"/>
      <c r="N55" s="472"/>
      <c r="O55" s="572">
        <v>30</v>
      </c>
      <c r="P55" s="267"/>
      <c r="Q55" s="267"/>
      <c r="R55" s="267"/>
      <c r="S55" s="439">
        <v>804540</v>
      </c>
      <c r="T55" s="439">
        <v>68072.400000000009</v>
      </c>
      <c r="U55" s="497"/>
      <c r="V55" s="500"/>
    </row>
    <row r="56" spans="1:22" s="461" customFormat="1" ht="15" customHeight="1">
      <c r="A56" s="462"/>
      <c r="B56" s="264"/>
      <c r="C56" s="701" t="s">
        <v>97</v>
      </c>
      <c r="D56" s="702" t="s">
        <v>98</v>
      </c>
      <c r="E56" s="703" t="s">
        <v>98</v>
      </c>
      <c r="F56" s="463" t="s">
        <v>99</v>
      </c>
      <c r="G56" s="464"/>
      <c r="H56" s="465"/>
      <c r="I56" s="465"/>
      <c r="J56" s="465"/>
      <c r="K56" s="465"/>
      <c r="L56" s="465"/>
      <c r="M56" s="466"/>
      <c r="N56" s="472"/>
      <c r="O56" s="572">
        <v>30</v>
      </c>
      <c r="P56" s="267"/>
      <c r="Q56" s="267"/>
      <c r="R56" s="267"/>
      <c r="S56" s="439">
        <v>0</v>
      </c>
      <c r="T56" s="439">
        <v>3435.6959999999999</v>
      </c>
      <c r="U56" s="497"/>
      <c r="V56" s="500"/>
    </row>
    <row r="57" spans="1:22" s="461" customFormat="1" ht="15" customHeight="1">
      <c r="A57" s="462"/>
      <c r="B57" s="264"/>
      <c r="C57" s="701" t="s">
        <v>100</v>
      </c>
      <c r="D57" s="702" t="s">
        <v>101</v>
      </c>
      <c r="E57" s="703" t="s">
        <v>101</v>
      </c>
      <c r="F57" s="463" t="s">
        <v>102</v>
      </c>
      <c r="G57" s="464"/>
      <c r="H57" s="465"/>
      <c r="I57" s="465"/>
      <c r="J57" s="465"/>
      <c r="K57" s="465"/>
      <c r="L57" s="465"/>
      <c r="M57" s="466"/>
      <c r="N57" s="472"/>
      <c r="O57" s="572">
        <v>30</v>
      </c>
      <c r="P57" s="267"/>
      <c r="Q57" s="267"/>
      <c r="R57" s="267"/>
      <c r="S57" s="439">
        <v>0</v>
      </c>
      <c r="T57" s="441">
        <v>163191.6</v>
      </c>
      <c r="U57" s="497"/>
      <c r="V57" s="500"/>
    </row>
    <row r="58" spans="1:22" s="461" customFormat="1" ht="15" customHeight="1">
      <c r="A58" s="462"/>
      <c r="B58" s="264" t="s">
        <v>103</v>
      </c>
      <c r="C58" s="701"/>
      <c r="D58" s="702"/>
      <c r="E58" s="703"/>
      <c r="F58" s="467" t="s">
        <v>104</v>
      </c>
      <c r="G58" s="464"/>
      <c r="H58" s="468"/>
      <c r="I58" s="468"/>
      <c r="J58" s="468"/>
      <c r="K58" s="468"/>
      <c r="L58" s="468"/>
      <c r="M58" s="469"/>
      <c r="N58" s="472"/>
      <c r="O58" s="572">
        <v>30</v>
      </c>
      <c r="P58" s="267"/>
      <c r="Q58" s="267"/>
      <c r="R58" s="267"/>
      <c r="S58" s="440">
        <f>SUM(S59:S62)</f>
        <v>8138.94</v>
      </c>
      <c r="T58" s="440">
        <f>SUM(T59:T62)</f>
        <v>11351.516774399997</v>
      </c>
      <c r="U58" s="497"/>
      <c r="V58" s="500"/>
    </row>
    <row r="59" spans="1:22" s="461" customFormat="1" ht="15" customHeight="1">
      <c r="A59" s="462"/>
      <c r="B59" s="264"/>
      <c r="C59" s="701" t="s">
        <v>105</v>
      </c>
      <c r="D59" s="702" t="s">
        <v>106</v>
      </c>
      <c r="E59" s="703" t="s">
        <v>106</v>
      </c>
      <c r="F59" s="463" t="s">
        <v>107</v>
      </c>
      <c r="G59" s="464"/>
      <c r="H59" s="465"/>
      <c r="I59" s="465"/>
      <c r="J59" s="465"/>
      <c r="K59" s="465"/>
      <c r="L59" s="465"/>
      <c r="M59" s="466"/>
      <c r="N59" s="472"/>
      <c r="O59" s="572">
        <v>30</v>
      </c>
      <c r="P59" s="267"/>
      <c r="Q59" s="267"/>
      <c r="R59" s="267"/>
      <c r="S59" s="439">
        <v>8138.94</v>
      </c>
      <c r="T59" s="439">
        <v>0</v>
      </c>
      <c r="U59" s="497"/>
      <c r="V59" s="500"/>
    </row>
    <row r="60" spans="1:22" s="461" customFormat="1" ht="15" hidden="1" customHeight="1">
      <c r="A60" s="462"/>
      <c r="B60" s="264"/>
      <c r="C60" s="701" t="s">
        <v>108</v>
      </c>
      <c r="D60" s="702" t="s">
        <v>109</v>
      </c>
      <c r="E60" s="703" t="s">
        <v>109</v>
      </c>
      <c r="F60" s="463" t="s">
        <v>110</v>
      </c>
      <c r="G60" s="464"/>
      <c r="H60" s="465"/>
      <c r="I60" s="465"/>
      <c r="J60" s="465"/>
      <c r="K60" s="465"/>
      <c r="L60" s="465"/>
      <c r="M60" s="466"/>
      <c r="N60" s="472"/>
      <c r="O60" s="572">
        <v>30</v>
      </c>
      <c r="P60" s="267"/>
      <c r="Q60" s="267"/>
      <c r="R60" s="267"/>
      <c r="S60" s="439">
        <v>0</v>
      </c>
      <c r="T60" s="439">
        <v>0</v>
      </c>
      <c r="U60" s="497"/>
      <c r="V60" s="500"/>
    </row>
    <row r="61" spans="1:22" s="461" customFormat="1" ht="15" customHeight="1">
      <c r="A61" s="462"/>
      <c r="B61" s="264"/>
      <c r="C61" s="701" t="s">
        <v>111</v>
      </c>
      <c r="D61" s="702" t="s">
        <v>112</v>
      </c>
      <c r="E61" s="703" t="s">
        <v>112</v>
      </c>
      <c r="F61" s="463" t="s">
        <v>113</v>
      </c>
      <c r="G61" s="464"/>
      <c r="H61" s="465"/>
      <c r="I61" s="465"/>
      <c r="J61" s="465"/>
      <c r="K61" s="465"/>
      <c r="L61" s="465"/>
      <c r="M61" s="466"/>
      <c r="N61" s="472"/>
      <c r="O61" s="572">
        <v>30</v>
      </c>
      <c r="P61" s="267"/>
      <c r="Q61" s="267"/>
      <c r="R61" s="267"/>
      <c r="S61" s="439">
        <v>0</v>
      </c>
      <c r="T61" s="439">
        <v>11351.516774399997</v>
      </c>
      <c r="U61" s="497"/>
      <c r="V61" s="500"/>
    </row>
    <row r="62" spans="1:22" s="461" customFormat="1" ht="15" hidden="1" customHeight="1">
      <c r="A62" s="462"/>
      <c r="B62" s="264"/>
      <c r="C62" s="701" t="s">
        <v>114</v>
      </c>
      <c r="D62" s="702" t="s">
        <v>115</v>
      </c>
      <c r="E62" s="703" t="s">
        <v>115</v>
      </c>
      <c r="F62" s="463" t="s">
        <v>116</v>
      </c>
      <c r="G62" s="464"/>
      <c r="H62" s="465"/>
      <c r="I62" s="465"/>
      <c r="J62" s="465"/>
      <c r="K62" s="465"/>
      <c r="L62" s="465"/>
      <c r="M62" s="466"/>
      <c r="N62" s="472"/>
      <c r="O62" s="572">
        <v>30</v>
      </c>
      <c r="P62" s="267"/>
      <c r="Q62" s="267"/>
      <c r="R62" s="267"/>
      <c r="S62" s="439">
        <v>0</v>
      </c>
      <c r="T62" s="439">
        <v>0</v>
      </c>
      <c r="U62" s="497"/>
      <c r="V62" s="500"/>
    </row>
    <row r="63" spans="1:22" s="461" customFormat="1" ht="15" customHeight="1">
      <c r="A63" s="462"/>
      <c r="B63" s="264" t="s">
        <v>117</v>
      </c>
      <c r="C63" s="701"/>
      <c r="D63" s="702"/>
      <c r="E63" s="703"/>
      <c r="F63" s="467" t="s">
        <v>118</v>
      </c>
      <c r="G63" s="464"/>
      <c r="H63" s="468"/>
      <c r="I63" s="468"/>
      <c r="J63" s="468"/>
      <c r="K63" s="468"/>
      <c r="L63" s="468"/>
      <c r="M63" s="469"/>
      <c r="N63" s="472"/>
      <c r="O63" s="572">
        <v>30</v>
      </c>
      <c r="P63" s="267"/>
      <c r="Q63" s="267"/>
      <c r="R63" s="267"/>
      <c r="S63" s="440">
        <f>SUM(S64:S65)</f>
        <v>0</v>
      </c>
      <c r="T63" s="440">
        <f>SUM(T64:T65)</f>
        <v>6380.4983869439975</v>
      </c>
      <c r="U63" s="497"/>
      <c r="V63" s="500"/>
    </row>
    <row r="64" spans="1:22" s="461" customFormat="1" ht="15" hidden="1" customHeight="1">
      <c r="A64" s="462"/>
      <c r="B64" s="264"/>
      <c r="C64" s="701" t="s">
        <v>119</v>
      </c>
      <c r="D64" s="702" t="s">
        <v>120</v>
      </c>
      <c r="E64" s="703" t="s">
        <v>120</v>
      </c>
      <c r="F64" s="463" t="s">
        <v>121</v>
      </c>
      <c r="G64" s="464"/>
      <c r="H64" s="465"/>
      <c r="I64" s="465"/>
      <c r="J64" s="465"/>
      <c r="K64" s="465"/>
      <c r="L64" s="465"/>
      <c r="M64" s="466"/>
      <c r="N64" s="472"/>
      <c r="O64" s="572">
        <v>30</v>
      </c>
      <c r="P64" s="267"/>
      <c r="Q64" s="267"/>
      <c r="R64" s="267"/>
      <c r="S64" s="439">
        <v>0</v>
      </c>
      <c r="T64" s="439">
        <v>0</v>
      </c>
      <c r="U64" s="497"/>
      <c r="V64" s="500"/>
    </row>
    <row r="65" spans="1:22" s="461" customFormat="1" ht="15" customHeight="1">
      <c r="A65" s="462"/>
      <c r="B65" s="264"/>
      <c r="C65" s="701" t="s">
        <v>122</v>
      </c>
      <c r="D65" s="702" t="s">
        <v>123</v>
      </c>
      <c r="E65" s="703" t="s">
        <v>123</v>
      </c>
      <c r="F65" s="463" t="s">
        <v>124</v>
      </c>
      <c r="G65" s="464"/>
      <c r="H65" s="465"/>
      <c r="I65" s="465"/>
      <c r="J65" s="465"/>
      <c r="K65" s="465"/>
      <c r="L65" s="465"/>
      <c r="M65" s="466"/>
      <c r="N65" s="472"/>
      <c r="O65" s="572">
        <v>30</v>
      </c>
      <c r="P65" s="267"/>
      <c r="Q65" s="267"/>
      <c r="R65" s="267"/>
      <c r="S65" s="439">
        <v>0</v>
      </c>
      <c r="T65" s="439">
        <v>6380.4983869439975</v>
      </c>
      <c r="U65" s="497"/>
      <c r="V65" s="500"/>
    </row>
    <row r="66" spans="1:22" s="461" customFormat="1" ht="15" customHeight="1">
      <c r="A66" s="462"/>
      <c r="B66" s="264" t="s">
        <v>125</v>
      </c>
      <c r="C66" s="701"/>
      <c r="D66" s="702"/>
      <c r="E66" s="703"/>
      <c r="F66" s="467" t="s">
        <v>126</v>
      </c>
      <c r="G66" s="464"/>
      <c r="H66" s="468"/>
      <c r="I66" s="468"/>
      <c r="J66" s="468"/>
      <c r="K66" s="468"/>
      <c r="L66" s="468"/>
      <c r="M66" s="469"/>
      <c r="N66" s="472"/>
      <c r="O66" s="572">
        <v>30</v>
      </c>
      <c r="P66" s="267"/>
      <c r="Q66" s="267"/>
      <c r="R66" s="267"/>
      <c r="S66" s="440">
        <f>SUM(S67:S68)</f>
        <v>135948.96000000002</v>
      </c>
      <c r="T66" s="440">
        <f>SUM(T67:T68)</f>
        <v>826647.36</v>
      </c>
      <c r="U66" s="497"/>
      <c r="V66" s="500"/>
    </row>
    <row r="67" spans="1:22" s="461" customFormat="1" ht="15" customHeight="1">
      <c r="A67" s="462"/>
      <c r="B67" s="264"/>
      <c r="C67" s="701" t="s">
        <v>127</v>
      </c>
      <c r="D67" s="702" t="s">
        <v>128</v>
      </c>
      <c r="E67" s="703" t="s">
        <v>128</v>
      </c>
      <c r="F67" s="463" t="s">
        <v>129</v>
      </c>
      <c r="G67" s="464"/>
      <c r="H67" s="465"/>
      <c r="I67" s="465"/>
      <c r="J67" s="465"/>
      <c r="K67" s="465"/>
      <c r="L67" s="465"/>
      <c r="M67" s="466"/>
      <c r="N67" s="472"/>
      <c r="O67" s="572">
        <v>30</v>
      </c>
      <c r="P67" s="267"/>
      <c r="Q67" s="267"/>
      <c r="R67" s="267"/>
      <c r="S67" s="439">
        <v>135948.96000000002</v>
      </c>
      <c r="T67" s="439">
        <v>580142.64</v>
      </c>
      <c r="U67" s="497"/>
      <c r="V67" s="500"/>
    </row>
    <row r="68" spans="1:22" s="461" customFormat="1" ht="15" customHeight="1">
      <c r="A68" s="462"/>
      <c r="B68" s="264"/>
      <c r="C68" s="701" t="s">
        <v>130</v>
      </c>
      <c r="D68" s="702" t="s">
        <v>131</v>
      </c>
      <c r="E68" s="703" t="s">
        <v>131</v>
      </c>
      <c r="F68" s="463" t="s">
        <v>132</v>
      </c>
      <c r="G68" s="464"/>
      <c r="H68" s="465"/>
      <c r="I68" s="465"/>
      <c r="J68" s="465"/>
      <c r="K68" s="465"/>
      <c r="L68" s="465"/>
      <c r="M68" s="466"/>
      <c r="N68" s="472"/>
      <c r="O68" s="572">
        <v>30</v>
      </c>
      <c r="P68" s="267"/>
      <c r="Q68" s="267"/>
      <c r="R68" s="267"/>
      <c r="S68" s="439">
        <v>0</v>
      </c>
      <c r="T68" s="439">
        <v>246504.72</v>
      </c>
      <c r="U68" s="497"/>
      <c r="V68" s="500"/>
    </row>
    <row r="69" spans="1:22" s="461" customFormat="1" ht="15" customHeight="1">
      <c r="A69" s="462"/>
      <c r="B69" s="264" t="s">
        <v>133</v>
      </c>
      <c r="C69" s="701"/>
      <c r="D69" s="702"/>
      <c r="E69" s="703"/>
      <c r="F69" s="467" t="s">
        <v>134</v>
      </c>
      <c r="G69" s="464"/>
      <c r="H69" s="468"/>
      <c r="I69" s="468"/>
      <c r="J69" s="468"/>
      <c r="K69" s="468"/>
      <c r="L69" s="468"/>
      <c r="M69" s="469"/>
      <c r="N69" s="472"/>
      <c r="O69" s="572">
        <v>30</v>
      </c>
      <c r="P69" s="267"/>
      <c r="Q69" s="267"/>
      <c r="R69" s="267"/>
      <c r="S69" s="440">
        <f>SUM(S70:S73)</f>
        <v>40460</v>
      </c>
      <c r="T69" s="440">
        <f>SUM(T70:T73)</f>
        <v>255217.03999999998</v>
      </c>
      <c r="U69" s="497"/>
      <c r="V69" s="500"/>
    </row>
    <row r="70" spans="1:22" s="461" customFormat="1" ht="15" customHeight="1">
      <c r="A70" s="462"/>
      <c r="B70" s="264"/>
      <c r="C70" s="701" t="s">
        <v>135</v>
      </c>
      <c r="D70" s="702" t="s">
        <v>136</v>
      </c>
      <c r="E70" s="703" t="s">
        <v>136</v>
      </c>
      <c r="F70" s="463" t="s">
        <v>137</v>
      </c>
      <c r="G70" s="464"/>
      <c r="H70" s="465"/>
      <c r="I70" s="465"/>
      <c r="J70" s="465"/>
      <c r="K70" s="465"/>
      <c r="L70" s="465"/>
      <c r="M70" s="466"/>
      <c r="N70" s="472"/>
      <c r="O70" s="572">
        <v>30</v>
      </c>
      <c r="P70" s="267"/>
      <c r="Q70" s="267"/>
      <c r="R70" s="267"/>
      <c r="S70" s="439">
        <v>40460</v>
      </c>
      <c r="T70" s="439">
        <v>9254.52</v>
      </c>
      <c r="U70" s="497"/>
      <c r="V70" s="500"/>
    </row>
    <row r="71" spans="1:22" s="461" customFormat="1" ht="15" customHeight="1">
      <c r="A71" s="462"/>
      <c r="B71" s="264"/>
      <c r="C71" s="701" t="s">
        <v>138</v>
      </c>
      <c r="D71" s="702" t="s">
        <v>139</v>
      </c>
      <c r="E71" s="703" t="s">
        <v>139</v>
      </c>
      <c r="F71" s="463" t="s">
        <v>140</v>
      </c>
      <c r="G71" s="464"/>
      <c r="H71" s="465"/>
      <c r="I71" s="465"/>
      <c r="J71" s="465"/>
      <c r="K71" s="465"/>
      <c r="L71" s="465"/>
      <c r="M71" s="466"/>
      <c r="N71" s="472"/>
      <c r="O71" s="572">
        <v>30</v>
      </c>
      <c r="P71" s="267"/>
      <c r="Q71" s="267"/>
      <c r="R71" s="267"/>
      <c r="S71" s="439">
        <v>0</v>
      </c>
      <c r="T71" s="439">
        <v>245962.52</v>
      </c>
      <c r="U71" s="497"/>
      <c r="V71" s="500"/>
    </row>
    <row r="72" spans="1:22" s="461" customFormat="1" ht="15" hidden="1" customHeight="1">
      <c r="A72" s="462"/>
      <c r="B72" s="264"/>
      <c r="C72" s="701" t="s">
        <v>141</v>
      </c>
      <c r="D72" s="702" t="s">
        <v>142</v>
      </c>
      <c r="E72" s="703" t="s">
        <v>142</v>
      </c>
      <c r="F72" s="463" t="s">
        <v>143</v>
      </c>
      <c r="G72" s="464"/>
      <c r="H72" s="465"/>
      <c r="I72" s="465"/>
      <c r="J72" s="465"/>
      <c r="K72" s="465"/>
      <c r="L72" s="465"/>
      <c r="M72" s="466"/>
      <c r="N72" s="472"/>
      <c r="O72" s="572">
        <v>30</v>
      </c>
      <c r="P72" s="267"/>
      <c r="Q72" s="267"/>
      <c r="R72" s="267"/>
      <c r="S72" s="439">
        <v>0</v>
      </c>
      <c r="T72" s="439">
        <v>0</v>
      </c>
      <c r="U72" s="497"/>
      <c r="V72" s="500"/>
    </row>
    <row r="73" spans="1:22" s="461" customFormat="1" ht="15" hidden="1" customHeight="1">
      <c r="A73" s="462"/>
      <c r="B73" s="264"/>
      <c r="C73" s="701" t="s">
        <v>144</v>
      </c>
      <c r="D73" s="702" t="s">
        <v>145</v>
      </c>
      <c r="E73" s="703" t="s">
        <v>145</v>
      </c>
      <c r="F73" s="463" t="s">
        <v>146</v>
      </c>
      <c r="G73" s="464"/>
      <c r="H73" s="465"/>
      <c r="I73" s="465"/>
      <c r="J73" s="465"/>
      <c r="K73" s="465"/>
      <c r="L73" s="465"/>
      <c r="M73" s="466"/>
      <c r="N73" s="472"/>
      <c r="O73" s="572">
        <v>30</v>
      </c>
      <c r="P73" s="267"/>
      <c r="Q73" s="267"/>
      <c r="R73" s="267"/>
      <c r="S73" s="439">
        <v>0</v>
      </c>
      <c r="T73" s="439">
        <v>0</v>
      </c>
      <c r="U73" s="497"/>
      <c r="V73" s="500"/>
    </row>
    <row r="74" spans="1:22" s="461" customFormat="1" ht="15" customHeight="1">
      <c r="A74" s="462"/>
      <c r="B74" s="264" t="s">
        <v>147</v>
      </c>
      <c r="C74" s="701"/>
      <c r="D74" s="702"/>
      <c r="E74" s="703"/>
      <c r="F74" s="467" t="s">
        <v>148</v>
      </c>
      <c r="G74" s="464"/>
      <c r="H74" s="468"/>
      <c r="I74" s="468"/>
      <c r="J74" s="468"/>
      <c r="K74" s="468"/>
      <c r="L74" s="468"/>
      <c r="M74" s="469"/>
      <c r="N74" s="472"/>
      <c r="O74" s="572">
        <v>30</v>
      </c>
      <c r="P74" s="267"/>
      <c r="Q74" s="267"/>
      <c r="R74" s="267"/>
      <c r="S74" s="440">
        <f>SUM(S75:S80)</f>
        <v>544332.52</v>
      </c>
      <c r="T74" s="440">
        <f>SUM(T75:T80)</f>
        <v>1146730.2</v>
      </c>
      <c r="U74" s="497"/>
      <c r="V74" s="500"/>
    </row>
    <row r="75" spans="1:22" s="461" customFormat="1" ht="15" customHeight="1">
      <c r="A75" s="462"/>
      <c r="B75" s="264"/>
      <c r="C75" s="701" t="s">
        <v>149</v>
      </c>
      <c r="D75" s="702" t="s">
        <v>150</v>
      </c>
      <c r="E75" s="703" t="s">
        <v>150</v>
      </c>
      <c r="F75" s="463" t="s">
        <v>151</v>
      </c>
      <c r="G75" s="464"/>
      <c r="H75" s="465"/>
      <c r="I75" s="465"/>
      <c r="J75" s="465"/>
      <c r="K75" s="465"/>
      <c r="L75" s="465"/>
      <c r="M75" s="466"/>
      <c r="N75" s="472"/>
      <c r="O75" s="572">
        <v>30</v>
      </c>
      <c r="P75" s="267"/>
      <c r="Q75" s="267"/>
      <c r="R75" s="267"/>
      <c r="S75" s="439">
        <v>0</v>
      </c>
      <c r="T75" s="439">
        <v>1059017.52</v>
      </c>
      <c r="U75" s="497"/>
      <c r="V75" s="500"/>
    </row>
    <row r="76" spans="1:22" s="461" customFormat="1" ht="15" hidden="1" customHeight="1">
      <c r="A76" s="462"/>
      <c r="B76" s="264"/>
      <c r="C76" s="701" t="s">
        <v>152</v>
      </c>
      <c r="D76" s="702" t="s">
        <v>153</v>
      </c>
      <c r="E76" s="703" t="s">
        <v>153</v>
      </c>
      <c r="F76" s="463" t="s">
        <v>154</v>
      </c>
      <c r="G76" s="464"/>
      <c r="H76" s="465"/>
      <c r="I76" s="465"/>
      <c r="J76" s="465"/>
      <c r="K76" s="465"/>
      <c r="L76" s="465"/>
      <c r="M76" s="466"/>
      <c r="N76" s="472"/>
      <c r="O76" s="572">
        <v>30</v>
      </c>
      <c r="P76" s="267"/>
      <c r="Q76" s="267"/>
      <c r="R76" s="267"/>
      <c r="S76" s="439">
        <v>0</v>
      </c>
      <c r="T76" s="439">
        <v>0</v>
      </c>
      <c r="U76" s="497"/>
      <c r="V76" s="500"/>
    </row>
    <row r="77" spans="1:22" s="461" customFormat="1" ht="15" hidden="1" customHeight="1">
      <c r="A77" s="462"/>
      <c r="B77" s="264"/>
      <c r="C77" s="701" t="s">
        <v>155</v>
      </c>
      <c r="D77" s="702" t="s">
        <v>156</v>
      </c>
      <c r="E77" s="703" t="s">
        <v>156</v>
      </c>
      <c r="F77" s="463" t="s">
        <v>157</v>
      </c>
      <c r="G77" s="464"/>
      <c r="H77" s="465"/>
      <c r="I77" s="465"/>
      <c r="J77" s="465"/>
      <c r="K77" s="465"/>
      <c r="L77" s="465"/>
      <c r="M77" s="466"/>
      <c r="N77" s="472"/>
      <c r="O77" s="572">
        <v>30</v>
      </c>
      <c r="P77" s="267"/>
      <c r="Q77" s="267"/>
      <c r="R77" s="267"/>
      <c r="S77" s="439">
        <v>0</v>
      </c>
      <c r="T77" s="439">
        <v>0</v>
      </c>
      <c r="U77" s="497"/>
      <c r="V77" s="500"/>
    </row>
    <row r="78" spans="1:22" s="461" customFormat="1" ht="15" customHeight="1">
      <c r="A78" s="462"/>
      <c r="B78" s="264"/>
      <c r="C78" s="701" t="s">
        <v>158</v>
      </c>
      <c r="D78" s="702" t="s">
        <v>159</v>
      </c>
      <c r="E78" s="703" t="s">
        <v>159</v>
      </c>
      <c r="F78" s="463" t="s">
        <v>160</v>
      </c>
      <c r="G78" s="464"/>
      <c r="H78" s="465"/>
      <c r="I78" s="465"/>
      <c r="J78" s="465"/>
      <c r="K78" s="465"/>
      <c r="L78" s="465"/>
      <c r="M78" s="466"/>
      <c r="N78" s="472"/>
      <c r="O78" s="572">
        <v>30</v>
      </c>
      <c r="P78" s="267"/>
      <c r="Q78" s="267"/>
      <c r="R78" s="267"/>
      <c r="S78" s="439">
        <v>544332.52</v>
      </c>
      <c r="T78" s="439">
        <v>0</v>
      </c>
      <c r="U78" s="497"/>
      <c r="V78" s="500"/>
    </row>
    <row r="79" spans="1:22" s="461" customFormat="1" ht="15" hidden="1" customHeight="1">
      <c r="A79" s="462"/>
      <c r="B79" s="264"/>
      <c r="C79" s="701" t="s">
        <v>161</v>
      </c>
      <c r="D79" s="702" t="s">
        <v>162</v>
      </c>
      <c r="E79" s="703" t="s">
        <v>162</v>
      </c>
      <c r="F79" s="463" t="s">
        <v>163</v>
      </c>
      <c r="G79" s="464"/>
      <c r="H79" s="465"/>
      <c r="I79" s="465"/>
      <c r="J79" s="465"/>
      <c r="K79" s="465"/>
      <c r="L79" s="465"/>
      <c r="M79" s="466"/>
      <c r="N79" s="472"/>
      <c r="O79" s="572">
        <v>30</v>
      </c>
      <c r="P79" s="267"/>
      <c r="Q79" s="267"/>
      <c r="R79" s="267"/>
      <c r="S79" s="439">
        <v>0</v>
      </c>
      <c r="T79" s="439">
        <v>0</v>
      </c>
      <c r="U79" s="497"/>
      <c r="V79" s="500"/>
    </row>
    <row r="80" spans="1:22" s="461" customFormat="1" ht="15" customHeight="1">
      <c r="A80" s="462"/>
      <c r="B80" s="264"/>
      <c r="C80" s="701" t="s">
        <v>164</v>
      </c>
      <c r="D80" s="702" t="s">
        <v>165</v>
      </c>
      <c r="E80" s="703" t="s">
        <v>165</v>
      </c>
      <c r="F80" s="463" t="s">
        <v>166</v>
      </c>
      <c r="G80" s="464"/>
      <c r="H80" s="465"/>
      <c r="I80" s="465"/>
      <c r="J80" s="465"/>
      <c r="K80" s="465"/>
      <c r="L80" s="465"/>
      <c r="M80" s="466"/>
      <c r="N80" s="472"/>
      <c r="O80" s="572">
        <v>30</v>
      </c>
      <c r="P80" s="267"/>
      <c r="Q80" s="267"/>
      <c r="R80" s="267"/>
      <c r="S80" s="439">
        <v>0</v>
      </c>
      <c r="T80" s="439">
        <v>87712.680000000008</v>
      </c>
      <c r="U80" s="497"/>
      <c r="V80" s="500"/>
    </row>
    <row r="81" spans="1:22" s="461" customFormat="1" ht="15" hidden="1" customHeight="1">
      <c r="A81" s="462"/>
      <c r="B81" s="264" t="s">
        <v>167</v>
      </c>
      <c r="C81" s="701"/>
      <c r="D81" s="702"/>
      <c r="E81" s="703"/>
      <c r="F81" s="467" t="s">
        <v>168</v>
      </c>
      <c r="G81" s="464"/>
      <c r="H81" s="468"/>
      <c r="I81" s="468"/>
      <c r="J81" s="468"/>
      <c r="K81" s="468"/>
      <c r="L81" s="468"/>
      <c r="M81" s="469"/>
      <c r="N81" s="472"/>
      <c r="O81" s="572">
        <v>30</v>
      </c>
      <c r="P81" s="267"/>
      <c r="Q81" s="267"/>
      <c r="R81" s="267"/>
      <c r="S81" s="440">
        <f>SUM(S82:S84)</f>
        <v>0</v>
      </c>
      <c r="T81" s="440">
        <f>SUM(T82:T84)</f>
        <v>0</v>
      </c>
      <c r="U81" s="497"/>
      <c r="V81" s="500"/>
    </row>
    <row r="82" spans="1:22" s="461" customFormat="1" ht="15" hidden="1" customHeight="1">
      <c r="A82" s="462"/>
      <c r="B82" s="264"/>
      <c r="C82" s="701" t="s">
        <v>169</v>
      </c>
      <c r="D82" s="702" t="s">
        <v>170</v>
      </c>
      <c r="E82" s="703" t="s">
        <v>170</v>
      </c>
      <c r="F82" s="463" t="s">
        <v>171</v>
      </c>
      <c r="G82" s="464"/>
      <c r="H82" s="465"/>
      <c r="I82" s="465"/>
      <c r="J82" s="465"/>
      <c r="K82" s="465"/>
      <c r="L82" s="465"/>
      <c r="M82" s="466"/>
      <c r="N82" s="472"/>
      <c r="O82" s="572">
        <v>30</v>
      </c>
      <c r="P82" s="267"/>
      <c r="Q82" s="267"/>
      <c r="R82" s="267"/>
      <c r="S82" s="439">
        <v>0</v>
      </c>
      <c r="T82" s="439">
        <v>0</v>
      </c>
      <c r="U82" s="497"/>
      <c r="V82" s="500"/>
    </row>
    <row r="83" spans="1:22" s="461" customFormat="1" ht="15" hidden="1" customHeight="1">
      <c r="A83" s="462"/>
      <c r="B83" s="264"/>
      <c r="C83" s="701" t="s">
        <v>172</v>
      </c>
      <c r="D83" s="702" t="s">
        <v>173</v>
      </c>
      <c r="E83" s="703" t="s">
        <v>173</v>
      </c>
      <c r="F83" s="463" t="s">
        <v>174</v>
      </c>
      <c r="G83" s="464"/>
      <c r="H83" s="465"/>
      <c r="I83" s="465"/>
      <c r="J83" s="465"/>
      <c r="K83" s="465"/>
      <c r="L83" s="465"/>
      <c r="M83" s="466"/>
      <c r="N83" s="472"/>
      <c r="O83" s="572">
        <v>30</v>
      </c>
      <c r="P83" s="267"/>
      <c r="Q83" s="267"/>
      <c r="R83" s="267"/>
      <c r="S83" s="439">
        <v>0</v>
      </c>
      <c r="T83" s="439">
        <v>0</v>
      </c>
      <c r="U83" s="497"/>
      <c r="V83" s="500"/>
    </row>
    <row r="84" spans="1:22" s="461" customFormat="1" ht="15" hidden="1" customHeight="1">
      <c r="A84" s="462"/>
      <c r="B84" s="264"/>
      <c r="C84" s="701" t="s">
        <v>175</v>
      </c>
      <c r="D84" s="702" t="s">
        <v>176</v>
      </c>
      <c r="E84" s="703" t="s">
        <v>176</v>
      </c>
      <c r="F84" s="463" t="s">
        <v>177</v>
      </c>
      <c r="G84" s="464"/>
      <c r="H84" s="465"/>
      <c r="I84" s="465"/>
      <c r="J84" s="465"/>
      <c r="K84" s="465"/>
      <c r="L84" s="465"/>
      <c r="M84" s="466"/>
      <c r="N84" s="472"/>
      <c r="O84" s="572">
        <v>30</v>
      </c>
      <c r="P84" s="267"/>
      <c r="Q84" s="267"/>
      <c r="R84" s="267"/>
      <c r="S84" s="439">
        <v>0</v>
      </c>
      <c r="T84" s="439">
        <v>0</v>
      </c>
      <c r="U84" s="497"/>
      <c r="V84" s="500"/>
    </row>
    <row r="85" spans="1:22" s="461" customFormat="1" ht="15" customHeight="1">
      <c r="A85" s="462"/>
      <c r="B85" s="264" t="s">
        <v>178</v>
      </c>
      <c r="C85" s="701"/>
      <c r="D85" s="702"/>
      <c r="E85" s="703"/>
      <c r="F85" s="467" t="s">
        <v>179</v>
      </c>
      <c r="G85" s="464"/>
      <c r="H85" s="468"/>
      <c r="I85" s="468"/>
      <c r="J85" s="468"/>
      <c r="K85" s="468"/>
      <c r="L85" s="468"/>
      <c r="M85" s="469"/>
      <c r="N85" s="472"/>
      <c r="O85" s="572">
        <v>30</v>
      </c>
      <c r="P85" s="267"/>
      <c r="Q85" s="267"/>
      <c r="R85" s="267"/>
      <c r="S85" s="440">
        <f>SUM(S86:S88)</f>
        <v>13560</v>
      </c>
      <c r="T85" s="440">
        <f>SUM(T86:T88)</f>
        <v>98985.72</v>
      </c>
      <c r="U85" s="497"/>
      <c r="V85" s="500"/>
    </row>
    <row r="86" spans="1:22" s="461" customFormat="1" ht="15" customHeight="1">
      <c r="A86" s="462"/>
      <c r="B86" s="264"/>
      <c r="C86" s="701" t="s">
        <v>180</v>
      </c>
      <c r="D86" s="702" t="s">
        <v>181</v>
      </c>
      <c r="E86" s="703" t="s">
        <v>181</v>
      </c>
      <c r="F86" s="463" t="s">
        <v>182</v>
      </c>
      <c r="G86" s="464"/>
      <c r="H86" s="465"/>
      <c r="I86" s="465"/>
      <c r="J86" s="465"/>
      <c r="K86" s="465"/>
      <c r="L86" s="465"/>
      <c r="M86" s="466"/>
      <c r="N86" s="472"/>
      <c r="O86" s="572">
        <v>30</v>
      </c>
      <c r="P86" s="267"/>
      <c r="Q86" s="267"/>
      <c r="R86" s="267"/>
      <c r="S86" s="439">
        <v>0</v>
      </c>
      <c r="T86" s="439">
        <v>5769.72</v>
      </c>
      <c r="U86" s="497"/>
      <c r="V86" s="500"/>
    </row>
    <row r="87" spans="1:22" s="461" customFormat="1" ht="15" customHeight="1">
      <c r="A87" s="462"/>
      <c r="B87" s="264"/>
      <c r="C87" s="701" t="s">
        <v>183</v>
      </c>
      <c r="D87" s="702" t="s">
        <v>184</v>
      </c>
      <c r="E87" s="703" t="s">
        <v>184</v>
      </c>
      <c r="F87" s="463" t="s">
        <v>185</v>
      </c>
      <c r="G87" s="464"/>
      <c r="H87" s="465"/>
      <c r="I87" s="465"/>
      <c r="J87" s="465"/>
      <c r="K87" s="465"/>
      <c r="L87" s="465"/>
      <c r="M87" s="466"/>
      <c r="N87" s="472"/>
      <c r="O87" s="572">
        <v>30</v>
      </c>
      <c r="P87" s="267"/>
      <c r="Q87" s="267"/>
      <c r="R87" s="267"/>
      <c r="S87" s="439">
        <v>13560</v>
      </c>
      <c r="T87" s="439">
        <v>93216</v>
      </c>
      <c r="U87" s="497"/>
      <c r="V87" s="500"/>
    </row>
    <row r="88" spans="1:22" s="461" customFormat="1" ht="15" hidden="1" customHeight="1">
      <c r="A88" s="462"/>
      <c r="B88" s="264"/>
      <c r="C88" s="701" t="s">
        <v>186</v>
      </c>
      <c r="D88" s="702" t="s">
        <v>187</v>
      </c>
      <c r="E88" s="703" t="s">
        <v>187</v>
      </c>
      <c r="F88" s="463" t="s">
        <v>188</v>
      </c>
      <c r="G88" s="464"/>
      <c r="H88" s="465"/>
      <c r="I88" s="465"/>
      <c r="J88" s="465"/>
      <c r="K88" s="465"/>
      <c r="L88" s="465"/>
      <c r="M88" s="466"/>
      <c r="N88" s="472"/>
      <c r="O88" s="572">
        <v>30</v>
      </c>
      <c r="P88" s="267"/>
      <c r="Q88" s="267"/>
      <c r="R88" s="267"/>
      <c r="S88" s="439">
        <v>0</v>
      </c>
      <c r="T88" s="439">
        <v>0</v>
      </c>
      <c r="U88" s="497"/>
      <c r="V88" s="500"/>
    </row>
    <row r="89" spans="1:22" s="461" customFormat="1" ht="15" customHeight="1">
      <c r="A89" s="462"/>
      <c r="B89" s="264" t="s">
        <v>189</v>
      </c>
      <c r="C89" s="701"/>
      <c r="D89" s="702"/>
      <c r="E89" s="703"/>
      <c r="F89" s="467" t="s">
        <v>190</v>
      </c>
      <c r="G89" s="464"/>
      <c r="H89" s="468"/>
      <c r="I89" s="468"/>
      <c r="J89" s="468"/>
      <c r="K89" s="468"/>
      <c r="L89" s="468"/>
      <c r="M89" s="469"/>
      <c r="N89" s="472"/>
      <c r="O89" s="572">
        <v>30</v>
      </c>
      <c r="P89" s="267"/>
      <c r="Q89" s="267"/>
      <c r="R89" s="267"/>
      <c r="S89" s="440">
        <f>SUM(S90:S98)</f>
        <v>91379.478736647667</v>
      </c>
      <c r="T89" s="440">
        <f>SUM(T90:T98)</f>
        <v>93641.8</v>
      </c>
      <c r="U89" s="497"/>
      <c r="V89" s="500"/>
    </row>
    <row r="90" spans="1:22" s="461" customFormat="1" ht="15" hidden="1" customHeight="1">
      <c r="A90" s="462"/>
      <c r="B90" s="264"/>
      <c r="C90" s="701" t="s">
        <v>191</v>
      </c>
      <c r="D90" s="702" t="s">
        <v>192</v>
      </c>
      <c r="E90" s="703" t="s">
        <v>192</v>
      </c>
      <c r="F90" s="463" t="s">
        <v>193</v>
      </c>
      <c r="G90" s="464"/>
      <c r="H90" s="465"/>
      <c r="I90" s="465"/>
      <c r="J90" s="465"/>
      <c r="K90" s="465"/>
      <c r="L90" s="465"/>
      <c r="M90" s="466"/>
      <c r="N90" s="472"/>
      <c r="O90" s="572">
        <v>30</v>
      </c>
      <c r="P90" s="267"/>
      <c r="Q90" s="267"/>
      <c r="R90" s="267"/>
      <c r="S90" s="439">
        <v>0</v>
      </c>
      <c r="T90" s="439">
        <v>0</v>
      </c>
      <c r="U90" s="497"/>
      <c r="V90" s="500"/>
    </row>
    <row r="91" spans="1:22" s="461" customFormat="1" ht="15" hidden="1" customHeight="1">
      <c r="A91" s="462"/>
      <c r="B91" s="264"/>
      <c r="C91" s="701" t="s">
        <v>194</v>
      </c>
      <c r="D91" s="702" t="s">
        <v>195</v>
      </c>
      <c r="E91" s="703" t="s">
        <v>195</v>
      </c>
      <c r="F91" s="463" t="s">
        <v>196</v>
      </c>
      <c r="G91" s="464"/>
      <c r="H91" s="465"/>
      <c r="I91" s="465"/>
      <c r="J91" s="465"/>
      <c r="K91" s="465"/>
      <c r="L91" s="465"/>
      <c r="M91" s="466"/>
      <c r="N91" s="472"/>
      <c r="O91" s="572">
        <v>30</v>
      </c>
      <c r="P91" s="267"/>
      <c r="Q91" s="267"/>
      <c r="R91" s="267"/>
      <c r="S91" s="439">
        <v>0</v>
      </c>
      <c r="T91" s="439">
        <v>0</v>
      </c>
      <c r="U91" s="497"/>
      <c r="V91" s="500"/>
    </row>
    <row r="92" spans="1:22" s="461" customFormat="1" ht="15" hidden="1" customHeight="1">
      <c r="A92" s="462"/>
      <c r="B92" s="264"/>
      <c r="C92" s="701" t="s">
        <v>197</v>
      </c>
      <c r="D92" s="702" t="s">
        <v>198</v>
      </c>
      <c r="E92" s="703" t="s">
        <v>198</v>
      </c>
      <c r="F92" s="463" t="s">
        <v>199</v>
      </c>
      <c r="G92" s="464"/>
      <c r="H92" s="465"/>
      <c r="I92" s="465"/>
      <c r="J92" s="465"/>
      <c r="K92" s="465"/>
      <c r="L92" s="465"/>
      <c r="M92" s="466"/>
      <c r="N92" s="472"/>
      <c r="O92" s="572">
        <v>30</v>
      </c>
      <c r="P92" s="267"/>
      <c r="Q92" s="267"/>
      <c r="R92" s="267"/>
      <c r="S92" s="439">
        <v>0</v>
      </c>
      <c r="T92" s="439">
        <v>0</v>
      </c>
      <c r="U92" s="497"/>
      <c r="V92" s="500"/>
    </row>
    <row r="93" spans="1:22" s="461" customFormat="1" ht="15" hidden="1" customHeight="1">
      <c r="A93" s="462"/>
      <c r="B93" s="264"/>
      <c r="C93" s="701" t="s">
        <v>200</v>
      </c>
      <c r="D93" s="702" t="s">
        <v>201</v>
      </c>
      <c r="E93" s="703" t="s">
        <v>201</v>
      </c>
      <c r="F93" s="463" t="s">
        <v>202</v>
      </c>
      <c r="G93" s="464"/>
      <c r="H93" s="465"/>
      <c r="I93" s="465"/>
      <c r="J93" s="465"/>
      <c r="K93" s="465"/>
      <c r="L93" s="465"/>
      <c r="M93" s="466"/>
      <c r="N93" s="472"/>
      <c r="O93" s="572">
        <v>30</v>
      </c>
      <c r="P93" s="267"/>
      <c r="Q93" s="267"/>
      <c r="R93" s="267"/>
      <c r="S93" s="439">
        <v>0</v>
      </c>
      <c r="T93" s="439">
        <v>0</v>
      </c>
      <c r="U93" s="497"/>
      <c r="V93" s="500"/>
    </row>
    <row r="94" spans="1:22" s="461" customFormat="1" ht="15" hidden="1" customHeight="1">
      <c r="A94" s="462"/>
      <c r="B94" s="264"/>
      <c r="C94" s="701" t="s">
        <v>203</v>
      </c>
      <c r="D94" s="702" t="s">
        <v>204</v>
      </c>
      <c r="E94" s="703" t="s">
        <v>204</v>
      </c>
      <c r="F94" s="463" t="s">
        <v>205</v>
      </c>
      <c r="G94" s="464"/>
      <c r="H94" s="465"/>
      <c r="I94" s="465"/>
      <c r="J94" s="465"/>
      <c r="K94" s="465"/>
      <c r="L94" s="465"/>
      <c r="M94" s="466"/>
      <c r="N94" s="472"/>
      <c r="O94" s="572">
        <v>30</v>
      </c>
      <c r="P94" s="267"/>
      <c r="Q94" s="267"/>
      <c r="R94" s="267"/>
      <c r="S94" s="439">
        <v>0</v>
      </c>
      <c r="T94" s="439">
        <v>0</v>
      </c>
      <c r="U94" s="497"/>
      <c r="V94" s="500"/>
    </row>
    <row r="95" spans="1:22" s="461" customFormat="1" ht="15" customHeight="1">
      <c r="A95" s="462"/>
      <c r="B95" s="264"/>
      <c r="C95" s="701" t="s">
        <v>206</v>
      </c>
      <c r="D95" s="702" t="s">
        <v>207</v>
      </c>
      <c r="E95" s="703" t="s">
        <v>207</v>
      </c>
      <c r="F95" s="463" t="s">
        <v>208</v>
      </c>
      <c r="G95" s="464"/>
      <c r="H95" s="465"/>
      <c r="I95" s="465"/>
      <c r="J95" s="465"/>
      <c r="K95" s="465"/>
      <c r="L95" s="465"/>
      <c r="M95" s="466"/>
      <c r="N95" s="472"/>
      <c r="O95" s="572">
        <v>30</v>
      </c>
      <c r="P95" s="267"/>
      <c r="Q95" s="267"/>
      <c r="R95" s="267"/>
      <c r="S95" s="439">
        <v>80000</v>
      </c>
      <c r="T95" s="439">
        <v>81606.8</v>
      </c>
      <c r="U95" s="497"/>
      <c r="V95" s="500"/>
    </row>
    <row r="96" spans="1:22" s="461" customFormat="1" ht="15" hidden="1" customHeight="1">
      <c r="A96" s="462"/>
      <c r="B96" s="264"/>
      <c r="C96" s="701" t="s">
        <v>209</v>
      </c>
      <c r="D96" s="702" t="s">
        <v>210</v>
      </c>
      <c r="E96" s="703" t="s">
        <v>210</v>
      </c>
      <c r="F96" s="463" t="s">
        <v>211</v>
      </c>
      <c r="G96" s="464"/>
      <c r="H96" s="465"/>
      <c r="I96" s="465"/>
      <c r="J96" s="465"/>
      <c r="K96" s="465"/>
      <c r="L96" s="465"/>
      <c r="M96" s="466"/>
      <c r="N96" s="472"/>
      <c r="O96" s="572">
        <v>30</v>
      </c>
      <c r="P96" s="267"/>
      <c r="Q96" s="267"/>
      <c r="R96" s="267"/>
      <c r="S96" s="439">
        <v>0</v>
      </c>
      <c r="T96" s="439">
        <v>0</v>
      </c>
      <c r="U96" s="497"/>
      <c r="V96" s="500"/>
    </row>
    <row r="97" spans="1:22" s="461" customFormat="1" ht="15" hidden="1" customHeight="1">
      <c r="A97" s="462"/>
      <c r="B97" s="264"/>
      <c r="C97" s="701" t="s">
        <v>212</v>
      </c>
      <c r="D97" s="702" t="s">
        <v>213</v>
      </c>
      <c r="E97" s="703" t="s">
        <v>213</v>
      </c>
      <c r="F97" s="463" t="s">
        <v>214</v>
      </c>
      <c r="G97" s="464"/>
      <c r="H97" s="465"/>
      <c r="I97" s="465"/>
      <c r="J97" s="465"/>
      <c r="K97" s="465"/>
      <c r="L97" s="465"/>
      <c r="M97" s="466"/>
      <c r="N97" s="472"/>
      <c r="O97" s="572">
        <v>30</v>
      </c>
      <c r="P97" s="267"/>
      <c r="Q97" s="267"/>
      <c r="R97" s="267"/>
      <c r="S97" s="439">
        <v>0</v>
      </c>
      <c r="T97" s="439">
        <v>0</v>
      </c>
      <c r="U97" s="497"/>
      <c r="V97" s="500"/>
    </row>
    <row r="98" spans="1:22" s="461" customFormat="1" ht="15" customHeight="1">
      <c r="A98" s="462"/>
      <c r="B98" s="264"/>
      <c r="C98" s="701" t="s">
        <v>215</v>
      </c>
      <c r="D98" s="702" t="s">
        <v>213</v>
      </c>
      <c r="E98" s="703" t="s">
        <v>213</v>
      </c>
      <c r="F98" s="463" t="s">
        <v>216</v>
      </c>
      <c r="G98" s="464"/>
      <c r="H98" s="465"/>
      <c r="I98" s="465"/>
      <c r="J98" s="465"/>
      <c r="K98" s="465"/>
      <c r="L98" s="465"/>
      <c r="M98" s="466"/>
      <c r="N98" s="472"/>
      <c r="O98" s="572">
        <v>30</v>
      </c>
      <c r="P98" s="267"/>
      <c r="Q98" s="267"/>
      <c r="R98" s="267"/>
      <c r="S98" s="439">
        <v>11379.478736647674</v>
      </c>
      <c r="T98" s="439">
        <v>12035</v>
      </c>
      <c r="U98" s="497"/>
      <c r="V98" s="500"/>
    </row>
    <row r="99" spans="1:22" s="461" customFormat="1" ht="15" customHeight="1">
      <c r="A99" s="462" t="s">
        <v>217</v>
      </c>
      <c r="B99" s="462"/>
      <c r="C99" s="738"/>
      <c r="D99" s="739"/>
      <c r="E99" s="740"/>
      <c r="F99" s="473" t="s">
        <v>218</v>
      </c>
      <c r="G99" s="474"/>
      <c r="H99" s="475"/>
      <c r="I99" s="475"/>
      <c r="J99" s="475"/>
      <c r="K99" s="475"/>
      <c r="L99" s="475"/>
      <c r="M99" s="476"/>
      <c r="N99" s="472"/>
      <c r="O99" s="572">
        <v>30</v>
      </c>
      <c r="P99" s="267"/>
      <c r="Q99" s="267"/>
      <c r="R99" s="267"/>
      <c r="S99" s="442">
        <f>+S100+S104+S109+S116+S133+S126+S120</f>
        <v>64428174.637786902</v>
      </c>
      <c r="T99" s="442">
        <f>+T100+T104+T109+T116+T133+T126+T120</f>
        <v>46888489.106103234</v>
      </c>
      <c r="U99" s="497"/>
      <c r="V99" s="500"/>
    </row>
    <row r="100" spans="1:22" s="461" customFormat="1" ht="15" customHeight="1">
      <c r="A100" s="462"/>
      <c r="B100" s="264" t="s">
        <v>219</v>
      </c>
      <c r="C100" s="701"/>
      <c r="D100" s="702"/>
      <c r="E100" s="703"/>
      <c r="F100" s="467" t="s">
        <v>220</v>
      </c>
      <c r="G100" s="464"/>
      <c r="H100" s="468"/>
      <c r="I100" s="468"/>
      <c r="J100" s="468"/>
      <c r="K100" s="468"/>
      <c r="L100" s="468"/>
      <c r="M100" s="469"/>
      <c r="N100" s="472"/>
      <c r="O100" s="572">
        <v>30</v>
      </c>
      <c r="P100" s="267"/>
      <c r="Q100" s="267"/>
      <c r="R100" s="267"/>
      <c r="S100" s="440">
        <f>SUM(S101:S103)</f>
        <v>63005000</v>
      </c>
      <c r="T100" s="440">
        <f>SUM(T101:T103)</f>
        <v>44627605</v>
      </c>
      <c r="U100" s="497"/>
      <c r="V100" s="500"/>
    </row>
    <row r="101" spans="1:22" s="461" customFormat="1" ht="15" customHeight="1">
      <c r="A101" s="462"/>
      <c r="B101" s="264"/>
      <c r="C101" s="701" t="s">
        <v>221</v>
      </c>
      <c r="D101" s="702" t="s">
        <v>222</v>
      </c>
      <c r="E101" s="703" t="s">
        <v>222</v>
      </c>
      <c r="F101" s="463" t="s">
        <v>223</v>
      </c>
      <c r="G101" s="464"/>
      <c r="H101" s="465"/>
      <c r="I101" s="465"/>
      <c r="J101" s="465"/>
      <c r="K101" s="465"/>
      <c r="L101" s="465"/>
      <c r="M101" s="466"/>
      <c r="N101" s="472"/>
      <c r="O101" s="572">
        <v>30</v>
      </c>
      <c r="P101" s="267"/>
      <c r="Q101" s="267"/>
      <c r="R101" s="267"/>
      <c r="S101" s="439">
        <v>63005000</v>
      </c>
      <c r="T101" s="439">
        <v>44627605</v>
      </c>
      <c r="U101" s="497"/>
      <c r="V101" s="500"/>
    </row>
    <row r="102" spans="1:22" s="461" customFormat="1" ht="15" hidden="1" customHeight="1">
      <c r="A102" s="462"/>
      <c r="B102" s="264"/>
      <c r="C102" s="701" t="s">
        <v>224</v>
      </c>
      <c r="D102" s="702" t="s">
        <v>225</v>
      </c>
      <c r="E102" s="703" t="s">
        <v>225</v>
      </c>
      <c r="F102" s="463" t="s">
        <v>226</v>
      </c>
      <c r="G102" s="464"/>
      <c r="H102" s="465"/>
      <c r="I102" s="465"/>
      <c r="J102" s="465"/>
      <c r="K102" s="465"/>
      <c r="L102" s="465"/>
      <c r="M102" s="466"/>
      <c r="N102" s="472"/>
      <c r="O102" s="572">
        <v>30</v>
      </c>
      <c r="P102" s="267"/>
      <c r="Q102" s="267"/>
      <c r="R102" s="267"/>
      <c r="S102" s="439">
        <v>0</v>
      </c>
      <c r="T102" s="439">
        <v>0</v>
      </c>
      <c r="U102" s="497"/>
      <c r="V102" s="500"/>
    </row>
    <row r="103" spans="1:22" s="461" customFormat="1" ht="15" hidden="1" customHeight="1">
      <c r="A103" s="462"/>
      <c r="B103" s="264"/>
      <c r="C103" s="701" t="s">
        <v>227</v>
      </c>
      <c r="D103" s="702" t="s">
        <v>228</v>
      </c>
      <c r="E103" s="703" t="s">
        <v>228</v>
      </c>
      <c r="F103" s="463" t="s">
        <v>229</v>
      </c>
      <c r="G103" s="464"/>
      <c r="H103" s="465"/>
      <c r="I103" s="465"/>
      <c r="J103" s="465"/>
      <c r="K103" s="465"/>
      <c r="L103" s="465"/>
      <c r="M103" s="466"/>
      <c r="N103" s="472"/>
      <c r="O103" s="572">
        <v>30</v>
      </c>
      <c r="P103" s="267"/>
      <c r="Q103" s="267"/>
      <c r="R103" s="267"/>
      <c r="S103" s="439">
        <v>0</v>
      </c>
      <c r="T103" s="439">
        <v>0</v>
      </c>
      <c r="U103" s="497"/>
      <c r="V103" s="500"/>
    </row>
    <row r="104" spans="1:22" s="461" customFormat="1" ht="15" customHeight="1">
      <c r="A104" s="462"/>
      <c r="B104" s="264" t="s">
        <v>230</v>
      </c>
      <c r="C104" s="701"/>
      <c r="D104" s="702"/>
      <c r="E104" s="703"/>
      <c r="F104" s="467" t="s">
        <v>231</v>
      </c>
      <c r="G104" s="464"/>
      <c r="H104" s="468"/>
      <c r="I104" s="468"/>
      <c r="J104" s="468"/>
      <c r="K104" s="468"/>
      <c r="L104" s="468"/>
      <c r="M104" s="469"/>
      <c r="N104" s="472"/>
      <c r="O104" s="572">
        <v>30</v>
      </c>
      <c r="P104" s="267"/>
      <c r="Q104" s="267"/>
      <c r="R104" s="267"/>
      <c r="S104" s="440">
        <f>SUM(S105:S108)</f>
        <v>142544.80000000002</v>
      </c>
      <c r="T104" s="440">
        <f>SUM(T105:T108)</f>
        <v>500350</v>
      </c>
      <c r="U104" s="497"/>
      <c r="V104" s="500"/>
    </row>
    <row r="105" spans="1:22" s="461" customFormat="1" ht="15" customHeight="1">
      <c r="A105" s="462"/>
      <c r="B105" s="264"/>
      <c r="C105" s="701" t="s">
        <v>232</v>
      </c>
      <c r="D105" s="702" t="s">
        <v>233</v>
      </c>
      <c r="E105" s="703" t="s">
        <v>233</v>
      </c>
      <c r="F105" s="463" t="s">
        <v>234</v>
      </c>
      <c r="G105" s="464"/>
      <c r="H105" s="465"/>
      <c r="I105" s="465"/>
      <c r="J105" s="465"/>
      <c r="K105" s="465"/>
      <c r="L105" s="465"/>
      <c r="M105" s="466"/>
      <c r="N105" s="472"/>
      <c r="O105" s="572">
        <v>30</v>
      </c>
      <c r="P105" s="267"/>
      <c r="Q105" s="267"/>
      <c r="R105" s="267"/>
      <c r="S105" s="439">
        <v>142544.80000000002</v>
      </c>
      <c r="T105" s="439">
        <v>500350</v>
      </c>
      <c r="U105" s="497"/>
      <c r="V105" s="500"/>
    </row>
    <row r="106" spans="1:22" s="461" customFormat="1" ht="15" hidden="1" customHeight="1">
      <c r="A106" s="462"/>
      <c r="B106" s="264"/>
      <c r="C106" s="701" t="s">
        <v>235</v>
      </c>
      <c r="D106" s="702" t="s">
        <v>233</v>
      </c>
      <c r="E106" s="703" t="s">
        <v>233</v>
      </c>
      <c r="F106" s="463" t="s">
        <v>236</v>
      </c>
      <c r="G106" s="464"/>
      <c r="H106" s="465"/>
      <c r="I106" s="465"/>
      <c r="J106" s="465"/>
      <c r="K106" s="465"/>
      <c r="L106" s="465"/>
      <c r="M106" s="466"/>
      <c r="N106" s="472"/>
      <c r="O106" s="572">
        <v>30</v>
      </c>
      <c r="P106" s="267"/>
      <c r="Q106" s="267"/>
      <c r="R106" s="267"/>
      <c r="S106" s="439">
        <v>0</v>
      </c>
      <c r="T106" s="439">
        <v>0</v>
      </c>
      <c r="U106" s="497"/>
      <c r="V106" s="500"/>
    </row>
    <row r="107" spans="1:22" s="461" customFormat="1" ht="15" hidden="1" customHeight="1">
      <c r="A107" s="462"/>
      <c r="B107" s="264"/>
      <c r="C107" s="701" t="s">
        <v>237</v>
      </c>
      <c r="D107" s="702" t="s">
        <v>233</v>
      </c>
      <c r="E107" s="703" t="s">
        <v>233</v>
      </c>
      <c r="F107" s="463" t="s">
        <v>238</v>
      </c>
      <c r="G107" s="464"/>
      <c r="H107" s="465"/>
      <c r="I107" s="465"/>
      <c r="J107" s="465"/>
      <c r="K107" s="465"/>
      <c r="L107" s="465"/>
      <c r="M107" s="466"/>
      <c r="N107" s="472"/>
      <c r="O107" s="572">
        <v>30</v>
      </c>
      <c r="P107" s="267"/>
      <c r="Q107" s="267"/>
      <c r="R107" s="267"/>
      <c r="S107" s="439">
        <v>0</v>
      </c>
      <c r="T107" s="439">
        <v>0</v>
      </c>
      <c r="U107" s="497"/>
      <c r="V107" s="500"/>
    </row>
    <row r="108" spans="1:22" s="461" customFormat="1" ht="15" hidden="1" customHeight="1">
      <c r="A108" s="462"/>
      <c r="B108" s="264"/>
      <c r="C108" s="701" t="s">
        <v>239</v>
      </c>
      <c r="D108" s="702" t="s">
        <v>233</v>
      </c>
      <c r="E108" s="703" t="s">
        <v>233</v>
      </c>
      <c r="F108" s="463" t="s">
        <v>240</v>
      </c>
      <c r="G108" s="464"/>
      <c r="H108" s="465"/>
      <c r="I108" s="465"/>
      <c r="J108" s="465"/>
      <c r="K108" s="465"/>
      <c r="L108" s="465"/>
      <c r="M108" s="466"/>
      <c r="N108" s="472"/>
      <c r="O108" s="572">
        <v>30</v>
      </c>
      <c r="P108" s="267"/>
      <c r="Q108" s="267"/>
      <c r="R108" s="267"/>
      <c r="S108" s="441">
        <v>0</v>
      </c>
      <c r="T108" s="441">
        <v>0</v>
      </c>
      <c r="U108" s="497"/>
      <c r="V108" s="500"/>
    </row>
    <row r="109" spans="1:22" s="461" customFormat="1" ht="15" customHeight="1">
      <c r="A109" s="462"/>
      <c r="B109" s="264">
        <v>33</v>
      </c>
      <c r="C109" s="701"/>
      <c r="D109" s="702"/>
      <c r="E109" s="703"/>
      <c r="F109" s="467" t="s">
        <v>241</v>
      </c>
      <c r="G109" s="464"/>
      <c r="H109" s="468"/>
      <c r="I109" s="468"/>
      <c r="J109" s="468"/>
      <c r="K109" s="468"/>
      <c r="L109" s="468"/>
      <c r="M109" s="469"/>
      <c r="N109" s="472"/>
      <c r="O109" s="572">
        <v>30</v>
      </c>
      <c r="P109" s="267"/>
      <c r="Q109" s="267"/>
      <c r="R109" s="267"/>
      <c r="S109" s="440">
        <f>SUM(S110:S115)</f>
        <v>22350</v>
      </c>
      <c r="T109" s="440">
        <f>SUM(T110:T115)</f>
        <v>409486.66</v>
      </c>
      <c r="U109" s="497"/>
      <c r="V109" s="500"/>
    </row>
    <row r="110" spans="1:22" s="461" customFormat="1" ht="15" customHeight="1">
      <c r="A110" s="462"/>
      <c r="B110" s="264"/>
      <c r="C110" s="701" t="s">
        <v>242</v>
      </c>
      <c r="D110" s="702" t="s">
        <v>243</v>
      </c>
      <c r="E110" s="703" t="s">
        <v>243</v>
      </c>
      <c r="F110" s="463" t="s">
        <v>244</v>
      </c>
      <c r="G110" s="464"/>
      <c r="H110" s="465"/>
      <c r="I110" s="465"/>
      <c r="J110" s="465"/>
      <c r="K110" s="465"/>
      <c r="L110" s="465"/>
      <c r="M110" s="466"/>
      <c r="N110" s="472"/>
      <c r="O110" s="572">
        <v>30</v>
      </c>
      <c r="P110" s="267"/>
      <c r="Q110" s="267"/>
      <c r="R110" s="267"/>
      <c r="S110" s="439">
        <v>0</v>
      </c>
      <c r="T110" s="439">
        <v>7948.08</v>
      </c>
      <c r="U110" s="497"/>
      <c r="V110" s="500"/>
    </row>
    <row r="111" spans="1:22" s="461" customFormat="1" ht="15" customHeight="1">
      <c r="A111" s="462"/>
      <c r="B111" s="264"/>
      <c r="C111" s="701" t="s">
        <v>245</v>
      </c>
      <c r="D111" s="702" t="s">
        <v>246</v>
      </c>
      <c r="E111" s="703" t="s">
        <v>246</v>
      </c>
      <c r="F111" s="463" t="s">
        <v>247</v>
      </c>
      <c r="G111" s="464"/>
      <c r="H111" s="465"/>
      <c r="I111" s="465"/>
      <c r="J111" s="465"/>
      <c r="K111" s="465"/>
      <c r="L111" s="465"/>
      <c r="M111" s="466"/>
      <c r="N111" s="472"/>
      <c r="O111" s="572">
        <v>30</v>
      </c>
      <c r="P111" s="267"/>
      <c r="Q111" s="267"/>
      <c r="R111" s="267"/>
      <c r="S111" s="439">
        <v>22350</v>
      </c>
      <c r="T111" s="439">
        <v>214128.7</v>
      </c>
      <c r="U111" s="497"/>
      <c r="V111" s="500"/>
    </row>
    <row r="112" spans="1:22" s="461" customFormat="1" ht="15" customHeight="1">
      <c r="A112" s="462"/>
      <c r="B112" s="264"/>
      <c r="C112" s="701" t="s">
        <v>248</v>
      </c>
      <c r="D112" s="702" t="s">
        <v>249</v>
      </c>
      <c r="E112" s="703" t="s">
        <v>249</v>
      </c>
      <c r="F112" s="463" t="s">
        <v>250</v>
      </c>
      <c r="G112" s="464"/>
      <c r="H112" s="465"/>
      <c r="I112" s="465"/>
      <c r="J112" s="465"/>
      <c r="K112" s="465"/>
      <c r="L112" s="465"/>
      <c r="M112" s="466"/>
      <c r="N112" s="472"/>
      <c r="O112" s="572">
        <v>30</v>
      </c>
      <c r="P112" s="267"/>
      <c r="Q112" s="267"/>
      <c r="R112" s="267"/>
      <c r="S112" s="439">
        <v>0</v>
      </c>
      <c r="T112" s="439">
        <v>187409.87999999998</v>
      </c>
      <c r="U112" s="497"/>
      <c r="V112" s="500"/>
    </row>
    <row r="113" spans="1:22" s="461" customFormat="1" ht="15" hidden="1" customHeight="1">
      <c r="A113" s="462"/>
      <c r="B113" s="264"/>
      <c r="C113" s="701" t="s">
        <v>251</v>
      </c>
      <c r="D113" s="702" t="s">
        <v>252</v>
      </c>
      <c r="E113" s="703" t="s">
        <v>252</v>
      </c>
      <c r="F113" s="463" t="s">
        <v>253</v>
      </c>
      <c r="G113" s="464"/>
      <c r="H113" s="465"/>
      <c r="I113" s="465"/>
      <c r="J113" s="465"/>
      <c r="K113" s="465"/>
      <c r="L113" s="465"/>
      <c r="M113" s="466"/>
      <c r="N113" s="472"/>
      <c r="O113" s="572">
        <v>30</v>
      </c>
      <c r="P113" s="267"/>
      <c r="Q113" s="267"/>
      <c r="R113" s="267"/>
      <c r="S113" s="439">
        <v>0</v>
      </c>
      <c r="T113" s="439">
        <v>0</v>
      </c>
      <c r="U113" s="497"/>
      <c r="V113" s="500"/>
    </row>
    <row r="114" spans="1:22" s="461" customFormat="1" ht="15" hidden="1" customHeight="1">
      <c r="A114" s="462"/>
      <c r="B114" s="264"/>
      <c r="C114" s="701">
        <v>335</v>
      </c>
      <c r="D114" s="702" t="s">
        <v>254</v>
      </c>
      <c r="E114" s="703" t="s">
        <v>254</v>
      </c>
      <c r="F114" s="463" t="s">
        <v>255</v>
      </c>
      <c r="G114" s="464"/>
      <c r="H114" s="465"/>
      <c r="I114" s="465"/>
      <c r="J114" s="465"/>
      <c r="K114" s="465"/>
      <c r="L114" s="465"/>
      <c r="M114" s="466"/>
      <c r="N114" s="472"/>
      <c r="O114" s="572">
        <v>30</v>
      </c>
      <c r="P114" s="267"/>
      <c r="Q114" s="267"/>
      <c r="R114" s="267"/>
      <c r="S114" s="439">
        <v>0</v>
      </c>
      <c r="T114" s="439">
        <v>0</v>
      </c>
      <c r="U114" s="497"/>
      <c r="V114" s="500"/>
    </row>
    <row r="115" spans="1:22" s="461" customFormat="1" ht="15" hidden="1" customHeight="1">
      <c r="A115" s="462"/>
      <c r="B115" s="264"/>
      <c r="C115" s="701">
        <v>336</v>
      </c>
      <c r="D115" s="702" t="s">
        <v>256</v>
      </c>
      <c r="E115" s="703" t="s">
        <v>256</v>
      </c>
      <c r="F115" s="463" t="s">
        <v>257</v>
      </c>
      <c r="G115" s="464"/>
      <c r="H115" s="465"/>
      <c r="I115" s="465"/>
      <c r="J115" s="465"/>
      <c r="K115" s="465"/>
      <c r="L115" s="465"/>
      <c r="M115" s="466"/>
      <c r="N115" s="472"/>
      <c r="O115" s="572">
        <v>30</v>
      </c>
      <c r="P115" s="267"/>
      <c r="Q115" s="267"/>
      <c r="R115" s="267"/>
      <c r="S115" s="441">
        <v>0</v>
      </c>
      <c r="T115" s="441"/>
      <c r="U115" s="497"/>
      <c r="V115" s="500"/>
    </row>
    <row r="116" spans="1:22" s="461" customFormat="1" ht="15" customHeight="1">
      <c r="A116" s="462"/>
      <c r="B116" s="264" t="s">
        <v>258</v>
      </c>
      <c r="C116" s="701"/>
      <c r="D116" s="702"/>
      <c r="E116" s="703"/>
      <c r="F116" s="467" t="s">
        <v>259</v>
      </c>
      <c r="G116" s="464"/>
      <c r="H116" s="468"/>
      <c r="I116" s="468"/>
      <c r="J116" s="468"/>
      <c r="K116" s="468"/>
      <c r="L116" s="468"/>
      <c r="M116" s="469"/>
      <c r="N116" s="472"/>
      <c r="O116" s="572">
        <v>30</v>
      </c>
      <c r="P116" s="267"/>
      <c r="Q116" s="267"/>
      <c r="R116" s="267"/>
      <c r="S116" s="440">
        <f>SUM(S117:S119)</f>
        <v>436728.39778689924</v>
      </c>
      <c r="T116" s="440">
        <f>SUM(T117:T119)</f>
        <v>516316</v>
      </c>
      <c r="U116" s="497"/>
      <c r="V116" s="500"/>
    </row>
    <row r="117" spans="1:22" s="461" customFormat="1" ht="15" customHeight="1">
      <c r="A117" s="462"/>
      <c r="B117" s="264"/>
      <c r="C117" s="701" t="s">
        <v>260</v>
      </c>
      <c r="D117" s="702" t="s">
        <v>261</v>
      </c>
      <c r="E117" s="703" t="s">
        <v>261</v>
      </c>
      <c r="F117" s="463" t="s">
        <v>262</v>
      </c>
      <c r="G117" s="464"/>
      <c r="H117" s="465"/>
      <c r="I117" s="465"/>
      <c r="J117" s="465"/>
      <c r="K117" s="465"/>
      <c r="L117" s="465"/>
      <c r="M117" s="466"/>
      <c r="N117" s="472"/>
      <c r="O117" s="572">
        <v>30</v>
      </c>
      <c r="P117" s="267"/>
      <c r="Q117" s="267"/>
      <c r="R117" s="267"/>
      <c r="S117" s="439">
        <v>427298.39778689924</v>
      </c>
      <c r="T117" s="439">
        <v>505000</v>
      </c>
      <c r="U117" s="497"/>
      <c r="V117" s="500"/>
    </row>
    <row r="118" spans="1:22" s="461" customFormat="1" ht="15" customHeight="1">
      <c r="A118" s="462"/>
      <c r="B118" s="264"/>
      <c r="C118" s="701" t="s">
        <v>263</v>
      </c>
      <c r="D118" s="702" t="s">
        <v>264</v>
      </c>
      <c r="E118" s="703" t="s">
        <v>264</v>
      </c>
      <c r="F118" s="463" t="s">
        <v>265</v>
      </c>
      <c r="G118" s="464"/>
      <c r="H118" s="465"/>
      <c r="I118" s="465"/>
      <c r="J118" s="465"/>
      <c r="K118" s="465"/>
      <c r="L118" s="465"/>
      <c r="M118" s="466"/>
      <c r="N118" s="472"/>
      <c r="O118" s="572">
        <v>30</v>
      </c>
      <c r="P118" s="267"/>
      <c r="Q118" s="267"/>
      <c r="R118" s="267"/>
      <c r="S118" s="439">
        <v>9430</v>
      </c>
      <c r="T118" s="439">
        <f>+S118*1.2</f>
        <v>11316</v>
      </c>
      <c r="U118" s="497"/>
      <c r="V118" s="500"/>
    </row>
    <row r="119" spans="1:22" s="461" customFormat="1" ht="15" hidden="1" customHeight="1">
      <c r="A119" s="462"/>
      <c r="B119" s="264"/>
      <c r="C119" s="701" t="s">
        <v>266</v>
      </c>
      <c r="D119" s="702" t="s">
        <v>264</v>
      </c>
      <c r="E119" s="703" t="s">
        <v>264</v>
      </c>
      <c r="F119" s="463" t="s">
        <v>267</v>
      </c>
      <c r="G119" s="464"/>
      <c r="H119" s="465"/>
      <c r="I119" s="465"/>
      <c r="J119" s="465"/>
      <c r="K119" s="465"/>
      <c r="L119" s="465"/>
      <c r="M119" s="466"/>
      <c r="N119" s="472"/>
      <c r="O119" s="572">
        <v>30</v>
      </c>
      <c r="P119" s="267"/>
      <c r="Q119" s="267"/>
      <c r="R119" s="267"/>
      <c r="S119" s="439">
        <v>0</v>
      </c>
      <c r="T119" s="439">
        <v>0</v>
      </c>
      <c r="U119" s="497"/>
      <c r="V119" s="500"/>
    </row>
    <row r="120" spans="1:22" s="461" customFormat="1" ht="15" customHeight="1">
      <c r="A120" s="462"/>
      <c r="B120" s="264" t="s">
        <v>268</v>
      </c>
      <c r="C120" s="701"/>
      <c r="D120" s="702"/>
      <c r="E120" s="703"/>
      <c r="F120" s="467" t="s">
        <v>477</v>
      </c>
      <c r="G120" s="464"/>
      <c r="H120" s="468"/>
      <c r="I120" s="468"/>
      <c r="J120" s="468"/>
      <c r="K120" s="468"/>
      <c r="L120" s="468"/>
      <c r="M120" s="469"/>
      <c r="N120" s="472"/>
      <c r="O120" s="572">
        <v>30</v>
      </c>
      <c r="P120" s="267"/>
      <c r="Q120" s="267"/>
      <c r="R120" s="267"/>
      <c r="S120" s="442">
        <f>SUM(S121:S125)</f>
        <v>577596.56000000006</v>
      </c>
      <c r="T120" s="442">
        <f>SUM(T121:T125)</f>
        <v>580370</v>
      </c>
      <c r="U120" s="497"/>
      <c r="V120" s="500"/>
    </row>
    <row r="121" spans="1:22" s="461" customFormat="1" ht="15" hidden="1" customHeight="1">
      <c r="A121" s="462"/>
      <c r="B121" s="264"/>
      <c r="C121" s="701" t="s">
        <v>270</v>
      </c>
      <c r="D121" s="702" t="s">
        <v>271</v>
      </c>
      <c r="E121" s="703" t="s">
        <v>271</v>
      </c>
      <c r="F121" s="463" t="s">
        <v>272</v>
      </c>
      <c r="G121" s="464"/>
      <c r="H121" s="465"/>
      <c r="I121" s="465"/>
      <c r="J121" s="465"/>
      <c r="K121" s="465"/>
      <c r="L121" s="465"/>
      <c r="M121" s="466"/>
      <c r="N121" s="472"/>
      <c r="O121" s="572">
        <v>30</v>
      </c>
      <c r="P121" s="267"/>
      <c r="Q121" s="267"/>
      <c r="R121" s="267"/>
      <c r="S121" s="439">
        <v>0</v>
      </c>
      <c r="T121" s="439">
        <v>0</v>
      </c>
      <c r="U121" s="497"/>
      <c r="V121" s="500"/>
    </row>
    <row r="122" spans="1:22" s="461" customFormat="1" ht="15" hidden="1" customHeight="1">
      <c r="A122" s="462"/>
      <c r="B122" s="264"/>
      <c r="C122" s="701" t="s">
        <v>273</v>
      </c>
      <c r="D122" s="702" t="s">
        <v>271</v>
      </c>
      <c r="E122" s="703" t="s">
        <v>271</v>
      </c>
      <c r="F122" s="463" t="s">
        <v>274</v>
      </c>
      <c r="G122" s="464"/>
      <c r="H122" s="465"/>
      <c r="I122" s="465"/>
      <c r="J122" s="465"/>
      <c r="K122" s="465"/>
      <c r="L122" s="465"/>
      <c r="M122" s="466"/>
      <c r="N122" s="472"/>
      <c r="O122" s="572">
        <v>30</v>
      </c>
      <c r="P122" s="267"/>
      <c r="Q122" s="267"/>
      <c r="R122" s="267"/>
      <c r="S122" s="439">
        <v>0</v>
      </c>
      <c r="T122" s="439">
        <v>0</v>
      </c>
      <c r="U122" s="497"/>
      <c r="V122" s="500"/>
    </row>
    <row r="123" spans="1:22" s="461" customFormat="1" ht="15" hidden="1" customHeight="1">
      <c r="A123" s="462"/>
      <c r="B123" s="264"/>
      <c r="C123" s="701" t="s">
        <v>275</v>
      </c>
      <c r="D123" s="702" t="s">
        <v>276</v>
      </c>
      <c r="E123" s="703" t="s">
        <v>276</v>
      </c>
      <c r="F123" s="463" t="s">
        <v>277</v>
      </c>
      <c r="G123" s="464"/>
      <c r="H123" s="465"/>
      <c r="I123" s="465"/>
      <c r="J123" s="465"/>
      <c r="K123" s="465"/>
      <c r="L123" s="465"/>
      <c r="M123" s="466"/>
      <c r="N123" s="472"/>
      <c r="O123" s="572">
        <v>30</v>
      </c>
      <c r="P123" s="267"/>
      <c r="Q123" s="267"/>
      <c r="R123" s="267"/>
      <c r="S123" s="439">
        <v>0</v>
      </c>
      <c r="T123" s="439">
        <v>0</v>
      </c>
      <c r="U123" s="497"/>
      <c r="V123" s="500"/>
    </row>
    <row r="124" spans="1:22" s="461" customFormat="1" ht="15" hidden="1" customHeight="1">
      <c r="A124" s="462"/>
      <c r="B124" s="264"/>
      <c r="C124" s="701" t="s">
        <v>278</v>
      </c>
      <c r="D124" s="702" t="s">
        <v>279</v>
      </c>
      <c r="E124" s="703" t="s">
        <v>279</v>
      </c>
      <c r="F124" s="463" t="s">
        <v>280</v>
      </c>
      <c r="G124" s="464"/>
      <c r="H124" s="465"/>
      <c r="I124" s="465"/>
      <c r="J124" s="465"/>
      <c r="K124" s="465"/>
      <c r="L124" s="465"/>
      <c r="M124" s="466"/>
      <c r="N124" s="472"/>
      <c r="O124" s="572">
        <v>30</v>
      </c>
      <c r="P124" s="267"/>
      <c r="Q124" s="267"/>
      <c r="R124" s="267"/>
      <c r="S124" s="439">
        <v>0</v>
      </c>
      <c r="T124" s="439">
        <v>0</v>
      </c>
      <c r="U124" s="497"/>
      <c r="V124" s="500"/>
    </row>
    <row r="125" spans="1:22" s="461" customFormat="1" ht="15" customHeight="1">
      <c r="A125" s="462"/>
      <c r="B125" s="264"/>
      <c r="C125" s="701" t="s">
        <v>281</v>
      </c>
      <c r="D125" s="702" t="s">
        <v>282</v>
      </c>
      <c r="E125" s="703" t="s">
        <v>282</v>
      </c>
      <c r="F125" s="463" t="s">
        <v>283</v>
      </c>
      <c r="G125" s="464"/>
      <c r="H125" s="465"/>
      <c r="I125" s="465"/>
      <c r="J125" s="465"/>
      <c r="K125" s="465"/>
      <c r="L125" s="465"/>
      <c r="M125" s="466"/>
      <c r="N125" s="472"/>
      <c r="O125" s="572">
        <v>30</v>
      </c>
      <c r="P125" s="267"/>
      <c r="Q125" s="267"/>
      <c r="R125" s="267"/>
      <c r="S125" s="439">
        <v>577596.56000000006</v>
      </c>
      <c r="T125" s="439">
        <v>580370</v>
      </c>
      <c r="U125" s="497"/>
      <c r="V125" s="500"/>
    </row>
    <row r="126" spans="1:22" s="461" customFormat="1" ht="15" customHeight="1">
      <c r="A126" s="462"/>
      <c r="B126" s="264" t="s">
        <v>284</v>
      </c>
      <c r="C126" s="265"/>
      <c r="D126" s="470"/>
      <c r="E126" s="471"/>
      <c r="F126" s="467" t="s">
        <v>478</v>
      </c>
      <c r="G126" s="464"/>
      <c r="H126" s="465"/>
      <c r="I126" s="465"/>
      <c r="J126" s="465"/>
      <c r="K126" s="465"/>
      <c r="L126" s="465"/>
      <c r="M126" s="466"/>
      <c r="N126" s="472"/>
      <c r="O126" s="572">
        <v>30</v>
      </c>
      <c r="P126" s="267"/>
      <c r="Q126" s="267"/>
      <c r="R126" s="267"/>
      <c r="S126" s="442">
        <f>SUM(S127:S132)</f>
        <v>0</v>
      </c>
      <c r="T126" s="442">
        <f>SUM(T127:T132)</f>
        <v>41635.440000000002</v>
      </c>
      <c r="U126" s="497"/>
      <c r="V126" s="500"/>
    </row>
    <row r="127" spans="1:22" s="461" customFormat="1" ht="15" hidden="1" customHeight="1">
      <c r="A127" s="462"/>
      <c r="B127" s="264"/>
      <c r="C127" s="701" t="s">
        <v>286</v>
      </c>
      <c r="D127" s="702" t="s">
        <v>271</v>
      </c>
      <c r="E127" s="703" t="s">
        <v>271</v>
      </c>
      <c r="F127" s="463" t="s">
        <v>287</v>
      </c>
      <c r="G127" s="464"/>
      <c r="H127" s="465"/>
      <c r="I127" s="465"/>
      <c r="J127" s="465"/>
      <c r="K127" s="465"/>
      <c r="L127" s="465"/>
      <c r="M127" s="466"/>
      <c r="N127" s="472"/>
      <c r="O127" s="572">
        <v>30</v>
      </c>
      <c r="P127" s="267"/>
      <c r="Q127" s="267"/>
      <c r="R127" s="267"/>
      <c r="S127" s="439">
        <v>0</v>
      </c>
      <c r="T127" s="439">
        <v>0</v>
      </c>
      <c r="U127" s="497"/>
      <c r="V127" s="500"/>
    </row>
    <row r="128" spans="1:22" s="461" customFormat="1" ht="15" hidden="1" customHeight="1">
      <c r="A128" s="462"/>
      <c r="B128" s="264"/>
      <c r="C128" s="701" t="s">
        <v>288</v>
      </c>
      <c r="D128" s="702" t="s">
        <v>271</v>
      </c>
      <c r="E128" s="703" t="s">
        <v>271</v>
      </c>
      <c r="F128" s="463" t="s">
        <v>289</v>
      </c>
      <c r="G128" s="464"/>
      <c r="H128" s="465"/>
      <c r="I128" s="465"/>
      <c r="J128" s="465"/>
      <c r="K128" s="465"/>
      <c r="L128" s="465"/>
      <c r="M128" s="466"/>
      <c r="N128" s="472"/>
      <c r="O128" s="572">
        <v>30</v>
      </c>
      <c r="P128" s="267"/>
      <c r="Q128" s="267"/>
      <c r="R128" s="267"/>
      <c r="S128" s="439">
        <v>0</v>
      </c>
      <c r="T128" s="439">
        <v>0</v>
      </c>
      <c r="U128" s="497"/>
      <c r="V128" s="500"/>
    </row>
    <row r="129" spans="1:23" s="461" customFormat="1" ht="15" hidden="1" customHeight="1">
      <c r="A129" s="462"/>
      <c r="B129" s="264"/>
      <c r="C129" s="701" t="s">
        <v>290</v>
      </c>
      <c r="D129" s="702" t="s">
        <v>276</v>
      </c>
      <c r="E129" s="703" t="s">
        <v>276</v>
      </c>
      <c r="F129" s="463" t="s">
        <v>291</v>
      </c>
      <c r="G129" s="464"/>
      <c r="H129" s="465"/>
      <c r="I129" s="465"/>
      <c r="J129" s="465"/>
      <c r="K129" s="465"/>
      <c r="L129" s="465"/>
      <c r="M129" s="466"/>
      <c r="N129" s="472"/>
      <c r="O129" s="572">
        <v>30</v>
      </c>
      <c r="P129" s="267"/>
      <c r="Q129" s="267"/>
      <c r="R129" s="267"/>
      <c r="S129" s="439">
        <v>0</v>
      </c>
      <c r="T129" s="439">
        <v>0</v>
      </c>
      <c r="U129" s="497"/>
      <c r="V129" s="500"/>
    </row>
    <row r="130" spans="1:23" s="461" customFormat="1" ht="15" hidden="1" customHeight="1">
      <c r="A130" s="462"/>
      <c r="B130" s="264"/>
      <c r="C130" s="701" t="s">
        <v>292</v>
      </c>
      <c r="D130" s="702" t="s">
        <v>279</v>
      </c>
      <c r="E130" s="703" t="s">
        <v>279</v>
      </c>
      <c r="F130" s="463" t="s">
        <v>293</v>
      </c>
      <c r="G130" s="464"/>
      <c r="H130" s="465"/>
      <c r="I130" s="465"/>
      <c r="J130" s="465"/>
      <c r="K130" s="465"/>
      <c r="L130" s="465"/>
      <c r="M130" s="466"/>
      <c r="N130" s="472"/>
      <c r="O130" s="572">
        <v>30</v>
      </c>
      <c r="P130" s="267"/>
      <c r="Q130" s="267"/>
      <c r="R130" s="267"/>
      <c r="S130" s="439">
        <v>0</v>
      </c>
      <c r="T130" s="439">
        <v>0</v>
      </c>
      <c r="U130" s="497"/>
      <c r="V130" s="500"/>
    </row>
    <row r="131" spans="1:23" s="461" customFormat="1" ht="15" customHeight="1">
      <c r="A131" s="462"/>
      <c r="B131" s="264"/>
      <c r="C131" s="701" t="s">
        <v>294</v>
      </c>
      <c r="D131" s="702" t="s">
        <v>282</v>
      </c>
      <c r="E131" s="703" t="s">
        <v>282</v>
      </c>
      <c r="F131" s="463" t="s">
        <v>295</v>
      </c>
      <c r="G131" s="464"/>
      <c r="H131" s="465"/>
      <c r="I131" s="465"/>
      <c r="J131" s="465"/>
      <c r="K131" s="465"/>
      <c r="L131" s="465"/>
      <c r="M131" s="466"/>
      <c r="N131" s="472"/>
      <c r="O131" s="572">
        <v>30</v>
      </c>
      <c r="P131" s="267"/>
      <c r="Q131" s="267"/>
      <c r="R131" s="267"/>
      <c r="S131" s="439">
        <v>0</v>
      </c>
      <c r="T131" s="439">
        <v>41635.440000000002</v>
      </c>
      <c r="U131" s="497"/>
      <c r="V131" s="500"/>
    </row>
    <row r="132" spans="1:23" s="461" customFormat="1" ht="15" hidden="1" customHeight="1">
      <c r="A132" s="462"/>
      <c r="B132" s="264"/>
      <c r="C132" s="701" t="s">
        <v>296</v>
      </c>
      <c r="D132" s="702" t="s">
        <v>282</v>
      </c>
      <c r="E132" s="703" t="s">
        <v>282</v>
      </c>
      <c r="F132" s="463" t="s">
        <v>297</v>
      </c>
      <c r="G132" s="464"/>
      <c r="H132" s="465"/>
      <c r="I132" s="465"/>
      <c r="J132" s="465"/>
      <c r="K132" s="465"/>
      <c r="L132" s="465"/>
      <c r="M132" s="466"/>
      <c r="N132" s="472"/>
      <c r="O132" s="572">
        <v>30</v>
      </c>
      <c r="P132" s="267"/>
      <c r="Q132" s="267"/>
      <c r="R132" s="267"/>
      <c r="S132" s="439">
        <v>0</v>
      </c>
      <c r="T132" s="439">
        <v>0</v>
      </c>
      <c r="U132" s="497"/>
      <c r="V132" s="500"/>
    </row>
    <row r="133" spans="1:23" s="461" customFormat="1" ht="15" customHeight="1">
      <c r="A133" s="462"/>
      <c r="B133" s="264" t="s">
        <v>298</v>
      </c>
      <c r="C133" s="701"/>
      <c r="D133" s="702"/>
      <c r="E133" s="703"/>
      <c r="F133" s="467" t="s">
        <v>299</v>
      </c>
      <c r="G133" s="464"/>
      <c r="H133" s="468"/>
      <c r="I133" s="468"/>
      <c r="J133" s="468"/>
      <c r="K133" s="468"/>
      <c r="L133" s="468"/>
      <c r="M133" s="469"/>
      <c r="N133" s="472"/>
      <c r="O133" s="572">
        <v>30</v>
      </c>
      <c r="P133" s="267"/>
      <c r="Q133" s="267"/>
      <c r="R133" s="267"/>
      <c r="S133" s="440">
        <f>SUM(S134:S142)</f>
        <v>243954.87999999998</v>
      </c>
      <c r="T133" s="440">
        <f>SUM(T134:T142)</f>
        <v>212726.00610324068</v>
      </c>
      <c r="U133" s="497"/>
      <c r="V133" s="500"/>
      <c r="W133" s="497"/>
    </row>
    <row r="134" spans="1:23" s="461" customFormat="1" ht="15" customHeight="1">
      <c r="A134" s="462"/>
      <c r="B134" s="264"/>
      <c r="C134" s="701" t="s">
        <v>300</v>
      </c>
      <c r="D134" s="702" t="s">
        <v>301</v>
      </c>
      <c r="E134" s="703" t="s">
        <v>301</v>
      </c>
      <c r="F134" s="463" t="s">
        <v>302</v>
      </c>
      <c r="G134" s="464"/>
      <c r="H134" s="465"/>
      <c r="I134" s="465"/>
      <c r="J134" s="465"/>
      <c r="K134" s="465"/>
      <c r="L134" s="465"/>
      <c r="M134" s="466"/>
      <c r="N134" s="472"/>
      <c r="O134" s="572">
        <v>30</v>
      </c>
      <c r="P134" s="267"/>
      <c r="Q134" s="267"/>
      <c r="R134" s="267"/>
      <c r="S134" s="439">
        <v>16325.199999999995</v>
      </c>
      <c r="T134" s="439">
        <v>55682</v>
      </c>
      <c r="U134" s="497"/>
      <c r="V134" s="500"/>
    </row>
    <row r="135" spans="1:23" s="461" customFormat="1" ht="15" customHeight="1">
      <c r="A135" s="462"/>
      <c r="B135" s="264"/>
      <c r="C135" s="701" t="s">
        <v>303</v>
      </c>
      <c r="D135" s="702" t="s">
        <v>304</v>
      </c>
      <c r="E135" s="703" t="s">
        <v>304</v>
      </c>
      <c r="F135" s="463" t="s">
        <v>305</v>
      </c>
      <c r="G135" s="464"/>
      <c r="H135" s="465"/>
      <c r="I135" s="465"/>
      <c r="J135" s="465"/>
      <c r="K135" s="465"/>
      <c r="L135" s="465"/>
      <c r="M135" s="466"/>
      <c r="N135" s="472"/>
      <c r="O135" s="572">
        <v>30</v>
      </c>
      <c r="P135" s="267"/>
      <c r="Q135" s="267"/>
      <c r="R135" s="267"/>
      <c r="S135" s="439">
        <v>159167.57999999999</v>
      </c>
      <c r="T135" s="439">
        <v>17717.406103240697</v>
      </c>
      <c r="U135" s="497"/>
      <c r="V135" s="500"/>
    </row>
    <row r="136" spans="1:23" s="461" customFormat="1" ht="15" hidden="1" customHeight="1">
      <c r="A136" s="462"/>
      <c r="B136" s="264"/>
      <c r="C136" s="701" t="s">
        <v>306</v>
      </c>
      <c r="D136" s="702" t="s">
        <v>304</v>
      </c>
      <c r="E136" s="703" t="s">
        <v>304</v>
      </c>
      <c r="F136" s="463" t="s">
        <v>307</v>
      </c>
      <c r="G136" s="464"/>
      <c r="H136" s="465"/>
      <c r="I136" s="465"/>
      <c r="J136" s="465"/>
      <c r="K136" s="465"/>
      <c r="L136" s="465"/>
      <c r="M136" s="466"/>
      <c r="N136" s="472"/>
      <c r="O136" s="572">
        <v>30</v>
      </c>
      <c r="P136" s="267"/>
      <c r="Q136" s="267"/>
      <c r="R136" s="267"/>
      <c r="S136" s="439">
        <v>0</v>
      </c>
      <c r="T136" s="439">
        <v>0</v>
      </c>
      <c r="U136" s="497"/>
      <c r="V136" s="500"/>
    </row>
    <row r="137" spans="1:23" s="461" customFormat="1" ht="15" hidden="1" customHeight="1">
      <c r="A137" s="462"/>
      <c r="B137" s="264"/>
      <c r="C137" s="701" t="s">
        <v>308</v>
      </c>
      <c r="D137" s="702" t="s">
        <v>304</v>
      </c>
      <c r="E137" s="703" t="s">
        <v>304</v>
      </c>
      <c r="F137" s="463" t="s">
        <v>309</v>
      </c>
      <c r="G137" s="464"/>
      <c r="H137" s="465"/>
      <c r="I137" s="465"/>
      <c r="J137" s="465"/>
      <c r="K137" s="465"/>
      <c r="L137" s="465"/>
      <c r="M137" s="466"/>
      <c r="N137" s="472"/>
      <c r="O137" s="572">
        <v>30</v>
      </c>
      <c r="P137" s="267"/>
      <c r="Q137" s="267"/>
      <c r="R137" s="267"/>
      <c r="S137" s="439">
        <v>0</v>
      </c>
      <c r="T137" s="439">
        <v>0</v>
      </c>
      <c r="U137" s="497"/>
      <c r="V137" s="500"/>
    </row>
    <row r="138" spans="1:23" s="461" customFormat="1" ht="15" hidden="1" customHeight="1">
      <c r="A138" s="462"/>
      <c r="B138" s="264"/>
      <c r="C138" s="701" t="s">
        <v>310</v>
      </c>
      <c r="D138" s="702" t="s">
        <v>304</v>
      </c>
      <c r="E138" s="703" t="s">
        <v>304</v>
      </c>
      <c r="F138" s="463" t="s">
        <v>311</v>
      </c>
      <c r="G138" s="464"/>
      <c r="H138" s="465"/>
      <c r="I138" s="465"/>
      <c r="J138" s="465"/>
      <c r="K138" s="465"/>
      <c r="L138" s="465"/>
      <c r="M138" s="466"/>
      <c r="N138" s="472"/>
      <c r="O138" s="572">
        <v>30</v>
      </c>
      <c r="P138" s="267"/>
      <c r="Q138" s="267"/>
      <c r="R138" s="267"/>
      <c r="S138" s="439">
        <v>0</v>
      </c>
      <c r="T138" s="439">
        <v>0</v>
      </c>
      <c r="U138" s="497"/>
      <c r="V138" s="500"/>
    </row>
    <row r="139" spans="1:23" s="461" customFormat="1" ht="15" customHeight="1">
      <c r="A139" s="462"/>
      <c r="B139" s="264"/>
      <c r="C139" s="701" t="s">
        <v>312</v>
      </c>
      <c r="D139" s="702" t="s">
        <v>313</v>
      </c>
      <c r="E139" s="703" t="s">
        <v>313</v>
      </c>
      <c r="F139" s="463" t="s">
        <v>314</v>
      </c>
      <c r="G139" s="464"/>
      <c r="H139" s="465"/>
      <c r="I139" s="465"/>
      <c r="J139" s="465"/>
      <c r="K139" s="465"/>
      <c r="L139" s="465"/>
      <c r="M139" s="466"/>
      <c r="N139" s="472"/>
      <c r="O139" s="572">
        <v>30</v>
      </c>
      <c r="P139" s="267"/>
      <c r="Q139" s="267"/>
      <c r="R139" s="267"/>
      <c r="S139" s="439">
        <v>0</v>
      </c>
      <c r="T139" s="439">
        <v>78630.14</v>
      </c>
      <c r="U139" s="497"/>
      <c r="V139" s="500"/>
    </row>
    <row r="140" spans="1:23" s="461" customFormat="1" ht="15" customHeight="1">
      <c r="A140" s="462"/>
      <c r="B140" s="264"/>
      <c r="C140" s="701" t="s">
        <v>315</v>
      </c>
      <c r="D140" s="702" t="s">
        <v>316</v>
      </c>
      <c r="E140" s="703" t="s">
        <v>316</v>
      </c>
      <c r="F140" s="463" t="s">
        <v>317</v>
      </c>
      <c r="G140" s="464"/>
      <c r="H140" s="465"/>
      <c r="I140" s="465"/>
      <c r="J140" s="465"/>
      <c r="K140" s="465"/>
      <c r="L140" s="465"/>
      <c r="M140" s="466"/>
      <c r="N140" s="472"/>
      <c r="O140" s="572">
        <v>30</v>
      </c>
      <c r="P140" s="267"/>
      <c r="Q140" s="267"/>
      <c r="R140" s="267"/>
      <c r="S140" s="439">
        <v>24582</v>
      </c>
      <c r="T140" s="439">
        <v>5696.46</v>
      </c>
      <c r="U140" s="497"/>
      <c r="V140" s="500"/>
    </row>
    <row r="141" spans="1:23" s="461" customFormat="1" ht="15" hidden="1" customHeight="1">
      <c r="A141" s="462"/>
      <c r="B141" s="264"/>
      <c r="C141" s="265"/>
      <c r="D141" s="470" t="s">
        <v>542</v>
      </c>
      <c r="E141" s="471"/>
      <c r="F141" s="463" t="s">
        <v>543</v>
      </c>
      <c r="G141" s="464"/>
      <c r="H141" s="465"/>
      <c r="I141" s="465"/>
      <c r="J141" s="465"/>
      <c r="K141" s="465"/>
      <c r="L141" s="465"/>
      <c r="M141" s="466"/>
      <c r="N141" s="472"/>
      <c r="O141" s="572">
        <v>30</v>
      </c>
      <c r="P141" s="267"/>
      <c r="Q141" s="267"/>
      <c r="R141" s="267"/>
      <c r="S141" s="439">
        <v>0</v>
      </c>
      <c r="T141" s="439">
        <v>0</v>
      </c>
      <c r="U141" s="500"/>
      <c r="V141" s="500"/>
    </row>
    <row r="142" spans="1:23" s="461" customFormat="1" ht="15" customHeight="1">
      <c r="A142" s="462"/>
      <c r="B142" s="264"/>
      <c r="C142" s="701" t="s">
        <v>318</v>
      </c>
      <c r="D142" s="702" t="s">
        <v>319</v>
      </c>
      <c r="E142" s="703" t="s">
        <v>319</v>
      </c>
      <c r="F142" s="463" t="s">
        <v>320</v>
      </c>
      <c r="G142" s="464"/>
      <c r="H142" s="465"/>
      <c r="I142" s="465"/>
      <c r="J142" s="465"/>
      <c r="K142" s="465"/>
      <c r="L142" s="465"/>
      <c r="M142" s="466"/>
      <c r="N142" s="472"/>
      <c r="O142" s="572">
        <v>30</v>
      </c>
      <c r="P142" s="267"/>
      <c r="Q142" s="267"/>
      <c r="R142" s="267"/>
      <c r="S142" s="439">
        <v>43880.100000000013</v>
      </c>
      <c r="T142" s="439">
        <v>55000</v>
      </c>
      <c r="U142" s="497"/>
      <c r="V142" s="500"/>
    </row>
    <row r="143" spans="1:23" s="478" customFormat="1" ht="15" customHeight="1">
      <c r="A143" s="462" t="s">
        <v>321</v>
      </c>
      <c r="B143" s="462"/>
      <c r="C143" s="738"/>
      <c r="D143" s="739"/>
      <c r="E143" s="740"/>
      <c r="F143" s="473" t="s">
        <v>322</v>
      </c>
      <c r="G143" s="474"/>
      <c r="H143" s="475"/>
      <c r="I143" s="475"/>
      <c r="J143" s="475"/>
      <c r="K143" s="475"/>
      <c r="L143" s="475"/>
      <c r="M143" s="476"/>
      <c r="N143" s="477"/>
      <c r="O143" s="572">
        <v>30</v>
      </c>
      <c r="P143" s="273"/>
      <c r="Q143" s="273"/>
      <c r="R143" s="273"/>
      <c r="S143" s="442">
        <f>+S144+S147</f>
        <v>5000</v>
      </c>
      <c r="T143" s="442">
        <f>+T144+T147</f>
        <v>0</v>
      </c>
      <c r="U143" s="506"/>
      <c r="V143" s="500"/>
    </row>
    <row r="144" spans="1:23" s="461" customFormat="1" ht="15" hidden="1" customHeight="1">
      <c r="A144" s="462"/>
      <c r="B144" s="264" t="s">
        <v>323</v>
      </c>
      <c r="C144" s="701"/>
      <c r="D144" s="702"/>
      <c r="E144" s="703"/>
      <c r="F144" s="467" t="s">
        <v>324</v>
      </c>
      <c r="G144" s="464"/>
      <c r="H144" s="468"/>
      <c r="I144" s="468"/>
      <c r="J144" s="468"/>
      <c r="K144" s="468"/>
      <c r="L144" s="468"/>
      <c r="M144" s="469"/>
      <c r="N144" s="472"/>
      <c r="O144" s="572">
        <v>30</v>
      </c>
      <c r="P144" s="267"/>
      <c r="Q144" s="267"/>
      <c r="R144" s="267"/>
      <c r="S144" s="440">
        <f>SUM(S145:S146)</f>
        <v>0</v>
      </c>
      <c r="T144" s="440">
        <f>SUM(T145:T146)</f>
        <v>0</v>
      </c>
      <c r="U144" s="497"/>
      <c r="V144" s="500"/>
    </row>
    <row r="145" spans="1:22" s="461" customFormat="1" ht="15" hidden="1" customHeight="1">
      <c r="A145" s="462"/>
      <c r="B145" s="264"/>
      <c r="C145" s="701" t="s">
        <v>325</v>
      </c>
      <c r="D145" s="702" t="s">
        <v>326</v>
      </c>
      <c r="E145" s="703" t="s">
        <v>326</v>
      </c>
      <c r="F145" s="463" t="s">
        <v>327</v>
      </c>
      <c r="G145" s="464"/>
      <c r="H145" s="465"/>
      <c r="I145" s="465"/>
      <c r="J145" s="465"/>
      <c r="K145" s="465"/>
      <c r="L145" s="465"/>
      <c r="M145" s="466"/>
      <c r="N145" s="472"/>
      <c r="O145" s="572">
        <v>30</v>
      </c>
      <c r="P145" s="267"/>
      <c r="Q145" s="267"/>
      <c r="R145" s="267"/>
      <c r="S145" s="439">
        <v>0</v>
      </c>
      <c r="T145" s="439">
        <v>0</v>
      </c>
      <c r="U145" s="497"/>
      <c r="V145" s="500"/>
    </row>
    <row r="146" spans="1:22" s="461" customFormat="1" ht="15" hidden="1" customHeight="1">
      <c r="A146" s="462"/>
      <c r="B146" s="264"/>
      <c r="C146" s="701" t="s">
        <v>328</v>
      </c>
      <c r="D146" s="702" t="s">
        <v>329</v>
      </c>
      <c r="E146" s="703" t="s">
        <v>329</v>
      </c>
      <c r="F146" s="463" t="s">
        <v>330</v>
      </c>
      <c r="G146" s="464"/>
      <c r="H146" s="465"/>
      <c r="I146" s="465"/>
      <c r="J146" s="465"/>
      <c r="K146" s="465"/>
      <c r="L146" s="465"/>
      <c r="M146" s="466"/>
      <c r="N146" s="472"/>
      <c r="O146" s="572">
        <v>30</v>
      </c>
      <c r="P146" s="267"/>
      <c r="Q146" s="267"/>
      <c r="R146" s="267"/>
      <c r="S146" s="439">
        <v>0</v>
      </c>
      <c r="T146" s="439">
        <v>0</v>
      </c>
      <c r="U146" s="497"/>
      <c r="V146" s="500"/>
    </row>
    <row r="147" spans="1:22" s="461" customFormat="1" ht="15" customHeight="1">
      <c r="A147" s="462"/>
      <c r="B147" s="264" t="s">
        <v>331</v>
      </c>
      <c r="C147" s="701"/>
      <c r="D147" s="702"/>
      <c r="E147" s="703"/>
      <c r="F147" s="467" t="s">
        <v>332</v>
      </c>
      <c r="G147" s="464"/>
      <c r="H147" s="468"/>
      <c r="I147" s="468"/>
      <c r="J147" s="468"/>
      <c r="K147" s="468"/>
      <c r="L147" s="468"/>
      <c r="M147" s="469"/>
      <c r="N147" s="472"/>
      <c r="O147" s="572">
        <v>30</v>
      </c>
      <c r="P147" s="267"/>
      <c r="Q147" s="267"/>
      <c r="R147" s="267"/>
      <c r="S147" s="440">
        <f>SUM(S148:S149)</f>
        <v>5000</v>
      </c>
      <c r="T147" s="440">
        <f>SUM(T148:T149)</f>
        <v>0</v>
      </c>
      <c r="U147" s="497"/>
      <c r="V147" s="500"/>
    </row>
    <row r="148" spans="1:22" s="461" customFormat="1" ht="15" hidden="1" customHeight="1">
      <c r="A148" s="462"/>
      <c r="B148" s="264"/>
      <c r="C148" s="701" t="s">
        <v>333</v>
      </c>
      <c r="D148" s="702" t="s">
        <v>334</v>
      </c>
      <c r="E148" s="703" t="s">
        <v>334</v>
      </c>
      <c r="F148" s="463" t="s">
        <v>335</v>
      </c>
      <c r="G148" s="464"/>
      <c r="H148" s="465"/>
      <c r="I148" s="465"/>
      <c r="J148" s="465"/>
      <c r="K148" s="465"/>
      <c r="L148" s="465"/>
      <c r="M148" s="466"/>
      <c r="N148" s="472"/>
      <c r="O148" s="572">
        <v>30</v>
      </c>
      <c r="P148" s="267"/>
      <c r="Q148" s="267"/>
      <c r="R148" s="267"/>
      <c r="S148" s="439">
        <v>0</v>
      </c>
      <c r="T148" s="439">
        <v>0</v>
      </c>
      <c r="U148" s="497"/>
      <c r="V148" s="500"/>
    </row>
    <row r="149" spans="1:22" s="461" customFormat="1" ht="15" customHeight="1">
      <c r="A149" s="462"/>
      <c r="B149" s="264"/>
      <c r="C149" s="701" t="s">
        <v>336</v>
      </c>
      <c r="D149" s="702" t="s">
        <v>337</v>
      </c>
      <c r="E149" s="703" t="s">
        <v>337</v>
      </c>
      <c r="F149" s="463" t="s">
        <v>338</v>
      </c>
      <c r="G149" s="464"/>
      <c r="H149" s="465"/>
      <c r="I149" s="465"/>
      <c r="J149" s="465"/>
      <c r="K149" s="465"/>
      <c r="L149" s="465"/>
      <c r="M149" s="466"/>
      <c r="N149" s="472"/>
      <c r="O149" s="572">
        <v>30</v>
      </c>
      <c r="P149" s="267"/>
      <c r="Q149" s="267"/>
      <c r="R149" s="267"/>
      <c r="S149" s="439">
        <v>5000</v>
      </c>
      <c r="T149" s="439">
        <v>0</v>
      </c>
      <c r="U149" s="497"/>
      <c r="V149" s="500"/>
    </row>
    <row r="150" spans="1:22" s="461" customFormat="1" ht="15" hidden="1" customHeight="1">
      <c r="A150" s="462"/>
      <c r="B150" s="264"/>
      <c r="C150" s="265"/>
      <c r="D150" s="470" t="s">
        <v>544</v>
      </c>
      <c r="E150" s="471"/>
      <c r="F150" s="463" t="s">
        <v>546</v>
      </c>
      <c r="G150" s="464"/>
      <c r="H150" s="465"/>
      <c r="I150" s="465"/>
      <c r="J150" s="465"/>
      <c r="K150" s="465"/>
      <c r="L150" s="465"/>
      <c r="M150" s="466"/>
      <c r="N150" s="472"/>
      <c r="O150" s="572">
        <v>30</v>
      </c>
      <c r="P150" s="267"/>
      <c r="Q150" s="267"/>
      <c r="R150" s="267"/>
      <c r="S150" s="439">
        <v>0</v>
      </c>
      <c r="T150" s="439">
        <v>0</v>
      </c>
      <c r="U150" s="500"/>
      <c r="V150" s="500"/>
    </row>
    <row r="151" spans="1:22" s="461" customFormat="1" ht="15" hidden="1" customHeight="1">
      <c r="A151" s="462"/>
      <c r="B151" s="264"/>
      <c r="C151" s="265"/>
      <c r="D151" s="470" t="s">
        <v>545</v>
      </c>
      <c r="E151" s="471"/>
      <c r="F151" s="463" t="s">
        <v>547</v>
      </c>
      <c r="G151" s="464"/>
      <c r="H151" s="465"/>
      <c r="I151" s="465"/>
      <c r="J151" s="465"/>
      <c r="K151" s="465"/>
      <c r="L151" s="465"/>
      <c r="M151" s="466"/>
      <c r="N151" s="472"/>
      <c r="O151" s="572">
        <v>30</v>
      </c>
      <c r="P151" s="267"/>
      <c r="Q151" s="267"/>
      <c r="R151" s="267"/>
      <c r="S151" s="439">
        <v>0</v>
      </c>
      <c r="T151" s="439">
        <v>0</v>
      </c>
      <c r="U151" s="500"/>
      <c r="V151" s="500"/>
    </row>
    <row r="152" spans="1:22" s="395" customFormat="1" ht="15" customHeight="1">
      <c r="A152" s="397" t="s">
        <v>339</v>
      </c>
      <c r="B152" s="398"/>
      <c r="C152" s="697"/>
      <c r="D152" s="698"/>
      <c r="E152" s="699"/>
      <c r="F152" s="415" t="s">
        <v>340</v>
      </c>
      <c r="G152" s="400"/>
      <c r="H152" s="417"/>
      <c r="I152" s="417"/>
      <c r="J152" s="417"/>
      <c r="K152" s="417"/>
      <c r="L152" s="417"/>
      <c r="M152" s="418"/>
      <c r="N152" s="413"/>
      <c r="O152" s="572">
        <v>30</v>
      </c>
      <c r="P152" s="262"/>
      <c r="Q152" s="262"/>
      <c r="R152" s="262"/>
      <c r="S152" s="442">
        <f>+S153+S165+S174+S163</f>
        <v>0</v>
      </c>
      <c r="T152" s="442">
        <f>+T153+T165+T174+T163</f>
        <v>264832.88</v>
      </c>
      <c r="U152" s="396"/>
      <c r="V152" s="414"/>
    </row>
    <row r="153" spans="1:22" s="461" customFormat="1" ht="15" customHeight="1">
      <c r="A153" s="462"/>
      <c r="B153" s="264" t="s">
        <v>341</v>
      </c>
      <c r="C153" s="701"/>
      <c r="D153" s="702"/>
      <c r="E153" s="703"/>
      <c r="F153" s="467" t="s">
        <v>342</v>
      </c>
      <c r="G153" s="464"/>
      <c r="H153" s="468"/>
      <c r="I153" s="468"/>
      <c r="J153" s="468"/>
      <c r="K153" s="468"/>
      <c r="L153" s="468"/>
      <c r="M153" s="469"/>
      <c r="N153" s="472"/>
      <c r="O153" s="572">
        <v>30</v>
      </c>
      <c r="P153" s="267"/>
      <c r="Q153" s="267"/>
      <c r="R153" s="267"/>
      <c r="S153" s="440">
        <f>SUM(S154:S162)</f>
        <v>0</v>
      </c>
      <c r="T153" s="440">
        <f>SUM(T154:T162)</f>
        <v>264832.88</v>
      </c>
      <c r="U153" s="497"/>
      <c r="V153" s="500"/>
    </row>
    <row r="154" spans="1:22" s="461" customFormat="1" ht="15" customHeight="1">
      <c r="A154" s="462"/>
      <c r="B154" s="264"/>
      <c r="C154" s="701" t="s">
        <v>343</v>
      </c>
      <c r="D154" s="702" t="s">
        <v>344</v>
      </c>
      <c r="E154" s="703" t="s">
        <v>344</v>
      </c>
      <c r="F154" s="463" t="s">
        <v>345</v>
      </c>
      <c r="G154" s="464"/>
      <c r="H154" s="465"/>
      <c r="I154" s="465"/>
      <c r="J154" s="465"/>
      <c r="K154" s="465"/>
      <c r="L154" s="465"/>
      <c r="M154" s="466"/>
      <c r="N154" s="472"/>
      <c r="O154" s="572">
        <v>30</v>
      </c>
      <c r="P154" s="267"/>
      <c r="Q154" s="267"/>
      <c r="R154" s="267"/>
      <c r="S154" s="439">
        <v>0</v>
      </c>
      <c r="T154" s="439">
        <v>136320</v>
      </c>
      <c r="U154" s="497"/>
      <c r="V154" s="500"/>
    </row>
    <row r="155" spans="1:22" s="461" customFormat="1" ht="15" hidden="1" customHeight="1">
      <c r="A155" s="462"/>
      <c r="B155" s="264"/>
      <c r="C155" s="701" t="s">
        <v>346</v>
      </c>
      <c r="D155" s="702" t="s">
        <v>344</v>
      </c>
      <c r="E155" s="703" t="s">
        <v>344</v>
      </c>
      <c r="F155" s="463" t="s">
        <v>347</v>
      </c>
      <c r="G155" s="464"/>
      <c r="H155" s="465"/>
      <c r="I155" s="465"/>
      <c r="J155" s="465"/>
      <c r="K155" s="465"/>
      <c r="L155" s="465"/>
      <c r="M155" s="466"/>
      <c r="N155" s="472"/>
      <c r="O155" s="572">
        <v>30</v>
      </c>
      <c r="P155" s="267"/>
      <c r="Q155" s="267"/>
      <c r="R155" s="267"/>
      <c r="S155" s="439">
        <v>0</v>
      </c>
      <c r="T155" s="439">
        <v>0</v>
      </c>
      <c r="U155" s="497"/>
      <c r="V155" s="500"/>
    </row>
    <row r="156" spans="1:22" s="461" customFormat="1" ht="15" hidden="1" customHeight="1">
      <c r="A156" s="462"/>
      <c r="B156" s="264"/>
      <c r="C156" s="701" t="s">
        <v>348</v>
      </c>
      <c r="D156" s="702" t="s">
        <v>349</v>
      </c>
      <c r="E156" s="703" t="s">
        <v>349</v>
      </c>
      <c r="F156" s="463" t="s">
        <v>350</v>
      </c>
      <c r="G156" s="464"/>
      <c r="H156" s="465"/>
      <c r="I156" s="465"/>
      <c r="J156" s="465"/>
      <c r="K156" s="465"/>
      <c r="L156" s="465"/>
      <c r="M156" s="466"/>
      <c r="N156" s="472"/>
      <c r="O156" s="572">
        <v>30</v>
      </c>
      <c r="P156" s="267"/>
      <c r="Q156" s="267"/>
      <c r="R156" s="267"/>
      <c r="S156" s="439">
        <v>0</v>
      </c>
      <c r="T156" s="439">
        <v>0</v>
      </c>
      <c r="U156" s="497"/>
      <c r="V156" s="500"/>
    </row>
    <row r="157" spans="1:22" s="461" customFormat="1" ht="15" customHeight="1">
      <c r="A157" s="462"/>
      <c r="B157" s="264"/>
      <c r="C157" s="701" t="s">
        <v>351</v>
      </c>
      <c r="D157" s="702" t="s">
        <v>352</v>
      </c>
      <c r="E157" s="703" t="s">
        <v>352</v>
      </c>
      <c r="F157" s="463" t="s">
        <v>353</v>
      </c>
      <c r="G157" s="464"/>
      <c r="H157" s="465"/>
      <c r="I157" s="465"/>
      <c r="J157" s="465"/>
      <c r="K157" s="465"/>
      <c r="L157" s="465"/>
      <c r="M157" s="466"/>
      <c r="N157" s="472"/>
      <c r="O157" s="572">
        <v>30</v>
      </c>
      <c r="P157" s="267"/>
      <c r="Q157" s="267"/>
      <c r="R157" s="267"/>
      <c r="S157" s="439">
        <v>0</v>
      </c>
      <c r="T157" s="439">
        <v>70134.399999999994</v>
      </c>
      <c r="U157" s="497"/>
      <c r="V157" s="500"/>
    </row>
    <row r="158" spans="1:22" s="461" customFormat="1" ht="15" hidden="1" customHeight="1">
      <c r="A158" s="462"/>
      <c r="B158" s="264"/>
      <c r="C158" s="701" t="s">
        <v>354</v>
      </c>
      <c r="D158" s="702" t="s">
        <v>352</v>
      </c>
      <c r="E158" s="703" t="s">
        <v>352</v>
      </c>
      <c r="F158" s="463" t="s">
        <v>355</v>
      </c>
      <c r="G158" s="464"/>
      <c r="H158" s="465"/>
      <c r="I158" s="465"/>
      <c r="J158" s="465"/>
      <c r="K158" s="465"/>
      <c r="L158" s="465"/>
      <c r="M158" s="466"/>
      <c r="N158" s="472"/>
      <c r="O158" s="572">
        <v>30</v>
      </c>
      <c r="P158" s="267"/>
      <c r="Q158" s="267"/>
      <c r="R158" s="267"/>
      <c r="S158" s="439">
        <v>0</v>
      </c>
      <c r="T158" s="439">
        <v>0</v>
      </c>
      <c r="U158" s="497"/>
      <c r="V158" s="500"/>
    </row>
    <row r="159" spans="1:22" s="461" customFormat="1" ht="15" hidden="1" customHeight="1">
      <c r="A159" s="462"/>
      <c r="B159" s="264"/>
      <c r="C159" s="701" t="s">
        <v>356</v>
      </c>
      <c r="D159" s="702" t="s">
        <v>352</v>
      </c>
      <c r="E159" s="703" t="s">
        <v>352</v>
      </c>
      <c r="F159" s="463" t="s">
        <v>357</v>
      </c>
      <c r="G159" s="464"/>
      <c r="H159" s="465"/>
      <c r="I159" s="465"/>
      <c r="J159" s="465"/>
      <c r="K159" s="465"/>
      <c r="L159" s="465"/>
      <c r="M159" s="466"/>
      <c r="N159" s="472"/>
      <c r="O159" s="572">
        <v>30</v>
      </c>
      <c r="P159" s="267"/>
      <c r="Q159" s="267"/>
      <c r="R159" s="267"/>
      <c r="S159" s="439">
        <v>0</v>
      </c>
      <c r="T159" s="439">
        <v>0</v>
      </c>
      <c r="U159" s="497"/>
      <c r="V159" s="500"/>
    </row>
    <row r="160" spans="1:22" s="461" customFormat="1" ht="15" hidden="1" customHeight="1">
      <c r="A160" s="462"/>
      <c r="B160" s="264"/>
      <c r="C160" s="701" t="s">
        <v>358</v>
      </c>
      <c r="D160" s="702"/>
      <c r="E160" s="703"/>
      <c r="F160" s="463" t="s">
        <v>359</v>
      </c>
      <c r="G160" s="464"/>
      <c r="H160" s="465"/>
      <c r="I160" s="465"/>
      <c r="J160" s="465"/>
      <c r="K160" s="465"/>
      <c r="L160" s="465"/>
      <c r="M160" s="466"/>
      <c r="N160" s="472"/>
      <c r="O160" s="572">
        <v>30</v>
      </c>
      <c r="P160" s="267"/>
      <c r="Q160" s="267"/>
      <c r="R160" s="267"/>
      <c r="S160" s="439">
        <v>0</v>
      </c>
      <c r="T160" s="439">
        <v>0</v>
      </c>
      <c r="U160" s="497"/>
      <c r="V160" s="500"/>
    </row>
    <row r="161" spans="1:22" s="461" customFormat="1" ht="15" hidden="1" customHeight="1">
      <c r="A161" s="462"/>
      <c r="B161" s="264"/>
      <c r="C161" s="701" t="s">
        <v>360</v>
      </c>
      <c r="D161" s="702"/>
      <c r="E161" s="703"/>
      <c r="F161" s="463" t="s">
        <v>361</v>
      </c>
      <c r="G161" s="464"/>
      <c r="H161" s="465"/>
      <c r="I161" s="465"/>
      <c r="J161" s="465"/>
      <c r="K161" s="465"/>
      <c r="L161" s="465"/>
      <c r="M161" s="466"/>
      <c r="N161" s="472"/>
      <c r="O161" s="572">
        <v>30</v>
      </c>
      <c r="P161" s="267"/>
      <c r="Q161" s="267"/>
      <c r="R161" s="267"/>
      <c r="S161" s="439">
        <v>0</v>
      </c>
      <c r="T161" s="439">
        <v>0</v>
      </c>
      <c r="U161" s="497"/>
      <c r="V161" s="500"/>
    </row>
    <row r="162" spans="1:22" s="461" customFormat="1" ht="15" customHeight="1">
      <c r="A162" s="462"/>
      <c r="B162" s="264"/>
      <c r="C162" s="701" t="s">
        <v>362</v>
      </c>
      <c r="D162" s="702"/>
      <c r="E162" s="703"/>
      <c r="F162" s="463" t="s">
        <v>363</v>
      </c>
      <c r="G162" s="464"/>
      <c r="H162" s="465"/>
      <c r="I162" s="465"/>
      <c r="J162" s="465"/>
      <c r="K162" s="465"/>
      <c r="L162" s="465"/>
      <c r="M162" s="466"/>
      <c r="N162" s="472"/>
      <c r="O162" s="572">
        <v>30</v>
      </c>
      <c r="P162" s="267"/>
      <c r="Q162" s="267"/>
      <c r="R162" s="267"/>
      <c r="S162" s="439">
        <v>0</v>
      </c>
      <c r="T162" s="439">
        <v>58378.48</v>
      </c>
      <c r="U162" s="497"/>
      <c r="V162" s="500"/>
    </row>
    <row r="163" spans="1:22" s="461" customFormat="1" ht="15" hidden="1" customHeight="1">
      <c r="A163" s="462"/>
      <c r="B163" s="462" t="s">
        <v>364</v>
      </c>
      <c r="C163" s="701"/>
      <c r="D163" s="702"/>
      <c r="E163" s="703"/>
      <c r="F163" s="467" t="s">
        <v>365</v>
      </c>
      <c r="G163" s="474"/>
      <c r="H163" s="468"/>
      <c r="I163" s="468"/>
      <c r="J163" s="468"/>
      <c r="K163" s="468"/>
      <c r="L163" s="468"/>
      <c r="M163" s="469"/>
      <c r="N163" s="472"/>
      <c r="O163" s="262">
        <v>30</v>
      </c>
      <c r="P163" s="267"/>
      <c r="Q163" s="267"/>
      <c r="R163" s="267"/>
      <c r="S163" s="440">
        <f>SUM(S164:S164)</f>
        <v>0</v>
      </c>
      <c r="T163" s="440">
        <f>SUM(T164:T164)</f>
        <v>0</v>
      </c>
      <c r="U163" s="497"/>
      <c r="V163" s="500"/>
    </row>
    <row r="164" spans="1:22" s="461" customFormat="1" ht="15" hidden="1" customHeight="1">
      <c r="A164" s="462"/>
      <c r="B164" s="264"/>
      <c r="C164" s="701" t="s">
        <v>366</v>
      </c>
      <c r="D164" s="702" t="s">
        <v>344</v>
      </c>
      <c r="E164" s="703" t="s">
        <v>344</v>
      </c>
      <c r="F164" s="463" t="s">
        <v>479</v>
      </c>
      <c r="G164" s="464"/>
      <c r="H164" s="465"/>
      <c r="I164" s="465"/>
      <c r="J164" s="465"/>
      <c r="K164" s="465"/>
      <c r="L164" s="465"/>
      <c r="M164" s="466"/>
      <c r="N164" s="472"/>
      <c r="O164" s="262">
        <v>30</v>
      </c>
      <c r="P164" s="267"/>
      <c r="Q164" s="267"/>
      <c r="R164" s="267"/>
      <c r="S164" s="441">
        <v>0</v>
      </c>
      <c r="T164" s="441">
        <v>0</v>
      </c>
      <c r="U164" s="497"/>
      <c r="V164" s="500"/>
    </row>
    <row r="165" spans="1:22" s="461" customFormat="1" ht="15" hidden="1" customHeight="1">
      <c r="A165" s="462"/>
      <c r="B165" s="264" t="s">
        <v>368</v>
      </c>
      <c r="C165" s="701"/>
      <c r="D165" s="702"/>
      <c r="E165" s="703"/>
      <c r="F165" s="467" t="s">
        <v>369</v>
      </c>
      <c r="G165" s="464"/>
      <c r="H165" s="465"/>
      <c r="I165" s="465"/>
      <c r="J165" s="465"/>
      <c r="K165" s="465"/>
      <c r="L165" s="465"/>
      <c r="M165" s="466"/>
      <c r="N165" s="472"/>
      <c r="O165" s="262">
        <v>30</v>
      </c>
      <c r="P165" s="267"/>
      <c r="Q165" s="267"/>
      <c r="R165" s="267"/>
      <c r="S165" s="440">
        <f>SUM(S166:S173)</f>
        <v>0</v>
      </c>
      <c r="T165" s="440">
        <f>SUM(T166:T173)</f>
        <v>0</v>
      </c>
      <c r="U165" s="497"/>
      <c r="V165" s="500"/>
    </row>
    <row r="166" spans="1:22" s="461" customFormat="1" ht="15" hidden="1" customHeight="1">
      <c r="A166" s="462"/>
      <c r="B166" s="264"/>
      <c r="C166" s="701" t="s">
        <v>486</v>
      </c>
      <c r="D166" s="702" t="s">
        <v>344</v>
      </c>
      <c r="E166" s="703" t="s">
        <v>344</v>
      </c>
      <c r="F166" s="463" t="s">
        <v>485</v>
      </c>
      <c r="G166" s="464"/>
      <c r="H166" s="465"/>
      <c r="I166" s="465"/>
      <c r="J166" s="465"/>
      <c r="K166" s="465"/>
      <c r="L166" s="465"/>
      <c r="M166" s="466"/>
      <c r="N166" s="472"/>
      <c r="O166" s="262">
        <v>30</v>
      </c>
      <c r="P166" s="267"/>
      <c r="Q166" s="267"/>
      <c r="R166" s="267"/>
      <c r="S166" s="439">
        <v>0</v>
      </c>
      <c r="T166" s="439">
        <v>0</v>
      </c>
      <c r="U166" s="497"/>
      <c r="V166" s="500"/>
    </row>
    <row r="167" spans="1:22" s="461" customFormat="1" ht="15" hidden="1" customHeight="1">
      <c r="A167" s="462"/>
      <c r="B167" s="264"/>
      <c r="C167" s="701" t="s">
        <v>487</v>
      </c>
      <c r="D167" s="702" t="s">
        <v>344</v>
      </c>
      <c r="E167" s="703" t="s">
        <v>344</v>
      </c>
      <c r="F167" s="463" t="s">
        <v>490</v>
      </c>
      <c r="G167" s="464"/>
      <c r="H167" s="465"/>
      <c r="I167" s="465"/>
      <c r="J167" s="465"/>
      <c r="K167" s="465"/>
      <c r="L167" s="465"/>
      <c r="M167" s="466"/>
      <c r="N167" s="472"/>
      <c r="O167" s="262">
        <v>30</v>
      </c>
      <c r="P167" s="267"/>
      <c r="Q167" s="267"/>
      <c r="R167" s="267"/>
      <c r="S167" s="439">
        <v>0</v>
      </c>
      <c r="T167" s="439">
        <v>0</v>
      </c>
      <c r="U167" s="497"/>
      <c r="V167" s="500"/>
    </row>
    <row r="168" spans="1:22" s="461" customFormat="1" ht="15" hidden="1" customHeight="1">
      <c r="A168" s="462"/>
      <c r="B168" s="264"/>
      <c r="C168" s="265"/>
      <c r="D168" s="470" t="s">
        <v>488</v>
      </c>
      <c r="E168" s="471"/>
      <c r="F168" s="463" t="s">
        <v>491</v>
      </c>
      <c r="G168" s="464"/>
      <c r="H168" s="465"/>
      <c r="I168" s="465"/>
      <c r="J168" s="465"/>
      <c r="K168" s="465"/>
      <c r="L168" s="465"/>
      <c r="M168" s="466"/>
      <c r="N168" s="472"/>
      <c r="O168" s="262">
        <v>30</v>
      </c>
      <c r="P168" s="267"/>
      <c r="Q168" s="267"/>
      <c r="R168" s="267"/>
      <c r="S168" s="439">
        <v>0</v>
      </c>
      <c r="T168" s="439">
        <v>0</v>
      </c>
      <c r="U168" s="497"/>
      <c r="V168" s="500"/>
    </row>
    <row r="169" spans="1:22" s="461" customFormat="1" ht="15" hidden="1" customHeight="1">
      <c r="A169" s="462"/>
      <c r="B169" s="264"/>
      <c r="C169" s="265"/>
      <c r="D169" s="470" t="s">
        <v>489</v>
      </c>
      <c r="E169" s="471"/>
      <c r="F169" s="463" t="s">
        <v>492</v>
      </c>
      <c r="G169" s="464"/>
      <c r="H169" s="465"/>
      <c r="I169" s="465"/>
      <c r="J169" s="465"/>
      <c r="K169" s="465"/>
      <c r="L169" s="465"/>
      <c r="M169" s="466"/>
      <c r="N169" s="472"/>
      <c r="O169" s="262">
        <v>30</v>
      </c>
      <c r="P169" s="267"/>
      <c r="Q169" s="267"/>
      <c r="R169" s="267"/>
      <c r="S169" s="439">
        <v>0</v>
      </c>
      <c r="T169" s="439">
        <v>0</v>
      </c>
      <c r="U169" s="497"/>
      <c r="V169" s="500"/>
    </row>
    <row r="170" spans="1:22" s="461" customFormat="1" ht="15" hidden="1" customHeight="1">
      <c r="A170" s="462"/>
      <c r="B170" s="264"/>
      <c r="C170" s="701" t="s">
        <v>370</v>
      </c>
      <c r="D170" s="702" t="s">
        <v>344</v>
      </c>
      <c r="E170" s="703" t="s">
        <v>344</v>
      </c>
      <c r="F170" s="463" t="s">
        <v>371</v>
      </c>
      <c r="G170" s="464"/>
      <c r="H170" s="465"/>
      <c r="I170" s="465"/>
      <c r="J170" s="465"/>
      <c r="K170" s="465"/>
      <c r="L170" s="465"/>
      <c r="M170" s="466"/>
      <c r="N170" s="472"/>
      <c r="O170" s="262">
        <v>30</v>
      </c>
      <c r="P170" s="267"/>
      <c r="Q170" s="267"/>
      <c r="R170" s="267"/>
      <c r="S170" s="439">
        <v>0</v>
      </c>
      <c r="T170" s="439">
        <v>0</v>
      </c>
      <c r="U170" s="497"/>
      <c r="V170" s="500"/>
    </row>
    <row r="171" spans="1:22" s="461" customFormat="1" ht="15" hidden="1" customHeight="1">
      <c r="A171" s="462"/>
      <c r="B171" s="264"/>
      <c r="C171" s="701" t="s">
        <v>372</v>
      </c>
      <c r="D171" s="702" t="s">
        <v>344</v>
      </c>
      <c r="E171" s="703" t="s">
        <v>344</v>
      </c>
      <c r="F171" s="463" t="s">
        <v>373</v>
      </c>
      <c r="G171" s="464"/>
      <c r="H171" s="465"/>
      <c r="I171" s="465"/>
      <c r="J171" s="465"/>
      <c r="K171" s="465"/>
      <c r="L171" s="465"/>
      <c r="M171" s="466"/>
      <c r="N171" s="472"/>
      <c r="O171" s="262">
        <v>30</v>
      </c>
      <c r="P171" s="267"/>
      <c r="Q171" s="267"/>
      <c r="R171" s="267"/>
      <c r="S171" s="439">
        <v>0</v>
      </c>
      <c r="T171" s="439">
        <v>0</v>
      </c>
      <c r="U171" s="497"/>
      <c r="V171" s="500"/>
    </row>
    <row r="172" spans="1:22" s="461" customFormat="1" ht="15" hidden="1" customHeight="1">
      <c r="A172" s="462"/>
      <c r="B172" s="264"/>
      <c r="C172" s="265"/>
      <c r="D172" s="470" t="s">
        <v>483</v>
      </c>
      <c r="E172" s="471"/>
      <c r="F172" s="463" t="s">
        <v>484</v>
      </c>
      <c r="G172" s="464"/>
      <c r="H172" s="465"/>
      <c r="I172" s="465"/>
      <c r="J172" s="465"/>
      <c r="K172" s="465"/>
      <c r="L172" s="465"/>
      <c r="M172" s="466"/>
      <c r="N172" s="472"/>
      <c r="O172" s="262">
        <v>30</v>
      </c>
      <c r="P172" s="267"/>
      <c r="Q172" s="267"/>
      <c r="R172" s="267"/>
      <c r="S172" s="439">
        <v>0</v>
      </c>
      <c r="T172" s="439">
        <v>0</v>
      </c>
      <c r="U172" s="497"/>
      <c r="V172" s="500"/>
    </row>
    <row r="173" spans="1:22" s="461" customFormat="1" ht="15" hidden="1" customHeight="1">
      <c r="A173" s="462"/>
      <c r="B173" s="264"/>
      <c r="C173" s="701" t="s">
        <v>374</v>
      </c>
      <c r="D173" s="702" t="s">
        <v>349</v>
      </c>
      <c r="E173" s="703" t="s">
        <v>349</v>
      </c>
      <c r="F173" s="463" t="s">
        <v>375</v>
      </c>
      <c r="G173" s="464"/>
      <c r="H173" s="465"/>
      <c r="I173" s="465"/>
      <c r="J173" s="465"/>
      <c r="K173" s="465"/>
      <c r="L173" s="465"/>
      <c r="M173" s="466"/>
      <c r="N173" s="472"/>
      <c r="O173" s="262">
        <v>30</v>
      </c>
      <c r="P173" s="267"/>
      <c r="Q173" s="267"/>
      <c r="R173" s="267"/>
      <c r="S173" s="439">
        <v>0</v>
      </c>
      <c r="T173" s="439">
        <v>0</v>
      </c>
      <c r="U173" s="497"/>
      <c r="V173" s="500"/>
    </row>
    <row r="174" spans="1:22" s="461" customFormat="1" ht="15" hidden="1" customHeight="1">
      <c r="A174" s="462"/>
      <c r="B174" s="264" t="s">
        <v>376</v>
      </c>
      <c r="C174" s="701"/>
      <c r="D174" s="702"/>
      <c r="E174" s="703"/>
      <c r="F174" s="467" t="s">
        <v>377</v>
      </c>
      <c r="G174" s="464"/>
      <c r="H174" s="465"/>
      <c r="I174" s="465"/>
      <c r="J174" s="465"/>
      <c r="K174" s="465"/>
      <c r="L174" s="465"/>
      <c r="M174" s="466"/>
      <c r="N174" s="472"/>
      <c r="O174" s="262">
        <v>30</v>
      </c>
      <c r="P174" s="267"/>
      <c r="Q174" s="267"/>
      <c r="R174" s="267"/>
      <c r="S174" s="440">
        <f>SUM(S175:S179)</f>
        <v>0</v>
      </c>
      <c r="T174" s="440">
        <f>SUM(T175:T179)</f>
        <v>0</v>
      </c>
      <c r="U174" s="497"/>
      <c r="V174" s="500"/>
    </row>
    <row r="175" spans="1:22" s="461" customFormat="1" ht="15" hidden="1" customHeight="1">
      <c r="A175" s="462"/>
      <c r="B175" s="264"/>
      <c r="C175" s="265"/>
      <c r="D175" s="470" t="s">
        <v>550</v>
      </c>
      <c r="E175" s="471"/>
      <c r="F175" s="463" t="s">
        <v>551</v>
      </c>
      <c r="G175" s="464"/>
      <c r="H175" s="465"/>
      <c r="I175" s="465"/>
      <c r="J175" s="465"/>
      <c r="K175" s="465"/>
      <c r="L175" s="465"/>
      <c r="M175" s="466"/>
      <c r="N175" s="472"/>
      <c r="O175" s="262">
        <v>30</v>
      </c>
      <c r="P175" s="267"/>
      <c r="Q175" s="267"/>
      <c r="R175" s="267"/>
      <c r="S175" s="439">
        <v>0</v>
      </c>
      <c r="T175" s="439">
        <v>0</v>
      </c>
      <c r="U175" s="500"/>
      <c r="V175" s="500"/>
    </row>
    <row r="176" spans="1:22" s="461" customFormat="1" ht="15" hidden="1" customHeight="1">
      <c r="A176" s="462"/>
      <c r="B176" s="264"/>
      <c r="C176" s="265"/>
      <c r="D176" s="470" t="s">
        <v>549</v>
      </c>
      <c r="E176" s="471"/>
      <c r="F176" s="463" t="s">
        <v>552</v>
      </c>
      <c r="G176" s="464"/>
      <c r="H176" s="465"/>
      <c r="I176" s="465"/>
      <c r="J176" s="465"/>
      <c r="K176" s="465"/>
      <c r="L176" s="465"/>
      <c r="M176" s="466"/>
      <c r="N176" s="472"/>
      <c r="O176" s="262">
        <v>30</v>
      </c>
      <c r="P176" s="267"/>
      <c r="Q176" s="267"/>
      <c r="R176" s="267"/>
      <c r="S176" s="439">
        <v>0</v>
      </c>
      <c r="T176" s="439">
        <v>0</v>
      </c>
      <c r="U176" s="500"/>
      <c r="V176" s="500"/>
    </row>
    <row r="177" spans="1:22" s="461" customFormat="1" ht="15" hidden="1" customHeight="1">
      <c r="A177" s="462"/>
      <c r="B177" s="264"/>
      <c r="C177" s="265"/>
      <c r="D177" s="470" t="s">
        <v>548</v>
      </c>
      <c r="E177" s="471"/>
      <c r="F177" s="463" t="s">
        <v>553</v>
      </c>
      <c r="G177" s="464"/>
      <c r="H177" s="465"/>
      <c r="I177" s="465"/>
      <c r="J177" s="465"/>
      <c r="K177" s="465"/>
      <c r="L177" s="465"/>
      <c r="M177" s="466"/>
      <c r="N177" s="472"/>
      <c r="O177" s="262">
        <v>30</v>
      </c>
      <c r="P177" s="267"/>
      <c r="Q177" s="267"/>
      <c r="R177" s="267"/>
      <c r="S177" s="439">
        <v>0</v>
      </c>
      <c r="T177" s="439">
        <v>0</v>
      </c>
      <c r="U177" s="500"/>
      <c r="V177" s="500"/>
    </row>
    <row r="178" spans="1:22" s="461" customFormat="1" ht="15" hidden="1" customHeight="1">
      <c r="A178" s="462"/>
      <c r="B178" s="264"/>
      <c r="C178" s="701" t="s">
        <v>378</v>
      </c>
      <c r="D178" s="702" t="s">
        <v>344</v>
      </c>
      <c r="E178" s="703" t="s">
        <v>344</v>
      </c>
      <c r="F178" s="463" t="s">
        <v>379</v>
      </c>
      <c r="G178" s="464"/>
      <c r="H178" s="465"/>
      <c r="I178" s="465"/>
      <c r="J178" s="465"/>
      <c r="K178" s="465"/>
      <c r="L178" s="465"/>
      <c r="M178" s="466"/>
      <c r="N178" s="472"/>
      <c r="O178" s="262">
        <v>30</v>
      </c>
      <c r="P178" s="267"/>
      <c r="Q178" s="267"/>
      <c r="R178" s="267"/>
      <c r="S178" s="439">
        <v>0</v>
      </c>
      <c r="T178" s="439">
        <v>0</v>
      </c>
      <c r="U178" s="497"/>
      <c r="V178" s="500"/>
    </row>
    <row r="179" spans="1:22" s="461" customFormat="1" ht="15" hidden="1" customHeight="1">
      <c r="A179" s="462"/>
      <c r="B179" s="264"/>
      <c r="C179" s="701" t="s">
        <v>380</v>
      </c>
      <c r="D179" s="702"/>
      <c r="E179" s="703"/>
      <c r="F179" s="463" t="s">
        <v>381</v>
      </c>
      <c r="G179" s="464"/>
      <c r="H179" s="465"/>
      <c r="I179" s="465"/>
      <c r="J179" s="465"/>
      <c r="K179" s="465"/>
      <c r="L179" s="465"/>
      <c r="M179" s="466"/>
      <c r="N179" s="472"/>
      <c r="O179" s="262"/>
      <c r="P179" s="267"/>
      <c r="Q179" s="267"/>
      <c r="R179" s="267"/>
      <c r="S179" s="439">
        <v>0</v>
      </c>
      <c r="T179" s="439">
        <v>0</v>
      </c>
      <c r="U179" s="497"/>
      <c r="V179" s="500"/>
    </row>
    <row r="180" spans="1:22" s="461" customFormat="1" ht="15" hidden="1" customHeight="1">
      <c r="A180" s="462" t="s">
        <v>382</v>
      </c>
      <c r="B180" s="264"/>
      <c r="C180" s="701"/>
      <c r="D180" s="702"/>
      <c r="E180" s="703"/>
      <c r="F180" s="473" t="s">
        <v>383</v>
      </c>
      <c r="G180" s="464"/>
      <c r="H180" s="475"/>
      <c r="I180" s="475"/>
      <c r="J180" s="475"/>
      <c r="K180" s="475"/>
      <c r="L180" s="475"/>
      <c r="M180" s="476"/>
      <c r="N180" s="472"/>
      <c r="O180" s="267">
        <v>30</v>
      </c>
      <c r="P180" s="267"/>
      <c r="Q180" s="267"/>
      <c r="R180" s="267"/>
      <c r="S180" s="442">
        <f>+S181+S184</f>
        <v>0</v>
      </c>
      <c r="T180" s="442">
        <f>+T181+T184</f>
        <v>0</v>
      </c>
      <c r="U180" s="497"/>
      <c r="V180" s="500"/>
    </row>
    <row r="181" spans="1:22" s="461" customFormat="1" ht="15" hidden="1" customHeight="1">
      <c r="A181" s="462"/>
      <c r="B181" s="264" t="s">
        <v>384</v>
      </c>
      <c r="C181" s="701"/>
      <c r="D181" s="702"/>
      <c r="E181" s="703"/>
      <c r="F181" s="467" t="s">
        <v>385</v>
      </c>
      <c r="G181" s="464"/>
      <c r="H181" s="468"/>
      <c r="I181" s="468"/>
      <c r="J181" s="468"/>
      <c r="K181" s="468"/>
      <c r="L181" s="468"/>
      <c r="M181" s="469"/>
      <c r="N181" s="472"/>
      <c r="O181" s="267"/>
      <c r="P181" s="267"/>
      <c r="Q181" s="267"/>
      <c r="R181" s="267"/>
      <c r="S181" s="440">
        <f>+SUM(S182:S183)</f>
        <v>0</v>
      </c>
      <c r="T181" s="440">
        <f>+SUM(T182:T183)</f>
        <v>0</v>
      </c>
      <c r="U181" s="497"/>
      <c r="V181" s="500"/>
    </row>
    <row r="182" spans="1:22" s="461" customFormat="1" ht="15" hidden="1" customHeight="1">
      <c r="A182" s="462"/>
      <c r="B182" s="264"/>
      <c r="C182" s="701" t="s">
        <v>386</v>
      </c>
      <c r="D182" s="702"/>
      <c r="E182" s="703"/>
      <c r="F182" s="463" t="s">
        <v>387</v>
      </c>
      <c r="G182" s="464"/>
      <c r="H182" s="465"/>
      <c r="I182" s="465"/>
      <c r="J182" s="465"/>
      <c r="K182" s="465"/>
      <c r="L182" s="465"/>
      <c r="M182" s="466"/>
      <c r="N182" s="472"/>
      <c r="O182" s="267"/>
      <c r="P182" s="267"/>
      <c r="Q182" s="267"/>
      <c r="R182" s="267"/>
      <c r="S182" s="441">
        <v>0</v>
      </c>
      <c r="T182" s="441">
        <v>0</v>
      </c>
      <c r="U182" s="497"/>
      <c r="V182" s="500"/>
    </row>
    <row r="183" spans="1:22" s="461" customFormat="1" ht="15" hidden="1" customHeight="1">
      <c r="A183" s="462"/>
      <c r="B183" s="264"/>
      <c r="C183" s="701" t="s">
        <v>558</v>
      </c>
      <c r="D183" s="702"/>
      <c r="E183" s="703"/>
      <c r="F183" s="463" t="s">
        <v>575</v>
      </c>
      <c r="G183" s="464"/>
      <c r="H183" s="465"/>
      <c r="I183" s="465"/>
      <c r="J183" s="465"/>
      <c r="K183" s="465"/>
      <c r="L183" s="465"/>
      <c r="M183" s="466"/>
      <c r="N183" s="472"/>
      <c r="O183" s="267"/>
      <c r="P183" s="267"/>
      <c r="Q183" s="267"/>
      <c r="R183" s="267"/>
      <c r="S183" s="441">
        <v>0</v>
      </c>
      <c r="T183" s="441">
        <v>0</v>
      </c>
      <c r="U183" s="497"/>
      <c r="V183" s="500"/>
    </row>
    <row r="184" spans="1:22" s="461" customFormat="1" ht="15" hidden="1" customHeight="1">
      <c r="A184" s="462"/>
      <c r="B184" s="264" t="s">
        <v>388</v>
      </c>
      <c r="C184" s="701"/>
      <c r="D184" s="702"/>
      <c r="E184" s="703"/>
      <c r="F184" s="467" t="s">
        <v>389</v>
      </c>
      <c r="G184" s="464"/>
      <c r="H184" s="468"/>
      <c r="I184" s="468"/>
      <c r="J184" s="468"/>
      <c r="K184" s="468"/>
      <c r="L184" s="468"/>
      <c r="M184" s="469"/>
      <c r="N184" s="472"/>
      <c r="O184" s="262"/>
      <c r="P184" s="267"/>
      <c r="Q184" s="267"/>
      <c r="R184" s="267"/>
      <c r="S184" s="440">
        <f>SUM(S185:S185)</f>
        <v>0</v>
      </c>
      <c r="T184" s="440">
        <f>SUM(T185:T185)</f>
        <v>0</v>
      </c>
      <c r="U184" s="497"/>
      <c r="V184" s="500"/>
    </row>
    <row r="185" spans="1:22" s="461" customFormat="1" ht="15" hidden="1" customHeight="1">
      <c r="A185" s="462"/>
      <c r="B185" s="264"/>
      <c r="C185" s="701" t="s">
        <v>390</v>
      </c>
      <c r="D185" s="702" t="s">
        <v>391</v>
      </c>
      <c r="E185" s="703" t="s">
        <v>391</v>
      </c>
      <c r="F185" s="463" t="s">
        <v>392</v>
      </c>
      <c r="G185" s="464"/>
      <c r="H185" s="465"/>
      <c r="I185" s="465"/>
      <c r="J185" s="465"/>
      <c r="K185" s="465"/>
      <c r="L185" s="465"/>
      <c r="M185" s="466"/>
      <c r="N185" s="472"/>
      <c r="O185" s="262"/>
      <c r="P185" s="267"/>
      <c r="Q185" s="267"/>
      <c r="R185" s="267"/>
      <c r="S185" s="439">
        <v>0</v>
      </c>
      <c r="T185" s="439">
        <v>0</v>
      </c>
      <c r="U185" s="497"/>
      <c r="V185" s="500"/>
    </row>
    <row r="186" spans="1:22" s="461" customFormat="1" ht="15" hidden="1" customHeight="1">
      <c r="A186" s="462"/>
      <c r="B186" s="264"/>
      <c r="C186" s="701" t="s">
        <v>438</v>
      </c>
      <c r="D186" s="702" t="s">
        <v>391</v>
      </c>
      <c r="E186" s="703" t="s">
        <v>391</v>
      </c>
      <c r="F186" s="463" t="s">
        <v>552</v>
      </c>
      <c r="G186" s="464"/>
      <c r="H186" s="465"/>
      <c r="I186" s="465"/>
      <c r="J186" s="465"/>
      <c r="K186" s="465"/>
      <c r="L186" s="465"/>
      <c r="M186" s="466"/>
      <c r="N186" s="472"/>
      <c r="O186" s="262"/>
      <c r="P186" s="267"/>
      <c r="Q186" s="267"/>
      <c r="R186" s="267"/>
      <c r="S186" s="439">
        <v>0</v>
      </c>
      <c r="T186" s="439">
        <v>0</v>
      </c>
      <c r="U186" s="497"/>
      <c r="V186" s="500"/>
    </row>
    <row r="187" spans="1:22" s="461" customFormat="1" ht="15" hidden="1" customHeight="1">
      <c r="A187" s="462" t="s">
        <v>393</v>
      </c>
      <c r="B187" s="264"/>
      <c r="C187" s="701"/>
      <c r="D187" s="702"/>
      <c r="E187" s="703"/>
      <c r="F187" s="473" t="s">
        <v>394</v>
      </c>
      <c r="G187" s="464"/>
      <c r="H187" s="475"/>
      <c r="I187" s="475"/>
      <c r="J187" s="475"/>
      <c r="K187" s="475"/>
      <c r="L187" s="475"/>
      <c r="M187" s="476"/>
      <c r="N187" s="472"/>
      <c r="O187" s="262"/>
      <c r="P187" s="267"/>
      <c r="Q187" s="267"/>
      <c r="R187" s="267"/>
      <c r="S187" s="442">
        <f>+S188</f>
        <v>0</v>
      </c>
      <c r="T187" s="442">
        <f>+T188</f>
        <v>0</v>
      </c>
      <c r="U187" s="497"/>
      <c r="V187" s="500"/>
    </row>
    <row r="188" spans="1:22" s="461" customFormat="1" ht="15" hidden="1" customHeight="1">
      <c r="A188" s="462"/>
      <c r="B188" s="264" t="s">
        <v>395</v>
      </c>
      <c r="C188" s="701"/>
      <c r="D188" s="702"/>
      <c r="E188" s="703"/>
      <c r="F188" s="467" t="s">
        <v>396</v>
      </c>
      <c r="G188" s="464"/>
      <c r="H188" s="468"/>
      <c r="I188" s="468"/>
      <c r="J188" s="468"/>
      <c r="K188" s="468"/>
      <c r="L188" s="468"/>
      <c r="M188" s="469"/>
      <c r="N188" s="472"/>
      <c r="O188" s="262"/>
      <c r="P188" s="267"/>
      <c r="Q188" s="267"/>
      <c r="R188" s="267"/>
      <c r="S188" s="440">
        <f>SUM(S189:S189)</f>
        <v>0</v>
      </c>
      <c r="T188" s="440">
        <f>SUM(T189:T189)</f>
        <v>0</v>
      </c>
      <c r="U188" s="497"/>
      <c r="V188" s="500"/>
    </row>
    <row r="189" spans="1:22" s="461" customFormat="1" ht="15" hidden="1" customHeight="1">
      <c r="A189" s="462"/>
      <c r="B189" s="264"/>
      <c r="C189" s="701" t="s">
        <v>397</v>
      </c>
      <c r="D189" s="702" t="s">
        <v>398</v>
      </c>
      <c r="E189" s="703" t="s">
        <v>398</v>
      </c>
      <c r="F189" s="463" t="s">
        <v>399</v>
      </c>
      <c r="G189" s="464"/>
      <c r="H189" s="465"/>
      <c r="I189" s="465"/>
      <c r="J189" s="465"/>
      <c r="K189" s="465"/>
      <c r="L189" s="465"/>
      <c r="M189" s="466"/>
      <c r="N189" s="472"/>
      <c r="O189" s="262"/>
      <c r="P189" s="267"/>
      <c r="Q189" s="267"/>
      <c r="R189" s="267"/>
      <c r="S189" s="439">
        <v>0</v>
      </c>
      <c r="T189" s="439">
        <v>0</v>
      </c>
      <c r="U189" s="497"/>
      <c r="V189" s="500"/>
    </row>
    <row r="190" spans="1:22" s="461" customFormat="1" ht="15" customHeight="1">
      <c r="A190" s="479"/>
      <c r="B190" s="480"/>
      <c r="C190" s="737"/>
      <c r="D190" s="737"/>
      <c r="E190" s="737"/>
      <c r="F190" s="481"/>
      <c r="G190" s="482"/>
      <c r="H190" s="483" t="s">
        <v>400</v>
      </c>
      <c r="I190" s="483"/>
      <c r="J190" s="483"/>
      <c r="K190" s="483"/>
      <c r="L190" s="483"/>
      <c r="M190" s="484"/>
      <c r="N190" s="485"/>
      <c r="O190" s="486"/>
      <c r="P190" s="486"/>
      <c r="Q190" s="487"/>
      <c r="R190" s="487"/>
      <c r="S190" s="443">
        <f>+S187+S180+S152+S143+S99+S51+S18</f>
        <v>116385878.20152356</v>
      </c>
      <c r="T190" s="443">
        <f>+T187+T180+T152+T143+T99+T51+T18</f>
        <v>83099949.297264576</v>
      </c>
      <c r="U190" s="497"/>
      <c r="V190" s="500"/>
    </row>
    <row r="191" spans="1:22" ht="15.75">
      <c r="A191" s="307"/>
      <c r="S191" s="434"/>
      <c r="T191" s="437"/>
    </row>
    <row r="192" spans="1:22" ht="15.75">
      <c r="A192" s="307"/>
      <c r="S192" s="434"/>
      <c r="T192" s="437"/>
    </row>
    <row r="193" spans="1:20" ht="15.75">
      <c r="A193" s="307"/>
      <c r="S193" s="434"/>
      <c r="T193" s="437"/>
    </row>
    <row r="194" spans="1:20" ht="15.75">
      <c r="A194" s="307"/>
      <c r="B194" s="700" t="s">
        <v>598</v>
      </c>
      <c r="C194" s="700"/>
      <c r="D194" s="700"/>
      <c r="E194" s="700"/>
      <c r="F194" s="700"/>
      <c r="G194" s="700"/>
      <c r="H194" s="700"/>
      <c r="Q194" s="700" t="s">
        <v>569</v>
      </c>
      <c r="R194" s="700"/>
      <c r="S194" s="700"/>
      <c r="T194" s="437"/>
    </row>
    <row r="195" spans="1:20" ht="11.25" customHeight="1">
      <c r="A195" s="448"/>
      <c r="B195" s="660" t="s">
        <v>510</v>
      </c>
      <c r="C195" s="660"/>
      <c r="D195" s="660"/>
      <c r="E195" s="660"/>
      <c r="F195" s="660"/>
      <c r="G195" s="660"/>
      <c r="H195" s="660"/>
      <c r="Q195" s="660" t="s">
        <v>599</v>
      </c>
      <c r="R195" s="660"/>
      <c r="S195" s="660"/>
      <c r="T195" s="437"/>
    </row>
    <row r="196" spans="1:20" ht="15.75">
      <c r="A196" s="307"/>
      <c r="B196" s="659" t="s">
        <v>508</v>
      </c>
      <c r="C196" s="659"/>
      <c r="D196" s="659"/>
      <c r="E196" s="659"/>
      <c r="F196" s="659"/>
      <c r="G196" s="659"/>
      <c r="H196" s="659"/>
      <c r="Q196" s="659" t="s">
        <v>508</v>
      </c>
      <c r="R196" s="659"/>
      <c r="S196" s="659"/>
      <c r="T196" s="437"/>
    </row>
    <row r="197" spans="1:20" ht="15.75">
      <c r="A197" s="307"/>
      <c r="S197" s="434"/>
      <c r="T197" s="437"/>
    </row>
    <row r="198" spans="1:20" ht="15.75">
      <c r="A198" s="307"/>
      <c r="S198" s="434"/>
      <c r="T198" s="437"/>
    </row>
    <row r="199" spans="1:20" ht="15.75">
      <c r="A199" s="307"/>
      <c r="S199" s="434"/>
      <c r="T199" s="437"/>
    </row>
    <row r="200" spans="1:20" ht="15.75">
      <c r="A200" s="307"/>
      <c r="S200" s="434"/>
      <c r="T200" s="437"/>
    </row>
    <row r="201" spans="1:20" ht="15.75">
      <c r="A201" s="307"/>
      <c r="S201" s="434"/>
      <c r="T201" s="437"/>
    </row>
    <row r="202" spans="1:20" ht="15.75">
      <c r="A202" s="307"/>
      <c r="S202" s="434"/>
      <c r="T202" s="437"/>
    </row>
    <row r="203" spans="1:20" ht="15.75">
      <c r="A203" s="307"/>
      <c r="S203" s="434"/>
      <c r="T203" s="437"/>
    </row>
    <row r="204" spans="1:20" ht="15.75">
      <c r="A204" s="307"/>
      <c r="S204" s="434"/>
      <c r="T204" s="437"/>
    </row>
    <row r="205" spans="1:20" ht="15.75">
      <c r="A205" s="307"/>
      <c r="S205" s="434"/>
      <c r="T205" s="437"/>
    </row>
    <row r="206" spans="1:20" ht="15.75">
      <c r="A206" s="307"/>
      <c r="S206" s="434"/>
      <c r="T206" s="437"/>
    </row>
    <row r="207" spans="1:20" ht="15.75">
      <c r="A207" s="307"/>
      <c r="S207" s="434"/>
      <c r="T207" s="437"/>
    </row>
    <row r="208" spans="1:20" ht="15.75">
      <c r="A208" s="307"/>
      <c r="S208" s="434"/>
      <c r="T208" s="437"/>
    </row>
    <row r="209" spans="1:20" ht="15.75">
      <c r="A209" s="307"/>
      <c r="S209" s="434"/>
      <c r="T209" s="437"/>
    </row>
    <row r="210" spans="1:20" ht="15.75">
      <c r="A210" s="307"/>
      <c r="S210" s="434"/>
      <c r="T210" s="437"/>
    </row>
    <row r="211" spans="1:20" ht="15.75">
      <c r="A211" s="307"/>
      <c r="S211" s="434"/>
      <c r="T211" s="437"/>
    </row>
    <row r="212" spans="1:20" ht="15.75">
      <c r="A212" s="307"/>
      <c r="S212" s="434"/>
      <c r="T212" s="437"/>
    </row>
    <row r="213" spans="1:20" ht="15.75">
      <c r="A213" s="307"/>
      <c r="S213" s="434"/>
      <c r="T213" s="437"/>
    </row>
    <row r="214" spans="1:20" ht="15.75">
      <c r="A214" s="307"/>
      <c r="S214" s="434"/>
      <c r="T214" s="437"/>
    </row>
    <row r="215" spans="1:20" ht="15.75">
      <c r="A215" s="307"/>
      <c r="S215" s="434"/>
      <c r="T215" s="437"/>
    </row>
    <row r="216" spans="1:20" ht="15.75">
      <c r="A216" s="307"/>
      <c r="S216" s="434"/>
      <c r="T216" s="437"/>
    </row>
    <row r="217" spans="1:20" ht="15.75">
      <c r="A217" s="307"/>
      <c r="S217" s="434"/>
      <c r="T217" s="437"/>
    </row>
    <row r="218" spans="1:20" ht="15.75">
      <c r="A218" s="307"/>
      <c r="S218" s="434"/>
      <c r="T218" s="437"/>
    </row>
    <row r="219" spans="1:20" ht="15.75">
      <c r="A219" s="307"/>
      <c r="S219" s="434"/>
      <c r="T219" s="437"/>
    </row>
    <row r="220" spans="1:20" ht="15.75">
      <c r="A220" s="307"/>
      <c r="S220" s="434"/>
      <c r="T220" s="437"/>
    </row>
    <row r="221" spans="1:20" ht="15.75">
      <c r="A221" s="307"/>
      <c r="S221" s="434"/>
      <c r="T221" s="437"/>
    </row>
    <row r="222" spans="1:20" ht="15.75">
      <c r="A222" s="307"/>
    </row>
    <row r="223" spans="1:20" ht="15.75">
      <c r="A223" s="307"/>
    </row>
    <row r="224" spans="1:20" ht="15.75">
      <c r="A224" s="307"/>
    </row>
    <row r="225" spans="1:1" ht="15.75">
      <c r="A225" s="307"/>
    </row>
    <row r="226" spans="1:1" ht="15.75">
      <c r="A226" s="307"/>
    </row>
    <row r="227" spans="1:1" ht="15.75">
      <c r="A227" s="307"/>
    </row>
    <row r="228" spans="1:1" ht="15.75">
      <c r="A228" s="307"/>
    </row>
    <row r="229" spans="1:1" ht="15.75">
      <c r="A229" s="307"/>
    </row>
    <row r="230" spans="1:1" ht="15.75">
      <c r="A230" s="307"/>
    </row>
    <row r="231" spans="1:1" ht="15.75">
      <c r="A231" s="307"/>
    </row>
    <row r="232" spans="1:1" ht="15.75">
      <c r="A232" s="307"/>
    </row>
    <row r="233" spans="1:1" ht="15.75">
      <c r="A233" s="307"/>
    </row>
    <row r="234" spans="1:1" ht="15.75">
      <c r="A234" s="307"/>
    </row>
    <row r="235" spans="1:1" ht="15.75">
      <c r="A235" s="307"/>
    </row>
    <row r="236" spans="1:1" ht="15.75">
      <c r="A236" s="307"/>
    </row>
    <row r="237" spans="1:1" ht="15.75">
      <c r="A237" s="307"/>
    </row>
    <row r="238" spans="1:1" ht="15.75">
      <c r="A238" s="307"/>
    </row>
    <row r="239" spans="1:1" ht="15.75">
      <c r="A239" s="307"/>
    </row>
    <row r="240" spans="1:1" ht="15.75">
      <c r="A240" s="307"/>
    </row>
    <row r="241" spans="1:1" ht="15.75">
      <c r="A241" s="307"/>
    </row>
    <row r="242" spans="1:1" ht="15.75">
      <c r="A242" s="307"/>
    </row>
    <row r="243" spans="1:1" ht="15.75">
      <c r="A243" s="307"/>
    </row>
    <row r="244" spans="1:1" ht="15.75">
      <c r="A244" s="307"/>
    </row>
    <row r="245" spans="1:1" ht="15.75">
      <c r="A245" s="307"/>
    </row>
    <row r="246" spans="1:1" ht="15.75">
      <c r="A246" s="307"/>
    </row>
    <row r="247" spans="1:1" ht="15.75">
      <c r="A247" s="307"/>
    </row>
    <row r="248" spans="1:1" ht="15.75">
      <c r="A248" s="307"/>
    </row>
    <row r="249" spans="1:1" ht="15.75">
      <c r="A249" s="307"/>
    </row>
    <row r="250" spans="1:1" ht="15.75">
      <c r="A250" s="307"/>
    </row>
    <row r="251" spans="1:1" ht="15.75">
      <c r="A251" s="307"/>
    </row>
    <row r="252" spans="1:1" ht="15.75">
      <c r="A252" s="307"/>
    </row>
    <row r="253" spans="1:1" ht="15.75">
      <c r="A253" s="307"/>
    </row>
    <row r="254" spans="1:1" ht="15.75">
      <c r="A254" s="307"/>
    </row>
    <row r="255" spans="1:1" ht="15.75">
      <c r="A255" s="307"/>
    </row>
    <row r="256" spans="1:1" ht="15.75">
      <c r="A256" s="307"/>
    </row>
    <row r="257" spans="1:1" ht="15.75">
      <c r="A257" s="307"/>
    </row>
    <row r="258" spans="1:1" ht="15.75">
      <c r="A258" s="307"/>
    </row>
    <row r="259" spans="1:1" ht="15.75">
      <c r="A259" s="307"/>
    </row>
    <row r="260" spans="1:1" ht="15.75">
      <c r="A260" s="307"/>
    </row>
    <row r="261" spans="1:1" ht="15.75">
      <c r="A261" s="307"/>
    </row>
    <row r="262" spans="1:1" ht="15.75">
      <c r="A262" s="307"/>
    </row>
    <row r="263" spans="1:1" ht="15.75">
      <c r="A263" s="307"/>
    </row>
    <row r="264" spans="1:1" ht="15.75">
      <c r="A264" s="307"/>
    </row>
    <row r="265" spans="1:1" ht="15.75">
      <c r="A265" s="307"/>
    </row>
    <row r="266" spans="1:1" ht="15.75">
      <c r="A266" s="307"/>
    </row>
    <row r="267" spans="1:1" ht="15.75">
      <c r="A267" s="307"/>
    </row>
    <row r="268" spans="1:1" ht="15.75">
      <c r="A268" s="307"/>
    </row>
  </sheetData>
  <mergeCells count="181">
    <mergeCell ref="C36:E36"/>
    <mergeCell ref="C37:E37"/>
    <mergeCell ref="C34:E34"/>
    <mergeCell ref="C35:E35"/>
    <mergeCell ref="C19:E19"/>
    <mergeCell ref="C20:E20"/>
    <mergeCell ref="C26:E26"/>
    <mergeCell ref="C27:E27"/>
    <mergeCell ref="Q15:Q16"/>
    <mergeCell ref="C16:E16"/>
    <mergeCell ref="N15:N16"/>
    <mergeCell ref="J12:K12"/>
    <mergeCell ref="A15:E15"/>
    <mergeCell ref="F15:M16"/>
    <mergeCell ref="P15:P16"/>
    <mergeCell ref="N13:R13"/>
    <mergeCell ref="F17:M17"/>
    <mergeCell ref="C18:E18"/>
    <mergeCell ref="N19:N35"/>
    <mergeCell ref="C21:E21"/>
    <mergeCell ref="C22:E22"/>
    <mergeCell ref="C23:E23"/>
    <mergeCell ref="C24:E24"/>
    <mergeCell ref="C25:E25"/>
    <mergeCell ref="B195:H195"/>
    <mergeCell ref="C28:E28"/>
    <mergeCell ref="C29:E29"/>
    <mergeCell ref="C30:E30"/>
    <mergeCell ref="C31:E31"/>
    <mergeCell ref="C32:E32"/>
    <mergeCell ref="C38:E38"/>
    <mergeCell ref="C46:E46"/>
    <mergeCell ref="C47:E47"/>
    <mergeCell ref="C51:E51"/>
    <mergeCell ref="C44:E44"/>
    <mergeCell ref="C45:E45"/>
    <mergeCell ref="C40:E40"/>
    <mergeCell ref="C41:E41"/>
    <mergeCell ref="C42:E42"/>
    <mergeCell ref="C43:E43"/>
    <mergeCell ref="C52:E52"/>
    <mergeCell ref="C53:E53"/>
    <mergeCell ref="C48:E48"/>
    <mergeCell ref="C49:E49"/>
    <mergeCell ref="C50:E50"/>
    <mergeCell ref="C54:E54"/>
    <mergeCell ref="C55:E55"/>
    <mergeCell ref="C56:E56"/>
    <mergeCell ref="C57:E57"/>
    <mergeCell ref="C58:E58"/>
    <mergeCell ref="C59:E59"/>
    <mergeCell ref="C60:E60"/>
    <mergeCell ref="C61:E61"/>
    <mergeCell ref="C62:E62"/>
    <mergeCell ref="C63:E63"/>
    <mergeCell ref="C64:E64"/>
    <mergeCell ref="C65:E65"/>
    <mergeCell ref="C66:E66"/>
    <mergeCell ref="C67:E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78:E78"/>
    <mergeCell ref="C79:E79"/>
    <mergeCell ref="C80:E80"/>
    <mergeCell ref="C81:E81"/>
    <mergeCell ref="C82:E82"/>
    <mergeCell ref="C83:E83"/>
    <mergeCell ref="C84:E84"/>
    <mergeCell ref="C85:E85"/>
    <mergeCell ref="C86:E86"/>
    <mergeCell ref="C87:E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98:E98"/>
    <mergeCell ref="C99:E99"/>
    <mergeCell ref="C100:E100"/>
    <mergeCell ref="C101:E101"/>
    <mergeCell ref="C102:E102"/>
    <mergeCell ref="C103:E103"/>
    <mergeCell ref="C104:E104"/>
    <mergeCell ref="C105:E105"/>
    <mergeCell ref="C106:E106"/>
    <mergeCell ref="C107:E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18:E118"/>
    <mergeCell ref="C119:E119"/>
    <mergeCell ref="C120:E120"/>
    <mergeCell ref="C121:E121"/>
    <mergeCell ref="C122:E122"/>
    <mergeCell ref="C123:E123"/>
    <mergeCell ref="C124:E124"/>
    <mergeCell ref="C125:E125"/>
    <mergeCell ref="C127:E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38:E138"/>
    <mergeCell ref="C139:E139"/>
    <mergeCell ref="C140:E140"/>
    <mergeCell ref="C142:E142"/>
    <mergeCell ref="C143:E143"/>
    <mergeCell ref="C144:E144"/>
    <mergeCell ref="C145:E145"/>
    <mergeCell ref="C146:E146"/>
    <mergeCell ref="C147:E147"/>
    <mergeCell ref="C148:E148"/>
    <mergeCell ref="C149:E149"/>
    <mergeCell ref="C152:E152"/>
    <mergeCell ref="C153:E153"/>
    <mergeCell ref="C154:E154"/>
    <mergeCell ref="C155:E155"/>
    <mergeCell ref="C156:E156"/>
    <mergeCell ref="C157:E157"/>
    <mergeCell ref="C158:E158"/>
    <mergeCell ref="C159:E159"/>
    <mergeCell ref="C183:E183"/>
    <mergeCell ref="C160:E160"/>
    <mergeCell ref="C161:E161"/>
    <mergeCell ref="C162:E162"/>
    <mergeCell ref="C163:E163"/>
    <mergeCell ref="C164:E164"/>
    <mergeCell ref="C165:E165"/>
    <mergeCell ref="C170:E170"/>
    <mergeCell ref="C166:E166"/>
    <mergeCell ref="C167:E167"/>
    <mergeCell ref="C190:E190"/>
    <mergeCell ref="C186:E186"/>
    <mergeCell ref="C187:E187"/>
    <mergeCell ref="C188:E188"/>
    <mergeCell ref="C189:E189"/>
    <mergeCell ref="F1:R1"/>
    <mergeCell ref="B196:H196"/>
    <mergeCell ref="Q195:S195"/>
    <mergeCell ref="Q194:S194"/>
    <mergeCell ref="Q196:S196"/>
    <mergeCell ref="O15:O16"/>
    <mergeCell ref="R15:R16"/>
    <mergeCell ref="A17:E17"/>
    <mergeCell ref="B194:H194"/>
    <mergeCell ref="C181:E181"/>
    <mergeCell ref="C171:E171"/>
    <mergeCell ref="C173:E173"/>
    <mergeCell ref="C174:E174"/>
    <mergeCell ref="C178:E178"/>
    <mergeCell ref="C179:E179"/>
    <mergeCell ref="C180:E180"/>
    <mergeCell ref="C182:E182"/>
    <mergeCell ref="C184:E184"/>
    <mergeCell ref="C185:E185"/>
  </mergeCells>
  <phoneticPr fontId="9" type="noConversion"/>
  <printOptions horizontalCentered="1"/>
  <pageMargins left="0.82" right="0.23622047244094491" top="0.39370078740157483" bottom="0.98425196850393704" header="0" footer="0.59055118110236227"/>
  <pageSetup paperSize="9" scale="50" firstPageNumber="22" fitToHeight="3" orientation="portrait" useFirstPageNumber="1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W271"/>
  <sheetViews>
    <sheetView showGridLines="0" topLeftCell="A67" workbookViewId="0">
      <selection activeCell="T190" sqref="T190"/>
    </sheetView>
  </sheetViews>
  <sheetFormatPr baseColWidth="10" defaultColWidth="11.42578125" defaultRowHeight="12.75"/>
  <cols>
    <col min="1" max="2" width="7.42578125" style="211" customWidth="1"/>
    <col min="3" max="3" width="1.5703125" style="211" customWidth="1"/>
    <col min="4" max="4" width="5" style="208" customWidth="1"/>
    <col min="5" max="5" width="1.5703125" style="208" customWidth="1"/>
    <col min="6" max="6" width="6.85546875" style="208" customWidth="1"/>
    <col min="7" max="10" width="4.42578125" style="208" customWidth="1"/>
    <col min="11" max="11" width="3.85546875" style="208" customWidth="1"/>
    <col min="12" max="12" width="18.5703125" style="208" customWidth="1"/>
    <col min="13" max="13" width="4.5703125" style="208" customWidth="1"/>
    <col min="14" max="14" width="8.5703125" style="368" customWidth="1"/>
    <col min="15" max="15" width="7.7109375" style="208" customWidth="1"/>
    <col min="16" max="18" width="15.140625" style="208" customWidth="1"/>
    <col min="19" max="19" width="18.7109375" style="213" customWidth="1"/>
    <col min="20" max="20" width="18.7109375" style="214" customWidth="1"/>
    <col min="21" max="21" width="16.85546875" style="210" bestFit="1" customWidth="1"/>
    <col min="22" max="22" width="20.5703125" style="208" customWidth="1"/>
    <col min="23" max="23" width="15.5703125" style="208" bestFit="1" customWidth="1"/>
    <col min="24" max="16384" width="11.42578125" style="208"/>
  </cols>
  <sheetData>
    <row r="1" spans="1:21" ht="21">
      <c r="F1" s="708" t="s">
        <v>528</v>
      </c>
      <c r="G1" s="708"/>
      <c r="H1" s="708"/>
      <c r="I1" s="708"/>
      <c r="J1" s="708"/>
      <c r="K1" s="708"/>
      <c r="L1" s="708"/>
      <c r="M1" s="708"/>
      <c r="N1" s="708"/>
      <c r="O1" s="708"/>
      <c r="P1" s="708"/>
      <c r="Q1" s="708"/>
      <c r="R1" s="708"/>
      <c r="T1" s="444" t="s">
        <v>526</v>
      </c>
    </row>
    <row r="2" spans="1:21" s="359" customFormat="1" ht="21">
      <c r="A2" s="355"/>
      <c r="B2" s="356"/>
      <c r="C2" s="356"/>
      <c r="D2" s="356"/>
      <c r="E2" s="356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522" t="s">
        <v>594</v>
      </c>
      <c r="T2" s="358"/>
      <c r="U2" s="360"/>
    </row>
    <row r="3" spans="1:21" ht="15.75">
      <c r="A3" s="361" t="s">
        <v>498</v>
      </c>
      <c r="F3" s="299" t="s">
        <v>521</v>
      </c>
      <c r="G3" s="362">
        <v>6</v>
      </c>
      <c r="H3" s="362">
        <v>1</v>
      </c>
      <c r="I3" s="362">
        <v>1</v>
      </c>
      <c r="J3" s="362">
        <v>1</v>
      </c>
      <c r="K3" s="363"/>
      <c r="L3" s="307" t="s">
        <v>522</v>
      </c>
      <c r="N3" s="307" t="s">
        <v>434</v>
      </c>
      <c r="S3" s="395" t="s">
        <v>623</v>
      </c>
    </row>
    <row r="4" spans="1:21" s="299" customFormat="1" ht="15.75">
      <c r="A4" s="295"/>
      <c r="C4" s="211"/>
      <c r="N4" s="365"/>
      <c r="S4" s="364"/>
      <c r="T4" s="366"/>
      <c r="U4" s="270"/>
    </row>
    <row r="5" spans="1:21" ht="15.75">
      <c r="A5" s="361" t="s">
        <v>499</v>
      </c>
      <c r="F5" s="299" t="s">
        <v>521</v>
      </c>
      <c r="G5" s="362">
        <v>0</v>
      </c>
      <c r="H5" s="362">
        <v>0</v>
      </c>
      <c r="I5" s="367"/>
      <c r="J5" s="239"/>
      <c r="L5" s="307" t="s">
        <v>522</v>
      </c>
    </row>
    <row r="6" spans="1:21" s="299" customFormat="1" ht="15.75">
      <c r="A6" s="295"/>
      <c r="C6" s="211"/>
      <c r="N6" s="365"/>
      <c r="T6" s="366"/>
      <c r="U6" s="270"/>
    </row>
    <row r="7" spans="1:21" ht="15.75">
      <c r="A7" s="240" t="s">
        <v>517</v>
      </c>
      <c r="F7" s="299" t="s">
        <v>521</v>
      </c>
      <c r="G7" s="362">
        <v>1</v>
      </c>
      <c r="H7" s="362">
        <v>1</v>
      </c>
      <c r="I7" s="367"/>
      <c r="L7" s="491" t="s">
        <v>522</v>
      </c>
      <c r="N7" s="492" t="s">
        <v>535</v>
      </c>
      <c r="O7" s="492"/>
      <c r="P7" s="492"/>
      <c r="Q7" s="492"/>
      <c r="R7" s="492"/>
      <c r="S7" s="493" t="s">
        <v>525</v>
      </c>
    </row>
    <row r="8" spans="1:21" s="299" customFormat="1" ht="18.75">
      <c r="A8" s="295"/>
      <c r="C8" s="211"/>
      <c r="L8" s="370"/>
      <c r="N8" s="492" t="s">
        <v>536</v>
      </c>
      <c r="O8" s="492"/>
      <c r="P8" s="448"/>
      <c r="Q8" s="448"/>
      <c r="R8" s="448"/>
      <c r="S8" s="493"/>
      <c r="T8" s="366"/>
      <c r="U8" s="270"/>
    </row>
    <row r="9" spans="1:21" ht="15.75">
      <c r="A9" s="361" t="s">
        <v>518</v>
      </c>
      <c r="F9" s="299" t="s">
        <v>521</v>
      </c>
      <c r="G9" s="362">
        <v>0</v>
      </c>
      <c r="H9" s="362">
        <v>0</v>
      </c>
      <c r="I9" s="367"/>
      <c r="J9" s="239"/>
      <c r="L9" s="307" t="s">
        <v>522</v>
      </c>
      <c r="S9" s="493"/>
    </row>
    <row r="10" spans="1:21" s="299" customFormat="1" ht="10.5" customHeight="1">
      <c r="A10" s="295"/>
      <c r="C10" s="211"/>
      <c r="L10" s="370"/>
      <c r="N10" s="365"/>
      <c r="S10" s="493"/>
      <c r="T10" s="366"/>
      <c r="U10" s="270"/>
    </row>
    <row r="11" spans="1:21" ht="15.75">
      <c r="A11" s="361" t="s">
        <v>519</v>
      </c>
      <c r="F11" s="299" t="s">
        <v>521</v>
      </c>
      <c r="G11" s="362">
        <v>0</v>
      </c>
      <c r="H11" s="362">
        <v>0</v>
      </c>
      <c r="I11" s="367"/>
      <c r="J11" s="239"/>
      <c r="K11" s="223"/>
      <c r="L11" s="307" t="s">
        <v>522</v>
      </c>
      <c r="S11" s="493" t="s">
        <v>525</v>
      </c>
      <c r="T11" s="371"/>
    </row>
    <row r="12" spans="1:21" s="299" customFormat="1" ht="15.75">
      <c r="A12" s="295"/>
      <c r="C12" s="211"/>
      <c r="G12" s="372"/>
      <c r="H12" s="372"/>
      <c r="I12" s="372"/>
      <c r="J12" s="725"/>
      <c r="K12" s="725"/>
      <c r="N12" s="365"/>
      <c r="S12" s="494"/>
      <c r="T12" s="371"/>
      <c r="U12" s="270"/>
    </row>
    <row r="13" spans="1:21" ht="33" customHeight="1">
      <c r="A13" s="361" t="s">
        <v>520</v>
      </c>
      <c r="C13" s="253"/>
      <c r="D13" s="253"/>
      <c r="E13" s="253"/>
      <c r="F13" s="253"/>
      <c r="G13" s="374" t="s">
        <v>440</v>
      </c>
      <c r="H13" s="374" t="s">
        <v>440</v>
      </c>
      <c r="I13" s="374" t="s">
        <v>440</v>
      </c>
      <c r="J13" s="374" t="s">
        <v>424</v>
      </c>
      <c r="K13" s="239"/>
      <c r="L13" s="307" t="s">
        <v>522</v>
      </c>
      <c r="M13" s="253"/>
      <c r="N13" s="769" t="s">
        <v>622</v>
      </c>
      <c r="O13" s="770"/>
      <c r="P13" s="770"/>
      <c r="Q13" s="770"/>
      <c r="R13" s="770"/>
      <c r="S13" s="493" t="s">
        <v>525</v>
      </c>
      <c r="T13" s="375"/>
    </row>
    <row r="14" spans="1:21" ht="15" customHeight="1">
      <c r="A14" s="361"/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T14" s="504"/>
    </row>
    <row r="15" spans="1:21" ht="15" customHeight="1">
      <c r="A15" s="748" t="s">
        <v>523</v>
      </c>
      <c r="B15" s="749"/>
      <c r="C15" s="749"/>
      <c r="D15" s="749"/>
      <c r="E15" s="749"/>
      <c r="F15" s="750" t="s">
        <v>513</v>
      </c>
      <c r="G15" s="751"/>
      <c r="H15" s="751"/>
      <c r="I15" s="751"/>
      <c r="J15" s="751"/>
      <c r="K15" s="751"/>
      <c r="L15" s="751"/>
      <c r="M15" s="752"/>
      <c r="N15" s="763" t="s">
        <v>475</v>
      </c>
      <c r="O15" s="741" t="s">
        <v>495</v>
      </c>
      <c r="P15" s="743" t="s">
        <v>416</v>
      </c>
      <c r="Q15" s="743" t="s">
        <v>515</v>
      </c>
      <c r="R15" s="743" t="s">
        <v>417</v>
      </c>
      <c r="S15" s="376" t="s">
        <v>516</v>
      </c>
      <c r="T15" s="495" t="s">
        <v>524</v>
      </c>
    </row>
    <row r="16" spans="1:21" ht="15" customHeight="1">
      <c r="A16" s="450" t="s">
        <v>411</v>
      </c>
      <c r="B16" s="450" t="s">
        <v>445</v>
      </c>
      <c r="C16" s="760" t="s">
        <v>514</v>
      </c>
      <c r="D16" s="761" t="s">
        <v>3</v>
      </c>
      <c r="E16" s="762" t="s">
        <v>3</v>
      </c>
      <c r="F16" s="753"/>
      <c r="G16" s="754"/>
      <c r="H16" s="754"/>
      <c r="I16" s="754"/>
      <c r="J16" s="754"/>
      <c r="K16" s="754"/>
      <c r="L16" s="754"/>
      <c r="M16" s="755"/>
      <c r="N16" s="764"/>
      <c r="O16" s="742"/>
      <c r="P16" s="744"/>
      <c r="Q16" s="744"/>
      <c r="R16" s="744"/>
      <c r="S16" s="380" t="s">
        <v>589</v>
      </c>
      <c r="T16" s="380" t="s">
        <v>590</v>
      </c>
    </row>
    <row r="17" spans="1:22" s="452" customFormat="1" ht="15" customHeight="1">
      <c r="A17" s="745" t="s">
        <v>409</v>
      </c>
      <c r="B17" s="746"/>
      <c r="C17" s="746"/>
      <c r="D17" s="746"/>
      <c r="E17" s="747"/>
      <c r="F17" s="756" t="s">
        <v>412</v>
      </c>
      <c r="G17" s="757"/>
      <c r="H17" s="757"/>
      <c r="I17" s="757"/>
      <c r="J17" s="757"/>
      <c r="K17" s="757"/>
      <c r="L17" s="757"/>
      <c r="M17" s="758"/>
      <c r="N17" s="451">
        <v>3</v>
      </c>
      <c r="O17" s="451" t="s">
        <v>321</v>
      </c>
      <c r="P17" s="451" t="s">
        <v>424</v>
      </c>
      <c r="Q17" s="451" t="s">
        <v>339</v>
      </c>
      <c r="R17" s="451" t="s">
        <v>425</v>
      </c>
      <c r="S17" s="382" t="s">
        <v>382</v>
      </c>
      <c r="T17" s="383" t="s">
        <v>393</v>
      </c>
      <c r="U17" s="505"/>
    </row>
    <row r="18" spans="1:22" s="461" customFormat="1" ht="15" customHeight="1">
      <c r="A18" s="453">
        <v>1</v>
      </c>
      <c r="B18" s="454"/>
      <c r="C18" s="734"/>
      <c r="D18" s="735"/>
      <c r="E18" s="736"/>
      <c r="F18" s="455" t="s">
        <v>4</v>
      </c>
      <c r="G18" s="456"/>
      <c r="H18" s="457"/>
      <c r="I18" s="457"/>
      <c r="J18" s="457"/>
      <c r="K18" s="457"/>
      <c r="L18" s="457"/>
      <c r="M18" s="458"/>
      <c r="N18" s="459">
        <v>331</v>
      </c>
      <c r="O18" s="572">
        <v>10</v>
      </c>
      <c r="P18" s="460"/>
      <c r="Q18" s="460"/>
      <c r="R18" s="460"/>
      <c r="S18" s="438">
        <f>+S19+S27+S34+S37+S40+S43+S48+S22</f>
        <v>0</v>
      </c>
      <c r="T18" s="438">
        <f>+T19+T27+T34+T37+T40+T43+T48+T22</f>
        <v>0</v>
      </c>
      <c r="U18" s="497"/>
      <c r="V18" s="500"/>
    </row>
    <row r="19" spans="1:22" s="461" customFormat="1" ht="15" hidden="1" customHeight="1">
      <c r="A19" s="462"/>
      <c r="B19" s="264" t="s">
        <v>5</v>
      </c>
      <c r="C19" s="701"/>
      <c r="D19" s="702"/>
      <c r="E19" s="703"/>
      <c r="F19" s="467" t="s">
        <v>6</v>
      </c>
      <c r="G19" s="464"/>
      <c r="H19" s="468"/>
      <c r="I19" s="468"/>
      <c r="J19" s="468"/>
      <c r="K19" s="468"/>
      <c r="L19" s="468"/>
      <c r="M19" s="469"/>
      <c r="N19" s="759"/>
      <c r="O19" s="572">
        <v>10</v>
      </c>
      <c r="P19" s="267"/>
      <c r="Q19" s="267"/>
      <c r="R19" s="267"/>
      <c r="S19" s="440">
        <f>SUM(S20:S21)</f>
        <v>0</v>
      </c>
      <c r="T19" s="440">
        <v>0</v>
      </c>
      <c r="U19" s="497"/>
      <c r="V19" s="500"/>
    </row>
    <row r="20" spans="1:22" s="461" customFormat="1" ht="15" hidden="1" customHeight="1">
      <c r="A20" s="462"/>
      <c r="B20" s="264"/>
      <c r="C20" s="701" t="s">
        <v>7</v>
      </c>
      <c r="D20" s="702" t="s">
        <v>8</v>
      </c>
      <c r="E20" s="703" t="s">
        <v>8</v>
      </c>
      <c r="F20" s="463" t="s">
        <v>9</v>
      </c>
      <c r="G20" s="464"/>
      <c r="H20" s="465"/>
      <c r="I20" s="465"/>
      <c r="J20" s="465"/>
      <c r="K20" s="465"/>
      <c r="L20" s="465"/>
      <c r="M20" s="466"/>
      <c r="N20" s="759"/>
      <c r="O20" s="572">
        <v>10</v>
      </c>
      <c r="P20" s="267"/>
      <c r="Q20" s="267"/>
      <c r="R20" s="267"/>
      <c r="S20" s="439">
        <v>0</v>
      </c>
      <c r="T20" s="439">
        <v>0</v>
      </c>
      <c r="U20" s="497"/>
      <c r="V20" s="500"/>
    </row>
    <row r="21" spans="1:22" s="461" customFormat="1" ht="15" hidden="1" customHeight="1">
      <c r="A21" s="462"/>
      <c r="B21" s="264"/>
      <c r="C21" s="701" t="s">
        <v>10</v>
      </c>
      <c r="D21" s="702" t="s">
        <v>8</v>
      </c>
      <c r="E21" s="703" t="s">
        <v>8</v>
      </c>
      <c r="F21" s="463" t="s">
        <v>11</v>
      </c>
      <c r="G21" s="464"/>
      <c r="H21" s="465"/>
      <c r="I21" s="465"/>
      <c r="J21" s="465"/>
      <c r="K21" s="465"/>
      <c r="L21" s="465"/>
      <c r="M21" s="466"/>
      <c r="N21" s="759"/>
      <c r="O21" s="572">
        <v>10</v>
      </c>
      <c r="P21" s="267"/>
      <c r="Q21" s="267"/>
      <c r="R21" s="267"/>
      <c r="S21" s="439">
        <v>0</v>
      </c>
      <c r="T21" s="439">
        <v>0</v>
      </c>
      <c r="U21" s="497"/>
      <c r="V21" s="500"/>
    </row>
    <row r="22" spans="1:22" s="461" customFormat="1" ht="15" customHeight="1">
      <c r="A22" s="462"/>
      <c r="B22" s="264" t="s">
        <v>12</v>
      </c>
      <c r="C22" s="701"/>
      <c r="D22" s="702"/>
      <c r="E22" s="703"/>
      <c r="F22" s="467" t="s">
        <v>13</v>
      </c>
      <c r="G22" s="464"/>
      <c r="H22" s="468"/>
      <c r="I22" s="468"/>
      <c r="J22" s="468"/>
      <c r="K22" s="468"/>
      <c r="L22" s="468"/>
      <c r="M22" s="469"/>
      <c r="N22" s="759"/>
      <c r="O22" s="572">
        <v>10</v>
      </c>
      <c r="P22" s="267"/>
      <c r="Q22" s="267"/>
      <c r="R22" s="267"/>
      <c r="S22" s="440">
        <f>SUM(S23:S26)</f>
        <v>0</v>
      </c>
      <c r="T22" s="440">
        <f>SUM(T23:T26)</f>
        <v>0</v>
      </c>
      <c r="U22" s="497"/>
      <c r="V22" s="500"/>
    </row>
    <row r="23" spans="1:22" s="461" customFormat="1" ht="15" customHeight="1">
      <c r="A23" s="462"/>
      <c r="B23" s="264"/>
      <c r="C23" s="701" t="s">
        <v>14</v>
      </c>
      <c r="D23" s="702" t="s">
        <v>15</v>
      </c>
      <c r="E23" s="703" t="s">
        <v>15</v>
      </c>
      <c r="F23" s="463" t="s">
        <v>16</v>
      </c>
      <c r="G23" s="464"/>
      <c r="H23" s="465"/>
      <c r="I23" s="465"/>
      <c r="J23" s="465"/>
      <c r="K23" s="465"/>
      <c r="L23" s="465"/>
      <c r="M23" s="466"/>
      <c r="N23" s="759"/>
      <c r="O23" s="572">
        <v>10</v>
      </c>
      <c r="P23" s="267"/>
      <c r="Q23" s="267"/>
      <c r="R23" s="267"/>
      <c r="S23" s="439">
        <v>0</v>
      </c>
      <c r="T23" s="439"/>
      <c r="U23" s="497"/>
      <c r="V23" s="500"/>
    </row>
    <row r="24" spans="1:22" s="461" customFormat="1" ht="15" hidden="1" customHeight="1">
      <c r="A24" s="462"/>
      <c r="B24" s="264"/>
      <c r="C24" s="701" t="s">
        <v>17</v>
      </c>
      <c r="D24" s="702" t="s">
        <v>18</v>
      </c>
      <c r="E24" s="703" t="s">
        <v>18</v>
      </c>
      <c r="F24" s="463" t="s">
        <v>19</v>
      </c>
      <c r="G24" s="464"/>
      <c r="H24" s="465"/>
      <c r="I24" s="465"/>
      <c r="J24" s="465"/>
      <c r="K24" s="465"/>
      <c r="L24" s="465"/>
      <c r="M24" s="466"/>
      <c r="N24" s="759"/>
      <c r="O24" s="572">
        <v>10</v>
      </c>
      <c r="P24" s="267"/>
      <c r="Q24" s="267"/>
      <c r="R24" s="267"/>
      <c r="S24" s="439">
        <v>0</v>
      </c>
      <c r="T24" s="439">
        <v>0</v>
      </c>
      <c r="U24" s="497"/>
      <c r="V24" s="500"/>
    </row>
    <row r="25" spans="1:22" s="461" customFormat="1" ht="15" hidden="1" customHeight="1">
      <c r="A25" s="462"/>
      <c r="B25" s="264"/>
      <c r="C25" s="701" t="s">
        <v>20</v>
      </c>
      <c r="D25" s="702" t="s">
        <v>21</v>
      </c>
      <c r="E25" s="703" t="s">
        <v>21</v>
      </c>
      <c r="F25" s="463" t="s">
        <v>22</v>
      </c>
      <c r="G25" s="464"/>
      <c r="H25" s="465"/>
      <c r="I25" s="465"/>
      <c r="J25" s="465"/>
      <c r="K25" s="465"/>
      <c r="L25" s="465"/>
      <c r="M25" s="466"/>
      <c r="N25" s="759"/>
      <c r="O25" s="572">
        <v>10</v>
      </c>
      <c r="P25" s="267"/>
      <c r="Q25" s="267"/>
      <c r="R25" s="267"/>
      <c r="S25" s="439">
        <v>0</v>
      </c>
      <c r="T25" s="439">
        <v>0</v>
      </c>
      <c r="U25" s="497"/>
      <c r="V25" s="500"/>
    </row>
    <row r="26" spans="1:22" s="461" customFormat="1" ht="15" hidden="1" customHeight="1">
      <c r="A26" s="462"/>
      <c r="B26" s="264"/>
      <c r="C26" s="701" t="s">
        <v>23</v>
      </c>
      <c r="D26" s="702" t="s">
        <v>21</v>
      </c>
      <c r="E26" s="703" t="s">
        <v>21</v>
      </c>
      <c r="F26" s="463" t="s">
        <v>24</v>
      </c>
      <c r="G26" s="464"/>
      <c r="H26" s="465"/>
      <c r="I26" s="465"/>
      <c r="J26" s="465"/>
      <c r="K26" s="465"/>
      <c r="L26" s="465"/>
      <c r="M26" s="466"/>
      <c r="N26" s="759"/>
      <c r="O26" s="572">
        <v>10</v>
      </c>
      <c r="P26" s="267"/>
      <c r="Q26" s="267"/>
      <c r="R26" s="267"/>
      <c r="S26" s="439">
        <v>0</v>
      </c>
      <c r="T26" s="439"/>
      <c r="U26" s="497"/>
      <c r="V26" s="500"/>
    </row>
    <row r="27" spans="1:22" s="461" customFormat="1" ht="15" hidden="1" customHeight="1">
      <c r="A27" s="462"/>
      <c r="B27" s="264" t="s">
        <v>25</v>
      </c>
      <c r="C27" s="701"/>
      <c r="D27" s="702"/>
      <c r="E27" s="703"/>
      <c r="F27" s="467" t="s">
        <v>26</v>
      </c>
      <c r="G27" s="464"/>
      <c r="H27" s="468"/>
      <c r="I27" s="468"/>
      <c r="J27" s="468"/>
      <c r="K27" s="468"/>
      <c r="L27" s="468"/>
      <c r="M27" s="469"/>
      <c r="N27" s="759"/>
      <c r="O27" s="572">
        <v>10</v>
      </c>
      <c r="P27" s="267"/>
      <c r="Q27" s="267"/>
      <c r="R27" s="267"/>
      <c r="S27" s="440">
        <f>SUM(S28:S33)</f>
        <v>0</v>
      </c>
      <c r="T27" s="440">
        <f>SUM(T28:T33)</f>
        <v>0</v>
      </c>
      <c r="U27" s="497"/>
      <c r="V27" s="500"/>
    </row>
    <row r="28" spans="1:22" s="461" customFormat="1" ht="15" hidden="1" customHeight="1">
      <c r="A28" s="462"/>
      <c r="B28" s="264"/>
      <c r="C28" s="701" t="s">
        <v>27</v>
      </c>
      <c r="D28" s="702" t="s">
        <v>28</v>
      </c>
      <c r="E28" s="703" t="s">
        <v>28</v>
      </c>
      <c r="F28" s="463" t="s">
        <v>29</v>
      </c>
      <c r="G28" s="464"/>
      <c r="H28" s="465"/>
      <c r="I28" s="465"/>
      <c r="J28" s="465"/>
      <c r="K28" s="465"/>
      <c r="L28" s="465"/>
      <c r="M28" s="466"/>
      <c r="N28" s="759"/>
      <c r="O28" s="572">
        <v>10</v>
      </c>
      <c r="P28" s="267"/>
      <c r="Q28" s="267"/>
      <c r="R28" s="267"/>
      <c r="S28" s="439">
        <v>0</v>
      </c>
      <c r="T28" s="439">
        <v>0</v>
      </c>
      <c r="U28" s="497"/>
      <c r="V28" s="500"/>
    </row>
    <row r="29" spans="1:22" s="461" customFormat="1" ht="15" hidden="1" customHeight="1">
      <c r="A29" s="462"/>
      <c r="B29" s="264"/>
      <c r="C29" s="701" t="s">
        <v>30</v>
      </c>
      <c r="D29" s="702" t="s">
        <v>31</v>
      </c>
      <c r="E29" s="703" t="s">
        <v>31</v>
      </c>
      <c r="F29" s="463" t="s">
        <v>32</v>
      </c>
      <c r="G29" s="464"/>
      <c r="H29" s="465"/>
      <c r="I29" s="465"/>
      <c r="J29" s="465"/>
      <c r="K29" s="465"/>
      <c r="L29" s="465"/>
      <c r="M29" s="466"/>
      <c r="N29" s="759"/>
      <c r="O29" s="572">
        <v>10</v>
      </c>
      <c r="P29" s="267"/>
      <c r="Q29" s="267"/>
      <c r="R29" s="267"/>
      <c r="S29" s="439">
        <v>0</v>
      </c>
      <c r="T29" s="439">
        <v>0</v>
      </c>
      <c r="U29" s="497"/>
      <c r="V29" s="500"/>
    </row>
    <row r="30" spans="1:22" s="461" customFormat="1" ht="15" hidden="1" customHeight="1">
      <c r="A30" s="462"/>
      <c r="B30" s="264"/>
      <c r="C30" s="701" t="s">
        <v>33</v>
      </c>
      <c r="D30" s="702" t="s">
        <v>34</v>
      </c>
      <c r="E30" s="703" t="s">
        <v>34</v>
      </c>
      <c r="F30" s="463" t="s">
        <v>35</v>
      </c>
      <c r="G30" s="464"/>
      <c r="H30" s="465"/>
      <c r="I30" s="465"/>
      <c r="J30" s="465"/>
      <c r="K30" s="465"/>
      <c r="L30" s="465"/>
      <c r="M30" s="466"/>
      <c r="N30" s="759"/>
      <c r="O30" s="572">
        <v>10</v>
      </c>
      <c r="P30" s="267"/>
      <c r="Q30" s="267"/>
      <c r="R30" s="267"/>
      <c r="S30" s="439">
        <v>0</v>
      </c>
      <c r="T30" s="439">
        <v>0</v>
      </c>
      <c r="U30" s="497"/>
      <c r="V30" s="500"/>
    </row>
    <row r="31" spans="1:22" s="461" customFormat="1" ht="15" hidden="1" customHeight="1">
      <c r="A31" s="462"/>
      <c r="B31" s="264"/>
      <c r="C31" s="701" t="s">
        <v>36</v>
      </c>
      <c r="D31" s="702" t="s">
        <v>37</v>
      </c>
      <c r="E31" s="703" t="s">
        <v>37</v>
      </c>
      <c r="F31" s="463" t="s">
        <v>38</v>
      </c>
      <c r="G31" s="464"/>
      <c r="H31" s="465"/>
      <c r="I31" s="465"/>
      <c r="J31" s="465"/>
      <c r="K31" s="465"/>
      <c r="L31" s="465"/>
      <c r="M31" s="466"/>
      <c r="N31" s="759"/>
      <c r="O31" s="572">
        <v>10</v>
      </c>
      <c r="P31" s="267"/>
      <c r="Q31" s="267"/>
      <c r="R31" s="267"/>
      <c r="S31" s="439">
        <v>0</v>
      </c>
      <c r="T31" s="439">
        <v>0</v>
      </c>
      <c r="U31" s="497"/>
      <c r="V31" s="500"/>
    </row>
    <row r="32" spans="1:22" s="461" customFormat="1" ht="15" hidden="1" customHeight="1">
      <c r="A32" s="462"/>
      <c r="B32" s="264"/>
      <c r="C32" s="701" t="s">
        <v>39</v>
      </c>
      <c r="D32" s="702" t="s">
        <v>40</v>
      </c>
      <c r="E32" s="703" t="s">
        <v>40</v>
      </c>
      <c r="F32" s="463" t="s">
        <v>41</v>
      </c>
      <c r="G32" s="464"/>
      <c r="H32" s="465"/>
      <c r="I32" s="465"/>
      <c r="J32" s="465"/>
      <c r="K32" s="465"/>
      <c r="L32" s="465"/>
      <c r="M32" s="466"/>
      <c r="N32" s="759"/>
      <c r="O32" s="572">
        <v>10</v>
      </c>
      <c r="P32" s="267"/>
      <c r="Q32" s="267"/>
      <c r="R32" s="267"/>
      <c r="S32" s="439">
        <v>0</v>
      </c>
      <c r="T32" s="439"/>
      <c r="U32" s="497"/>
      <c r="V32" s="500"/>
    </row>
    <row r="33" spans="1:22" s="461" customFormat="1" ht="15" hidden="1" customHeight="1">
      <c r="A33" s="462"/>
      <c r="B33" s="264"/>
      <c r="C33" s="265"/>
      <c r="D33" s="470" t="s">
        <v>554</v>
      </c>
      <c r="E33" s="471"/>
      <c r="F33" s="463" t="s">
        <v>555</v>
      </c>
      <c r="G33" s="464"/>
      <c r="H33" s="465"/>
      <c r="I33" s="465"/>
      <c r="J33" s="465"/>
      <c r="K33" s="465"/>
      <c r="L33" s="465"/>
      <c r="M33" s="466"/>
      <c r="N33" s="759"/>
      <c r="O33" s="572">
        <v>10</v>
      </c>
      <c r="P33" s="267"/>
      <c r="Q33" s="267"/>
      <c r="R33" s="267"/>
      <c r="S33" s="439">
        <v>0</v>
      </c>
      <c r="T33" s="439">
        <v>0</v>
      </c>
      <c r="U33" s="497"/>
      <c r="V33" s="500"/>
    </row>
    <row r="34" spans="1:22" s="461" customFormat="1" ht="15" hidden="1" customHeight="1">
      <c r="A34" s="462"/>
      <c r="B34" s="264" t="s">
        <v>42</v>
      </c>
      <c r="C34" s="701"/>
      <c r="D34" s="702"/>
      <c r="E34" s="703"/>
      <c r="F34" s="467" t="s">
        <v>43</v>
      </c>
      <c r="G34" s="464"/>
      <c r="H34" s="468"/>
      <c r="I34" s="468"/>
      <c r="J34" s="468"/>
      <c r="K34" s="468"/>
      <c r="L34" s="468"/>
      <c r="M34" s="469"/>
      <c r="N34" s="759"/>
      <c r="O34" s="572">
        <v>10</v>
      </c>
      <c r="P34" s="267"/>
      <c r="Q34" s="267"/>
      <c r="R34" s="267"/>
      <c r="S34" s="440">
        <f>SUM(S35:S36)</f>
        <v>0</v>
      </c>
      <c r="T34" s="440">
        <f>SUM(T35:T36)</f>
        <v>0</v>
      </c>
      <c r="U34" s="497"/>
      <c r="V34" s="500"/>
    </row>
    <row r="35" spans="1:22" s="461" customFormat="1" ht="15" hidden="1" customHeight="1">
      <c r="A35" s="462"/>
      <c r="B35" s="264"/>
      <c r="C35" s="701" t="s">
        <v>44</v>
      </c>
      <c r="D35" s="702" t="s">
        <v>45</v>
      </c>
      <c r="E35" s="703" t="s">
        <v>45</v>
      </c>
      <c r="F35" s="463" t="s">
        <v>46</v>
      </c>
      <c r="G35" s="464"/>
      <c r="H35" s="465"/>
      <c r="I35" s="465"/>
      <c r="J35" s="465"/>
      <c r="K35" s="465"/>
      <c r="L35" s="465"/>
      <c r="M35" s="466"/>
      <c r="N35" s="759"/>
      <c r="O35" s="572">
        <v>10</v>
      </c>
      <c r="P35" s="267"/>
      <c r="Q35" s="267"/>
      <c r="R35" s="267"/>
      <c r="S35" s="439">
        <v>0</v>
      </c>
      <c r="T35" s="439">
        <v>0</v>
      </c>
      <c r="U35" s="497"/>
      <c r="V35" s="500"/>
    </row>
    <row r="36" spans="1:22" s="461" customFormat="1" ht="15" hidden="1" customHeight="1">
      <c r="A36" s="462"/>
      <c r="B36" s="264"/>
      <c r="C36" s="701" t="s">
        <v>47</v>
      </c>
      <c r="D36" s="702" t="s">
        <v>48</v>
      </c>
      <c r="E36" s="703" t="s">
        <v>48</v>
      </c>
      <c r="F36" s="463" t="s">
        <v>49</v>
      </c>
      <c r="G36" s="464"/>
      <c r="H36" s="465"/>
      <c r="I36" s="465"/>
      <c r="J36" s="465"/>
      <c r="K36" s="465"/>
      <c r="L36" s="465"/>
      <c r="M36" s="466"/>
      <c r="N36" s="472"/>
      <c r="O36" s="572">
        <v>10</v>
      </c>
      <c r="P36" s="267"/>
      <c r="Q36" s="267"/>
      <c r="R36" s="267"/>
      <c r="S36" s="439">
        <v>0</v>
      </c>
      <c r="T36" s="439">
        <v>0</v>
      </c>
      <c r="U36" s="497"/>
      <c r="V36" s="500"/>
    </row>
    <row r="37" spans="1:22" s="461" customFormat="1" ht="15" customHeight="1">
      <c r="A37" s="462"/>
      <c r="B37" s="264" t="s">
        <v>50</v>
      </c>
      <c r="C37" s="701"/>
      <c r="D37" s="702"/>
      <c r="E37" s="703"/>
      <c r="F37" s="467" t="s">
        <v>51</v>
      </c>
      <c r="G37" s="464"/>
      <c r="H37" s="468"/>
      <c r="I37" s="468"/>
      <c r="J37" s="468"/>
      <c r="K37" s="468"/>
      <c r="L37" s="468"/>
      <c r="M37" s="469"/>
      <c r="N37" s="472"/>
      <c r="O37" s="572">
        <v>10</v>
      </c>
      <c r="P37" s="267"/>
      <c r="Q37" s="267"/>
      <c r="R37" s="267"/>
      <c r="S37" s="440">
        <f>SUM(S38:S39)</f>
        <v>0</v>
      </c>
      <c r="T37" s="440">
        <f>SUM(T38:T39)</f>
        <v>0</v>
      </c>
      <c r="U37" s="497"/>
      <c r="V37" s="500"/>
    </row>
    <row r="38" spans="1:22" s="461" customFormat="1" ht="15" customHeight="1">
      <c r="A38" s="462"/>
      <c r="B38" s="264"/>
      <c r="C38" s="701" t="s">
        <v>52</v>
      </c>
      <c r="D38" s="702" t="s">
        <v>53</v>
      </c>
      <c r="E38" s="703" t="s">
        <v>53</v>
      </c>
      <c r="F38" s="463" t="s">
        <v>54</v>
      </c>
      <c r="G38" s="464"/>
      <c r="H38" s="465"/>
      <c r="I38" s="465"/>
      <c r="J38" s="465"/>
      <c r="K38" s="465"/>
      <c r="L38" s="465"/>
      <c r="M38" s="466"/>
      <c r="N38" s="472"/>
      <c r="O38" s="572">
        <v>10</v>
      </c>
      <c r="P38" s="267"/>
      <c r="Q38" s="267"/>
      <c r="R38" s="267"/>
      <c r="S38" s="439">
        <v>0</v>
      </c>
      <c r="T38" s="439"/>
      <c r="U38" s="497"/>
      <c r="V38" s="500"/>
    </row>
    <row r="39" spans="1:22" s="461" customFormat="1" ht="15" customHeight="1">
      <c r="A39" s="462"/>
      <c r="B39" s="264"/>
      <c r="C39" s="265"/>
      <c r="D39" s="470" t="s">
        <v>541</v>
      </c>
      <c r="E39" s="471"/>
      <c r="F39" s="463" t="s">
        <v>540</v>
      </c>
      <c r="G39" s="464"/>
      <c r="H39" s="465"/>
      <c r="I39" s="465"/>
      <c r="J39" s="465"/>
      <c r="K39" s="465"/>
      <c r="L39" s="465"/>
      <c r="M39" s="466"/>
      <c r="N39" s="472"/>
      <c r="O39" s="572">
        <v>10</v>
      </c>
      <c r="P39" s="267"/>
      <c r="Q39" s="267"/>
      <c r="R39" s="267"/>
      <c r="S39" s="439">
        <v>0</v>
      </c>
      <c r="T39" s="439"/>
      <c r="U39" s="497"/>
      <c r="V39" s="500"/>
    </row>
    <row r="40" spans="1:22" s="461" customFormat="1" ht="15" hidden="1" customHeight="1">
      <c r="A40" s="462"/>
      <c r="B40" s="264" t="s">
        <v>55</v>
      </c>
      <c r="C40" s="701"/>
      <c r="D40" s="702"/>
      <c r="E40" s="703"/>
      <c r="F40" s="467" t="s">
        <v>56</v>
      </c>
      <c r="G40" s="464"/>
      <c r="H40" s="468"/>
      <c r="I40" s="468"/>
      <c r="J40" s="468"/>
      <c r="K40" s="468"/>
      <c r="L40" s="468"/>
      <c r="M40" s="469"/>
      <c r="N40" s="472"/>
      <c r="O40" s="572">
        <v>10</v>
      </c>
      <c r="P40" s="267"/>
      <c r="Q40" s="267"/>
      <c r="R40" s="267"/>
      <c r="S40" s="440">
        <f>SUM(S41:S42)</f>
        <v>0</v>
      </c>
      <c r="T40" s="440">
        <f>SUM(T41:T42)</f>
        <v>0</v>
      </c>
      <c r="U40" s="497"/>
      <c r="V40" s="500"/>
    </row>
    <row r="41" spans="1:22" s="461" customFormat="1" ht="15" hidden="1" customHeight="1">
      <c r="A41" s="462"/>
      <c r="B41" s="264"/>
      <c r="C41" s="701" t="s">
        <v>57</v>
      </c>
      <c r="D41" s="702" t="s">
        <v>58</v>
      </c>
      <c r="E41" s="703" t="s">
        <v>58</v>
      </c>
      <c r="F41" s="463" t="s">
        <v>59</v>
      </c>
      <c r="G41" s="464"/>
      <c r="H41" s="465"/>
      <c r="I41" s="465"/>
      <c r="J41" s="465"/>
      <c r="K41" s="465"/>
      <c r="L41" s="465"/>
      <c r="M41" s="466"/>
      <c r="N41" s="472"/>
      <c r="O41" s="572">
        <v>10</v>
      </c>
      <c r="P41" s="267"/>
      <c r="Q41" s="267"/>
      <c r="R41" s="267"/>
      <c r="S41" s="439">
        <v>0</v>
      </c>
      <c r="T41" s="439">
        <v>0</v>
      </c>
      <c r="U41" s="497"/>
      <c r="V41" s="500"/>
    </row>
    <row r="42" spans="1:22" s="461" customFormat="1" ht="15" hidden="1" customHeight="1">
      <c r="A42" s="462"/>
      <c r="B42" s="264"/>
      <c r="C42" s="701" t="s">
        <v>60</v>
      </c>
      <c r="D42" s="702" t="s">
        <v>61</v>
      </c>
      <c r="E42" s="703" t="s">
        <v>61</v>
      </c>
      <c r="F42" s="463" t="s">
        <v>62</v>
      </c>
      <c r="G42" s="464"/>
      <c r="H42" s="465"/>
      <c r="I42" s="465"/>
      <c r="J42" s="465"/>
      <c r="K42" s="465"/>
      <c r="L42" s="465"/>
      <c r="M42" s="466"/>
      <c r="N42" s="472"/>
      <c r="O42" s="572">
        <v>10</v>
      </c>
      <c r="P42" s="267"/>
      <c r="Q42" s="267"/>
      <c r="R42" s="267"/>
      <c r="S42" s="439">
        <v>0</v>
      </c>
      <c r="T42" s="439"/>
      <c r="U42" s="497"/>
      <c r="V42" s="500"/>
    </row>
    <row r="43" spans="1:22" s="461" customFormat="1" ht="15" hidden="1" customHeight="1">
      <c r="A43" s="462"/>
      <c r="B43" s="264" t="s">
        <v>63</v>
      </c>
      <c r="C43" s="701"/>
      <c r="D43" s="702"/>
      <c r="E43" s="703"/>
      <c r="F43" s="467" t="s">
        <v>64</v>
      </c>
      <c r="G43" s="464"/>
      <c r="H43" s="468"/>
      <c r="I43" s="468"/>
      <c r="J43" s="468"/>
      <c r="K43" s="468"/>
      <c r="L43" s="468"/>
      <c r="M43" s="469"/>
      <c r="N43" s="472"/>
      <c r="O43" s="572">
        <v>10</v>
      </c>
      <c r="P43" s="267"/>
      <c r="Q43" s="267"/>
      <c r="R43" s="267"/>
      <c r="S43" s="440">
        <f>SUM(S44:S47)</f>
        <v>0</v>
      </c>
      <c r="T43" s="440">
        <f>SUM(T44:T47)</f>
        <v>0</v>
      </c>
      <c r="U43" s="497"/>
      <c r="V43" s="500"/>
    </row>
    <row r="44" spans="1:22" s="461" customFormat="1" ht="15" hidden="1" customHeight="1">
      <c r="A44" s="462"/>
      <c r="B44" s="264"/>
      <c r="C44" s="701" t="s">
        <v>65</v>
      </c>
      <c r="D44" s="702" t="s">
        <v>66</v>
      </c>
      <c r="E44" s="703" t="s">
        <v>66</v>
      </c>
      <c r="F44" s="463" t="s">
        <v>67</v>
      </c>
      <c r="G44" s="464"/>
      <c r="H44" s="465"/>
      <c r="I44" s="465"/>
      <c r="J44" s="465"/>
      <c r="K44" s="465"/>
      <c r="L44" s="465"/>
      <c r="M44" s="466"/>
      <c r="N44" s="472"/>
      <c r="O44" s="572">
        <v>10</v>
      </c>
      <c r="P44" s="267"/>
      <c r="Q44" s="267"/>
      <c r="R44" s="267"/>
      <c r="S44" s="439">
        <f>+S20/12</f>
        <v>0</v>
      </c>
      <c r="T44" s="439">
        <f>+T20/12</f>
        <v>0</v>
      </c>
      <c r="U44" s="497"/>
      <c r="V44" s="500"/>
    </row>
    <row r="45" spans="1:22" s="461" customFormat="1" ht="15" hidden="1" customHeight="1">
      <c r="A45" s="462"/>
      <c r="B45" s="264"/>
      <c r="C45" s="701" t="s">
        <v>68</v>
      </c>
      <c r="D45" s="702" t="s">
        <v>69</v>
      </c>
      <c r="E45" s="703" t="s">
        <v>69</v>
      </c>
      <c r="F45" s="463" t="s">
        <v>70</v>
      </c>
      <c r="G45" s="464"/>
      <c r="H45" s="465"/>
      <c r="I45" s="465"/>
      <c r="J45" s="465"/>
      <c r="K45" s="465"/>
      <c r="L45" s="465"/>
      <c r="M45" s="466"/>
      <c r="N45" s="472"/>
      <c r="O45" s="572">
        <v>10</v>
      </c>
      <c r="P45" s="267"/>
      <c r="Q45" s="267"/>
      <c r="R45" s="267"/>
      <c r="S45" s="441">
        <v>0</v>
      </c>
      <c r="T45" s="441">
        <v>0</v>
      </c>
      <c r="U45" s="497"/>
      <c r="V45" s="500"/>
    </row>
    <row r="46" spans="1:22" s="461" customFormat="1" ht="15" hidden="1" customHeight="1">
      <c r="A46" s="462"/>
      <c r="B46" s="264"/>
      <c r="C46" s="701" t="s">
        <v>71</v>
      </c>
      <c r="D46" s="702" t="s">
        <v>72</v>
      </c>
      <c r="E46" s="703" t="s">
        <v>72</v>
      </c>
      <c r="F46" s="463" t="s">
        <v>73</v>
      </c>
      <c r="G46" s="464"/>
      <c r="H46" s="465"/>
      <c r="I46" s="465"/>
      <c r="J46" s="465"/>
      <c r="K46" s="465"/>
      <c r="L46" s="465"/>
      <c r="M46" s="466"/>
      <c r="N46" s="472"/>
      <c r="O46" s="572">
        <v>10</v>
      </c>
      <c r="P46" s="267"/>
      <c r="Q46" s="267"/>
      <c r="R46" s="267"/>
      <c r="S46" s="439">
        <v>0</v>
      </c>
      <c r="T46" s="439">
        <v>0</v>
      </c>
      <c r="U46" s="497"/>
      <c r="V46" s="500"/>
    </row>
    <row r="47" spans="1:22" s="461" customFormat="1" ht="15" hidden="1" customHeight="1">
      <c r="A47" s="462"/>
      <c r="B47" s="264"/>
      <c r="C47" s="701" t="s">
        <v>74</v>
      </c>
      <c r="D47" s="702" t="s">
        <v>75</v>
      </c>
      <c r="E47" s="703" t="s">
        <v>75</v>
      </c>
      <c r="F47" s="463" t="s">
        <v>76</v>
      </c>
      <c r="G47" s="464"/>
      <c r="H47" s="465"/>
      <c r="I47" s="465"/>
      <c r="J47" s="465"/>
      <c r="K47" s="465"/>
      <c r="L47" s="465"/>
      <c r="M47" s="466"/>
      <c r="N47" s="472"/>
      <c r="O47" s="572">
        <v>10</v>
      </c>
      <c r="P47" s="267"/>
      <c r="Q47" s="267"/>
      <c r="R47" s="267"/>
      <c r="S47" s="439">
        <v>0</v>
      </c>
      <c r="T47" s="439">
        <v>0</v>
      </c>
      <c r="U47" s="497"/>
      <c r="V47" s="500"/>
    </row>
    <row r="48" spans="1:22" s="461" customFormat="1" ht="15" hidden="1" customHeight="1">
      <c r="A48" s="462"/>
      <c r="B48" s="264" t="s">
        <v>77</v>
      </c>
      <c r="C48" s="701"/>
      <c r="D48" s="702"/>
      <c r="E48" s="703"/>
      <c r="F48" s="467" t="s">
        <v>78</v>
      </c>
      <c r="G48" s="464"/>
      <c r="H48" s="468"/>
      <c r="I48" s="468"/>
      <c r="J48" s="468"/>
      <c r="K48" s="468"/>
      <c r="L48" s="468"/>
      <c r="M48" s="469"/>
      <c r="N48" s="472"/>
      <c r="O48" s="572">
        <v>10</v>
      </c>
      <c r="P48" s="267"/>
      <c r="Q48" s="267"/>
      <c r="R48" s="267"/>
      <c r="S48" s="440">
        <f>SUM(S49:S50)</f>
        <v>0</v>
      </c>
      <c r="T48" s="440">
        <f>SUM(T49:T50)</f>
        <v>0</v>
      </c>
      <c r="U48" s="497"/>
      <c r="V48" s="500"/>
    </row>
    <row r="49" spans="1:22" s="461" customFormat="1" ht="15" hidden="1" customHeight="1">
      <c r="A49" s="462"/>
      <c r="B49" s="264"/>
      <c r="C49" s="701" t="s">
        <v>79</v>
      </c>
      <c r="D49" s="702" t="s">
        <v>80</v>
      </c>
      <c r="E49" s="703" t="s">
        <v>80</v>
      </c>
      <c r="F49" s="463" t="s">
        <v>81</v>
      </c>
      <c r="G49" s="464"/>
      <c r="H49" s="465"/>
      <c r="I49" s="465"/>
      <c r="J49" s="465"/>
      <c r="K49" s="465"/>
      <c r="L49" s="465"/>
      <c r="M49" s="466"/>
      <c r="N49" s="472"/>
      <c r="O49" s="572">
        <v>10</v>
      </c>
      <c r="P49" s="267"/>
      <c r="Q49" s="267"/>
      <c r="R49" s="267"/>
      <c r="S49" s="439">
        <v>0</v>
      </c>
      <c r="T49" s="439">
        <v>0</v>
      </c>
      <c r="U49" s="497"/>
      <c r="V49" s="500"/>
    </row>
    <row r="50" spans="1:22" s="461" customFormat="1" ht="15" hidden="1" customHeight="1">
      <c r="A50" s="462"/>
      <c r="B50" s="264"/>
      <c r="C50" s="701" t="s">
        <v>82</v>
      </c>
      <c r="D50" s="702" t="s">
        <v>83</v>
      </c>
      <c r="E50" s="703" t="s">
        <v>83</v>
      </c>
      <c r="F50" s="463" t="s">
        <v>84</v>
      </c>
      <c r="G50" s="464"/>
      <c r="H50" s="465"/>
      <c r="I50" s="465"/>
      <c r="J50" s="465"/>
      <c r="K50" s="465"/>
      <c r="L50" s="465"/>
      <c r="M50" s="466"/>
      <c r="N50" s="472"/>
      <c r="O50" s="572">
        <v>10</v>
      </c>
      <c r="P50" s="267"/>
      <c r="Q50" s="267"/>
      <c r="R50" s="267"/>
      <c r="S50" s="439">
        <v>0</v>
      </c>
      <c r="T50" s="439">
        <v>0</v>
      </c>
      <c r="U50" s="497"/>
      <c r="V50" s="500"/>
    </row>
    <row r="51" spans="1:22" s="461" customFormat="1" ht="15" customHeight="1">
      <c r="A51" s="462">
        <v>2</v>
      </c>
      <c r="B51" s="462"/>
      <c r="C51" s="738"/>
      <c r="D51" s="739"/>
      <c r="E51" s="740"/>
      <c r="F51" s="473" t="s">
        <v>85</v>
      </c>
      <c r="G51" s="474"/>
      <c r="H51" s="475"/>
      <c r="I51" s="475"/>
      <c r="J51" s="475"/>
      <c r="K51" s="475"/>
      <c r="L51" s="475"/>
      <c r="M51" s="476"/>
      <c r="N51" s="472"/>
      <c r="O51" s="572">
        <v>10</v>
      </c>
      <c r="P51" s="267"/>
      <c r="Q51" s="267"/>
      <c r="R51" s="267"/>
      <c r="S51" s="442">
        <f>+S52+S58+S63+S66+S69+S74+S81+S85+S89</f>
        <v>0</v>
      </c>
      <c r="T51" s="442">
        <f>+T52+T58+T63+T66+T69+T74+T81+T85+T89</f>
        <v>0</v>
      </c>
      <c r="U51" s="497"/>
      <c r="V51" s="500"/>
    </row>
    <row r="52" spans="1:22" s="461" customFormat="1" ht="15" hidden="1" customHeight="1">
      <c r="A52" s="462"/>
      <c r="B52" s="264" t="s">
        <v>86</v>
      </c>
      <c r="C52" s="701"/>
      <c r="D52" s="702"/>
      <c r="E52" s="703"/>
      <c r="F52" s="467" t="s">
        <v>87</v>
      </c>
      <c r="G52" s="464"/>
      <c r="H52" s="468"/>
      <c r="I52" s="468"/>
      <c r="J52" s="468"/>
      <c r="K52" s="468"/>
      <c r="L52" s="468"/>
      <c r="M52" s="469"/>
      <c r="N52" s="472"/>
      <c r="O52" s="572">
        <v>10</v>
      </c>
      <c r="P52" s="267"/>
      <c r="Q52" s="267"/>
      <c r="R52" s="267"/>
      <c r="S52" s="440">
        <f>SUM(S53:S57)</f>
        <v>0</v>
      </c>
      <c r="T52" s="440">
        <f>SUM(T53:T57)</f>
        <v>0</v>
      </c>
      <c r="U52" s="497"/>
      <c r="V52" s="500"/>
    </row>
    <row r="53" spans="1:22" s="461" customFormat="1" ht="15" hidden="1" customHeight="1">
      <c r="A53" s="462"/>
      <c r="B53" s="264"/>
      <c r="C53" s="701" t="s">
        <v>88</v>
      </c>
      <c r="D53" s="702" t="s">
        <v>89</v>
      </c>
      <c r="E53" s="703" t="s">
        <v>89</v>
      </c>
      <c r="F53" s="463" t="s">
        <v>90</v>
      </c>
      <c r="G53" s="464"/>
      <c r="H53" s="465"/>
      <c r="I53" s="465"/>
      <c r="J53" s="465"/>
      <c r="K53" s="465"/>
      <c r="L53" s="465"/>
      <c r="M53" s="466"/>
      <c r="N53" s="472"/>
      <c r="O53" s="572">
        <v>10</v>
      </c>
      <c r="P53" s="267"/>
      <c r="Q53" s="267"/>
      <c r="R53" s="267"/>
      <c r="S53" s="439">
        <v>0</v>
      </c>
      <c r="T53" s="439">
        <v>0</v>
      </c>
      <c r="U53" s="497"/>
      <c r="V53" s="500"/>
    </row>
    <row r="54" spans="1:22" s="461" customFormat="1" ht="15" hidden="1" customHeight="1">
      <c r="A54" s="462"/>
      <c r="B54" s="264"/>
      <c r="C54" s="701" t="s">
        <v>91</v>
      </c>
      <c r="D54" s="702" t="s">
        <v>92</v>
      </c>
      <c r="E54" s="703" t="s">
        <v>92</v>
      </c>
      <c r="F54" s="463" t="s">
        <v>93</v>
      </c>
      <c r="G54" s="464"/>
      <c r="H54" s="465"/>
      <c r="I54" s="465"/>
      <c r="J54" s="465"/>
      <c r="K54" s="465"/>
      <c r="L54" s="465"/>
      <c r="M54" s="466"/>
      <c r="N54" s="472"/>
      <c r="O54" s="572">
        <v>10</v>
      </c>
      <c r="P54" s="267"/>
      <c r="Q54" s="267"/>
      <c r="R54" s="267"/>
      <c r="S54" s="439">
        <v>0</v>
      </c>
      <c r="T54" s="439">
        <v>0</v>
      </c>
      <c r="U54" s="497"/>
      <c r="V54" s="500"/>
    </row>
    <row r="55" spans="1:22" s="461" customFormat="1" ht="15" hidden="1" customHeight="1">
      <c r="A55" s="462"/>
      <c r="B55" s="264"/>
      <c r="C55" s="701" t="s">
        <v>94</v>
      </c>
      <c r="D55" s="702" t="s">
        <v>95</v>
      </c>
      <c r="E55" s="703" t="s">
        <v>95</v>
      </c>
      <c r="F55" s="463" t="s">
        <v>96</v>
      </c>
      <c r="G55" s="464"/>
      <c r="H55" s="465"/>
      <c r="I55" s="465"/>
      <c r="J55" s="465"/>
      <c r="K55" s="465"/>
      <c r="L55" s="465"/>
      <c r="M55" s="466"/>
      <c r="N55" s="472"/>
      <c r="O55" s="572">
        <v>10</v>
      </c>
      <c r="P55" s="267"/>
      <c r="Q55" s="267"/>
      <c r="R55" s="267"/>
      <c r="S55" s="439">
        <v>0</v>
      </c>
      <c r="T55" s="439"/>
      <c r="U55" s="497"/>
      <c r="V55" s="500"/>
    </row>
    <row r="56" spans="1:22" s="461" customFormat="1" ht="15" hidden="1" customHeight="1">
      <c r="A56" s="462"/>
      <c r="B56" s="264"/>
      <c r="C56" s="701" t="s">
        <v>97</v>
      </c>
      <c r="D56" s="702" t="s">
        <v>98</v>
      </c>
      <c r="E56" s="703" t="s">
        <v>98</v>
      </c>
      <c r="F56" s="463" t="s">
        <v>99</v>
      </c>
      <c r="G56" s="464"/>
      <c r="H56" s="465"/>
      <c r="I56" s="465"/>
      <c r="J56" s="465"/>
      <c r="K56" s="465"/>
      <c r="L56" s="465"/>
      <c r="M56" s="466"/>
      <c r="N56" s="472"/>
      <c r="O56" s="572">
        <v>10</v>
      </c>
      <c r="P56" s="267"/>
      <c r="Q56" s="267"/>
      <c r="R56" s="267"/>
      <c r="S56" s="439">
        <v>0</v>
      </c>
      <c r="T56" s="439"/>
      <c r="U56" s="497"/>
      <c r="V56" s="500"/>
    </row>
    <row r="57" spans="1:22" s="461" customFormat="1" ht="15" hidden="1" customHeight="1">
      <c r="A57" s="462"/>
      <c r="B57" s="264"/>
      <c r="C57" s="701" t="s">
        <v>100</v>
      </c>
      <c r="D57" s="702" t="s">
        <v>101</v>
      </c>
      <c r="E57" s="703" t="s">
        <v>101</v>
      </c>
      <c r="F57" s="463" t="s">
        <v>102</v>
      </c>
      <c r="G57" s="464"/>
      <c r="H57" s="465"/>
      <c r="I57" s="465"/>
      <c r="J57" s="465"/>
      <c r="K57" s="465"/>
      <c r="L57" s="465"/>
      <c r="M57" s="466"/>
      <c r="N57" s="472"/>
      <c r="O57" s="572">
        <v>10</v>
      </c>
      <c r="P57" s="267"/>
      <c r="Q57" s="267"/>
      <c r="R57" s="267"/>
      <c r="S57" s="439">
        <v>0</v>
      </c>
      <c r="T57" s="441"/>
      <c r="U57" s="497"/>
      <c r="V57" s="500"/>
    </row>
    <row r="58" spans="1:22" s="461" customFormat="1" ht="15" customHeight="1">
      <c r="A58" s="462"/>
      <c r="B58" s="264" t="s">
        <v>103</v>
      </c>
      <c r="C58" s="701"/>
      <c r="D58" s="702"/>
      <c r="E58" s="703"/>
      <c r="F58" s="467" t="s">
        <v>104</v>
      </c>
      <c r="G58" s="464"/>
      <c r="H58" s="468"/>
      <c r="I58" s="468"/>
      <c r="J58" s="468"/>
      <c r="K58" s="468"/>
      <c r="L58" s="468"/>
      <c r="M58" s="469"/>
      <c r="N58" s="472"/>
      <c r="O58" s="572">
        <v>10</v>
      </c>
      <c r="P58" s="267"/>
      <c r="Q58" s="267"/>
      <c r="R58" s="267"/>
      <c r="S58" s="440">
        <f>SUM(S59:S62)</f>
        <v>0</v>
      </c>
      <c r="T58" s="440">
        <f>SUM(T59:T62)</f>
        <v>0</v>
      </c>
      <c r="U58" s="497"/>
      <c r="V58" s="500"/>
    </row>
    <row r="59" spans="1:22" s="461" customFormat="1" ht="15" hidden="1" customHeight="1">
      <c r="A59" s="462"/>
      <c r="B59" s="264"/>
      <c r="C59" s="701" t="s">
        <v>105</v>
      </c>
      <c r="D59" s="702" t="s">
        <v>106</v>
      </c>
      <c r="E59" s="703" t="s">
        <v>106</v>
      </c>
      <c r="F59" s="463" t="s">
        <v>107</v>
      </c>
      <c r="G59" s="464"/>
      <c r="H59" s="465"/>
      <c r="I59" s="465"/>
      <c r="J59" s="465"/>
      <c r="K59" s="465"/>
      <c r="L59" s="465"/>
      <c r="M59" s="466"/>
      <c r="N59" s="472"/>
      <c r="O59" s="572">
        <v>10</v>
      </c>
      <c r="P59" s="267"/>
      <c r="Q59" s="267"/>
      <c r="R59" s="267"/>
      <c r="S59" s="439">
        <v>0</v>
      </c>
      <c r="T59" s="439">
        <v>0</v>
      </c>
      <c r="U59" s="497"/>
      <c r="V59" s="500"/>
    </row>
    <row r="60" spans="1:22" s="461" customFormat="1" ht="15" hidden="1" customHeight="1">
      <c r="A60" s="462"/>
      <c r="B60" s="264"/>
      <c r="C60" s="701" t="s">
        <v>108</v>
      </c>
      <c r="D60" s="702" t="s">
        <v>109</v>
      </c>
      <c r="E60" s="703" t="s">
        <v>109</v>
      </c>
      <c r="F60" s="463" t="s">
        <v>110</v>
      </c>
      <c r="G60" s="464"/>
      <c r="H60" s="465"/>
      <c r="I60" s="465"/>
      <c r="J60" s="465"/>
      <c r="K60" s="465"/>
      <c r="L60" s="465"/>
      <c r="M60" s="466"/>
      <c r="N60" s="472"/>
      <c r="O60" s="572">
        <v>10</v>
      </c>
      <c r="P60" s="267"/>
      <c r="Q60" s="267"/>
      <c r="R60" s="267"/>
      <c r="S60" s="439">
        <v>0</v>
      </c>
      <c r="T60" s="439">
        <v>0</v>
      </c>
      <c r="U60" s="497"/>
      <c r="V60" s="500"/>
    </row>
    <row r="61" spans="1:22" s="461" customFormat="1" ht="15" customHeight="1">
      <c r="A61" s="462"/>
      <c r="B61" s="264"/>
      <c r="C61" s="701" t="s">
        <v>111</v>
      </c>
      <c r="D61" s="702" t="s">
        <v>112</v>
      </c>
      <c r="E61" s="703" t="s">
        <v>112</v>
      </c>
      <c r="F61" s="463" t="s">
        <v>113</v>
      </c>
      <c r="G61" s="464"/>
      <c r="H61" s="465"/>
      <c r="I61" s="465"/>
      <c r="J61" s="465"/>
      <c r="K61" s="465"/>
      <c r="L61" s="465"/>
      <c r="M61" s="466"/>
      <c r="N61" s="472"/>
      <c r="O61" s="572">
        <v>10</v>
      </c>
      <c r="P61" s="267"/>
      <c r="Q61" s="267"/>
      <c r="R61" s="267"/>
      <c r="S61" s="439">
        <v>0</v>
      </c>
      <c r="T61" s="439"/>
      <c r="U61" s="497"/>
      <c r="V61" s="500"/>
    </row>
    <row r="62" spans="1:22" s="461" customFormat="1" ht="15" hidden="1" customHeight="1">
      <c r="A62" s="462"/>
      <c r="B62" s="264"/>
      <c r="C62" s="701" t="s">
        <v>114</v>
      </c>
      <c r="D62" s="702" t="s">
        <v>115</v>
      </c>
      <c r="E62" s="703" t="s">
        <v>115</v>
      </c>
      <c r="F62" s="463" t="s">
        <v>116</v>
      </c>
      <c r="G62" s="464"/>
      <c r="H62" s="465"/>
      <c r="I62" s="465"/>
      <c r="J62" s="465"/>
      <c r="K62" s="465"/>
      <c r="L62" s="465"/>
      <c r="M62" s="466"/>
      <c r="N62" s="472"/>
      <c r="O62" s="572">
        <v>10</v>
      </c>
      <c r="P62" s="267"/>
      <c r="Q62" s="267"/>
      <c r="R62" s="267"/>
      <c r="S62" s="439">
        <v>0</v>
      </c>
      <c r="T62" s="439">
        <v>0</v>
      </c>
      <c r="U62" s="497"/>
      <c r="V62" s="500"/>
    </row>
    <row r="63" spans="1:22" s="461" customFormat="1" ht="15" customHeight="1">
      <c r="A63" s="462"/>
      <c r="B63" s="264" t="s">
        <v>117</v>
      </c>
      <c r="C63" s="701"/>
      <c r="D63" s="702"/>
      <c r="E63" s="703"/>
      <c r="F63" s="467" t="s">
        <v>118</v>
      </c>
      <c r="G63" s="464"/>
      <c r="H63" s="468"/>
      <c r="I63" s="468"/>
      <c r="J63" s="468"/>
      <c r="K63" s="468"/>
      <c r="L63" s="468"/>
      <c r="M63" s="469"/>
      <c r="N63" s="472"/>
      <c r="O63" s="572">
        <v>10</v>
      </c>
      <c r="P63" s="267"/>
      <c r="Q63" s="267"/>
      <c r="R63" s="267"/>
      <c r="S63" s="440">
        <f>SUM(S64:S65)</f>
        <v>0</v>
      </c>
      <c r="T63" s="440">
        <f>SUM(T64:T65)</f>
        <v>0</v>
      </c>
      <c r="U63" s="497"/>
      <c r="V63" s="500"/>
    </row>
    <row r="64" spans="1:22" s="461" customFormat="1" ht="15" hidden="1" customHeight="1">
      <c r="A64" s="462"/>
      <c r="B64" s="264"/>
      <c r="C64" s="701" t="s">
        <v>119</v>
      </c>
      <c r="D64" s="702" t="s">
        <v>120</v>
      </c>
      <c r="E64" s="703" t="s">
        <v>120</v>
      </c>
      <c r="F64" s="463" t="s">
        <v>121</v>
      </c>
      <c r="G64" s="464"/>
      <c r="H64" s="465"/>
      <c r="I64" s="465"/>
      <c r="J64" s="465"/>
      <c r="K64" s="465"/>
      <c r="L64" s="465"/>
      <c r="M64" s="466"/>
      <c r="N64" s="472"/>
      <c r="O64" s="572">
        <v>10</v>
      </c>
      <c r="P64" s="267"/>
      <c r="Q64" s="267"/>
      <c r="R64" s="267"/>
      <c r="S64" s="439">
        <v>0</v>
      </c>
      <c r="T64" s="439">
        <v>0</v>
      </c>
      <c r="U64" s="497"/>
      <c r="V64" s="500"/>
    </row>
    <row r="65" spans="1:22" s="461" customFormat="1" ht="15" customHeight="1">
      <c r="A65" s="462"/>
      <c r="B65" s="264"/>
      <c r="C65" s="701" t="s">
        <v>122</v>
      </c>
      <c r="D65" s="702" t="s">
        <v>123</v>
      </c>
      <c r="E65" s="703" t="s">
        <v>123</v>
      </c>
      <c r="F65" s="463" t="s">
        <v>124</v>
      </c>
      <c r="G65" s="464"/>
      <c r="H65" s="465"/>
      <c r="I65" s="465"/>
      <c r="J65" s="465"/>
      <c r="K65" s="465"/>
      <c r="L65" s="465"/>
      <c r="M65" s="466"/>
      <c r="N65" s="472"/>
      <c r="O65" s="572">
        <v>10</v>
      </c>
      <c r="P65" s="267"/>
      <c r="Q65" s="267"/>
      <c r="R65" s="267"/>
      <c r="S65" s="439">
        <v>0</v>
      </c>
      <c r="T65" s="439"/>
      <c r="U65" s="497"/>
      <c r="V65" s="500"/>
    </row>
    <row r="66" spans="1:22" s="461" customFormat="1" ht="15" customHeight="1">
      <c r="A66" s="462"/>
      <c r="B66" s="264" t="s">
        <v>125</v>
      </c>
      <c r="C66" s="701"/>
      <c r="D66" s="702"/>
      <c r="E66" s="703"/>
      <c r="F66" s="467" t="s">
        <v>126</v>
      </c>
      <c r="G66" s="464"/>
      <c r="H66" s="468"/>
      <c r="I66" s="468"/>
      <c r="J66" s="468"/>
      <c r="K66" s="468"/>
      <c r="L66" s="468"/>
      <c r="M66" s="469"/>
      <c r="N66" s="472"/>
      <c r="O66" s="572">
        <v>10</v>
      </c>
      <c r="P66" s="267"/>
      <c r="Q66" s="267"/>
      <c r="R66" s="267"/>
      <c r="S66" s="440">
        <f>SUM(S67:S68)</f>
        <v>0</v>
      </c>
      <c r="T66" s="440">
        <f>SUM(T67:T68)</f>
        <v>0</v>
      </c>
      <c r="U66" s="497"/>
      <c r="V66" s="500"/>
    </row>
    <row r="67" spans="1:22" s="461" customFormat="1" ht="15" customHeight="1">
      <c r="A67" s="462"/>
      <c r="B67" s="264"/>
      <c r="C67" s="701" t="s">
        <v>127</v>
      </c>
      <c r="D67" s="702" t="s">
        <v>128</v>
      </c>
      <c r="E67" s="703" t="s">
        <v>128</v>
      </c>
      <c r="F67" s="463" t="s">
        <v>129</v>
      </c>
      <c r="G67" s="464"/>
      <c r="H67" s="465"/>
      <c r="I67" s="465"/>
      <c r="J67" s="465"/>
      <c r="K67" s="465"/>
      <c r="L67" s="465"/>
      <c r="M67" s="466"/>
      <c r="N67" s="472"/>
      <c r="O67" s="572">
        <v>10</v>
      </c>
      <c r="P67" s="267"/>
      <c r="Q67" s="267"/>
      <c r="R67" s="267"/>
      <c r="S67" s="439">
        <v>0</v>
      </c>
      <c r="T67" s="439"/>
      <c r="U67" s="497"/>
      <c r="V67" s="500"/>
    </row>
    <row r="68" spans="1:22" s="461" customFormat="1" ht="15" hidden="1" customHeight="1">
      <c r="A68" s="462"/>
      <c r="B68" s="264"/>
      <c r="C68" s="701" t="s">
        <v>130</v>
      </c>
      <c r="D68" s="702" t="s">
        <v>131</v>
      </c>
      <c r="E68" s="703" t="s">
        <v>131</v>
      </c>
      <c r="F68" s="463" t="s">
        <v>132</v>
      </c>
      <c r="G68" s="464"/>
      <c r="H68" s="465"/>
      <c r="I68" s="465"/>
      <c r="J68" s="465"/>
      <c r="K68" s="465"/>
      <c r="L68" s="465"/>
      <c r="M68" s="466"/>
      <c r="N68" s="472"/>
      <c r="O68" s="572">
        <v>10</v>
      </c>
      <c r="P68" s="267"/>
      <c r="Q68" s="267"/>
      <c r="R68" s="267"/>
      <c r="S68" s="439">
        <v>0</v>
      </c>
      <c r="T68" s="439">
        <v>0</v>
      </c>
      <c r="U68" s="497"/>
      <c r="V68" s="500"/>
    </row>
    <row r="69" spans="1:22" s="461" customFormat="1" ht="15" customHeight="1">
      <c r="A69" s="462"/>
      <c r="B69" s="264" t="s">
        <v>133</v>
      </c>
      <c r="C69" s="701"/>
      <c r="D69" s="702"/>
      <c r="E69" s="703"/>
      <c r="F69" s="467" t="s">
        <v>134</v>
      </c>
      <c r="G69" s="464"/>
      <c r="H69" s="468"/>
      <c r="I69" s="468"/>
      <c r="J69" s="468"/>
      <c r="K69" s="468"/>
      <c r="L69" s="468"/>
      <c r="M69" s="469"/>
      <c r="N69" s="472"/>
      <c r="O69" s="572">
        <v>10</v>
      </c>
      <c r="P69" s="267"/>
      <c r="Q69" s="267"/>
      <c r="R69" s="267"/>
      <c r="S69" s="440">
        <f>SUM(S70:S73)</f>
        <v>0</v>
      </c>
      <c r="T69" s="440">
        <f>SUM(T70:T73)</f>
        <v>0</v>
      </c>
      <c r="U69" s="497"/>
      <c r="V69" s="500"/>
    </row>
    <row r="70" spans="1:22" s="461" customFormat="1" ht="15" customHeight="1">
      <c r="A70" s="462"/>
      <c r="B70" s="264"/>
      <c r="C70" s="701" t="s">
        <v>135</v>
      </c>
      <c r="D70" s="702" t="s">
        <v>136</v>
      </c>
      <c r="E70" s="703" t="s">
        <v>136</v>
      </c>
      <c r="F70" s="463" t="s">
        <v>137</v>
      </c>
      <c r="G70" s="464"/>
      <c r="H70" s="465"/>
      <c r="I70" s="465"/>
      <c r="J70" s="465"/>
      <c r="K70" s="465"/>
      <c r="L70" s="465"/>
      <c r="M70" s="466"/>
      <c r="N70" s="472"/>
      <c r="O70" s="572">
        <v>10</v>
      </c>
      <c r="P70" s="267"/>
      <c r="Q70" s="267"/>
      <c r="R70" s="267"/>
      <c r="S70" s="439">
        <v>0</v>
      </c>
      <c r="T70" s="439"/>
      <c r="U70" s="497"/>
      <c r="V70" s="500"/>
    </row>
    <row r="71" spans="1:22" s="461" customFormat="1" ht="15" hidden="1" customHeight="1">
      <c r="A71" s="462"/>
      <c r="B71" s="264"/>
      <c r="C71" s="701" t="s">
        <v>138</v>
      </c>
      <c r="D71" s="702" t="s">
        <v>139</v>
      </c>
      <c r="E71" s="703" t="s">
        <v>139</v>
      </c>
      <c r="F71" s="463" t="s">
        <v>140</v>
      </c>
      <c r="G71" s="464"/>
      <c r="H71" s="465"/>
      <c r="I71" s="465"/>
      <c r="J71" s="465"/>
      <c r="K71" s="465"/>
      <c r="L71" s="465"/>
      <c r="M71" s="466"/>
      <c r="N71" s="472"/>
      <c r="O71" s="572">
        <v>10</v>
      </c>
      <c r="P71" s="267"/>
      <c r="Q71" s="267"/>
      <c r="R71" s="267"/>
      <c r="S71" s="439">
        <v>0</v>
      </c>
      <c r="T71" s="439"/>
      <c r="U71" s="497"/>
      <c r="V71" s="500"/>
    </row>
    <row r="72" spans="1:22" s="461" customFormat="1" ht="15" hidden="1" customHeight="1">
      <c r="A72" s="462"/>
      <c r="B72" s="264"/>
      <c r="C72" s="701" t="s">
        <v>141</v>
      </c>
      <c r="D72" s="702" t="s">
        <v>142</v>
      </c>
      <c r="E72" s="703" t="s">
        <v>142</v>
      </c>
      <c r="F72" s="463" t="s">
        <v>143</v>
      </c>
      <c r="G72" s="464"/>
      <c r="H72" s="465"/>
      <c r="I72" s="465"/>
      <c r="J72" s="465"/>
      <c r="K72" s="465"/>
      <c r="L72" s="465"/>
      <c r="M72" s="466"/>
      <c r="N72" s="472"/>
      <c r="O72" s="572">
        <v>10</v>
      </c>
      <c r="P72" s="267"/>
      <c r="Q72" s="267"/>
      <c r="R72" s="267"/>
      <c r="S72" s="439">
        <v>0</v>
      </c>
      <c r="T72" s="439">
        <v>0</v>
      </c>
      <c r="U72" s="497"/>
      <c r="V72" s="500"/>
    </row>
    <row r="73" spans="1:22" s="461" customFormat="1" ht="15" hidden="1" customHeight="1">
      <c r="A73" s="462"/>
      <c r="B73" s="264"/>
      <c r="C73" s="701" t="s">
        <v>144</v>
      </c>
      <c r="D73" s="702" t="s">
        <v>145</v>
      </c>
      <c r="E73" s="703" t="s">
        <v>145</v>
      </c>
      <c r="F73" s="463" t="s">
        <v>146</v>
      </c>
      <c r="G73" s="464"/>
      <c r="H73" s="465"/>
      <c r="I73" s="465"/>
      <c r="J73" s="465"/>
      <c r="K73" s="465"/>
      <c r="L73" s="465"/>
      <c r="M73" s="466"/>
      <c r="N73" s="472"/>
      <c r="O73" s="572">
        <v>10</v>
      </c>
      <c r="P73" s="267"/>
      <c r="Q73" s="267"/>
      <c r="R73" s="267"/>
      <c r="S73" s="439">
        <v>0</v>
      </c>
      <c r="T73" s="439">
        <v>0</v>
      </c>
      <c r="U73" s="497"/>
      <c r="V73" s="500"/>
    </row>
    <row r="74" spans="1:22" s="461" customFormat="1" ht="15" customHeight="1">
      <c r="A74" s="462"/>
      <c r="B74" s="264" t="s">
        <v>147</v>
      </c>
      <c r="C74" s="701"/>
      <c r="D74" s="702"/>
      <c r="E74" s="703"/>
      <c r="F74" s="467" t="s">
        <v>148</v>
      </c>
      <c r="G74" s="464"/>
      <c r="H74" s="468"/>
      <c r="I74" s="468"/>
      <c r="J74" s="468"/>
      <c r="K74" s="468"/>
      <c r="L74" s="468"/>
      <c r="M74" s="469"/>
      <c r="N74" s="472"/>
      <c r="O74" s="572">
        <v>10</v>
      </c>
      <c r="P74" s="267"/>
      <c r="Q74" s="267"/>
      <c r="R74" s="267"/>
      <c r="S74" s="440">
        <f>SUM(S75:S80)</f>
        <v>0</v>
      </c>
      <c r="T74" s="440">
        <f>SUM(T75:T80)</f>
        <v>0</v>
      </c>
      <c r="U74" s="497"/>
      <c r="V74" s="500"/>
    </row>
    <row r="75" spans="1:22" s="461" customFormat="1" ht="15" customHeight="1">
      <c r="A75" s="462"/>
      <c r="B75" s="264"/>
      <c r="C75" s="701" t="s">
        <v>149</v>
      </c>
      <c r="D75" s="702" t="s">
        <v>150</v>
      </c>
      <c r="E75" s="703" t="s">
        <v>150</v>
      </c>
      <c r="F75" s="463" t="s">
        <v>151</v>
      </c>
      <c r="G75" s="464"/>
      <c r="H75" s="465"/>
      <c r="I75" s="465"/>
      <c r="J75" s="465"/>
      <c r="K75" s="465"/>
      <c r="L75" s="465"/>
      <c r="M75" s="466"/>
      <c r="N75" s="472"/>
      <c r="O75" s="572">
        <v>10</v>
      </c>
      <c r="P75" s="267"/>
      <c r="Q75" s="267"/>
      <c r="R75" s="267"/>
      <c r="S75" s="439">
        <v>0</v>
      </c>
      <c r="T75" s="439"/>
      <c r="U75" s="497"/>
      <c r="V75" s="500"/>
    </row>
    <row r="76" spans="1:22" s="461" customFormat="1" ht="15" hidden="1" customHeight="1">
      <c r="A76" s="462"/>
      <c r="B76" s="264"/>
      <c r="C76" s="701" t="s">
        <v>152</v>
      </c>
      <c r="D76" s="702" t="s">
        <v>153</v>
      </c>
      <c r="E76" s="703" t="s">
        <v>153</v>
      </c>
      <c r="F76" s="463" t="s">
        <v>154</v>
      </c>
      <c r="G76" s="464"/>
      <c r="H76" s="465"/>
      <c r="I76" s="465"/>
      <c r="J76" s="465"/>
      <c r="K76" s="465"/>
      <c r="L76" s="465"/>
      <c r="M76" s="466"/>
      <c r="N76" s="472"/>
      <c r="O76" s="572">
        <v>10</v>
      </c>
      <c r="P76" s="267"/>
      <c r="Q76" s="267"/>
      <c r="R76" s="267"/>
      <c r="S76" s="439">
        <v>0</v>
      </c>
      <c r="T76" s="439"/>
      <c r="U76" s="497"/>
      <c r="V76" s="500"/>
    </row>
    <row r="77" spans="1:22" s="461" customFormat="1" ht="15" hidden="1" customHeight="1">
      <c r="A77" s="462"/>
      <c r="B77" s="264"/>
      <c r="C77" s="701" t="s">
        <v>155</v>
      </c>
      <c r="D77" s="702" t="s">
        <v>156</v>
      </c>
      <c r="E77" s="703" t="s">
        <v>156</v>
      </c>
      <c r="F77" s="463" t="s">
        <v>157</v>
      </c>
      <c r="G77" s="464"/>
      <c r="H77" s="465"/>
      <c r="I77" s="465"/>
      <c r="J77" s="465"/>
      <c r="K77" s="465"/>
      <c r="L77" s="465"/>
      <c r="M77" s="466"/>
      <c r="N77" s="472"/>
      <c r="O77" s="572">
        <v>10</v>
      </c>
      <c r="P77" s="267"/>
      <c r="Q77" s="267"/>
      <c r="R77" s="267"/>
      <c r="S77" s="439">
        <v>0</v>
      </c>
      <c r="T77" s="439"/>
      <c r="U77" s="497"/>
      <c r="V77" s="500"/>
    </row>
    <row r="78" spans="1:22" s="461" customFormat="1" ht="15" hidden="1" customHeight="1">
      <c r="A78" s="462"/>
      <c r="B78" s="264"/>
      <c r="C78" s="701" t="s">
        <v>158</v>
      </c>
      <c r="D78" s="702" t="s">
        <v>159</v>
      </c>
      <c r="E78" s="703" t="s">
        <v>159</v>
      </c>
      <c r="F78" s="463" t="s">
        <v>160</v>
      </c>
      <c r="G78" s="464"/>
      <c r="H78" s="465"/>
      <c r="I78" s="465"/>
      <c r="J78" s="465"/>
      <c r="K78" s="465"/>
      <c r="L78" s="465"/>
      <c r="M78" s="466"/>
      <c r="N78" s="472"/>
      <c r="O78" s="572">
        <v>10</v>
      </c>
      <c r="P78" s="267"/>
      <c r="Q78" s="267"/>
      <c r="R78" s="267"/>
      <c r="S78" s="439">
        <v>0</v>
      </c>
      <c r="T78" s="439"/>
      <c r="U78" s="497"/>
      <c r="V78" s="500"/>
    </row>
    <row r="79" spans="1:22" s="461" customFormat="1" ht="15" hidden="1" customHeight="1">
      <c r="A79" s="462"/>
      <c r="B79" s="264"/>
      <c r="C79" s="701" t="s">
        <v>161</v>
      </c>
      <c r="D79" s="702" t="s">
        <v>162</v>
      </c>
      <c r="E79" s="703" t="s">
        <v>162</v>
      </c>
      <c r="F79" s="463" t="s">
        <v>163</v>
      </c>
      <c r="G79" s="464"/>
      <c r="H79" s="465"/>
      <c r="I79" s="465"/>
      <c r="J79" s="465"/>
      <c r="K79" s="465"/>
      <c r="L79" s="465"/>
      <c r="M79" s="466"/>
      <c r="N79" s="472"/>
      <c r="O79" s="572">
        <v>10</v>
      </c>
      <c r="P79" s="267"/>
      <c r="Q79" s="267"/>
      <c r="R79" s="267"/>
      <c r="S79" s="439">
        <v>0</v>
      </c>
      <c r="T79" s="439"/>
      <c r="U79" s="497"/>
      <c r="V79" s="500"/>
    </row>
    <row r="80" spans="1:22" s="461" customFormat="1" ht="15" hidden="1" customHeight="1">
      <c r="A80" s="462"/>
      <c r="B80" s="264"/>
      <c r="C80" s="701" t="s">
        <v>164</v>
      </c>
      <c r="D80" s="702" t="s">
        <v>165</v>
      </c>
      <c r="E80" s="703" t="s">
        <v>165</v>
      </c>
      <c r="F80" s="463" t="s">
        <v>166</v>
      </c>
      <c r="G80" s="464"/>
      <c r="H80" s="465"/>
      <c r="I80" s="465"/>
      <c r="J80" s="465"/>
      <c r="K80" s="465"/>
      <c r="L80" s="465"/>
      <c r="M80" s="466"/>
      <c r="N80" s="472"/>
      <c r="O80" s="572">
        <v>10</v>
      </c>
      <c r="P80" s="267"/>
      <c r="Q80" s="267"/>
      <c r="R80" s="267"/>
      <c r="S80" s="439">
        <v>0</v>
      </c>
      <c r="T80" s="439"/>
      <c r="U80" s="497"/>
      <c r="V80" s="500"/>
    </row>
    <row r="81" spans="1:22" s="461" customFormat="1" ht="15" hidden="1" customHeight="1">
      <c r="A81" s="462"/>
      <c r="B81" s="264" t="s">
        <v>167</v>
      </c>
      <c r="C81" s="701"/>
      <c r="D81" s="702"/>
      <c r="E81" s="703"/>
      <c r="F81" s="467" t="s">
        <v>168</v>
      </c>
      <c r="G81" s="464"/>
      <c r="H81" s="468"/>
      <c r="I81" s="468"/>
      <c r="J81" s="468"/>
      <c r="K81" s="468"/>
      <c r="L81" s="468"/>
      <c r="M81" s="469"/>
      <c r="N81" s="472"/>
      <c r="O81" s="572">
        <v>10</v>
      </c>
      <c r="P81" s="267"/>
      <c r="Q81" s="267"/>
      <c r="R81" s="267"/>
      <c r="S81" s="440">
        <f>SUM(S82:S84)</f>
        <v>0</v>
      </c>
      <c r="T81" s="440">
        <f>SUM(T82:T84)</f>
        <v>0</v>
      </c>
      <c r="U81" s="497"/>
      <c r="V81" s="500"/>
    </row>
    <row r="82" spans="1:22" s="461" customFormat="1" ht="15" hidden="1" customHeight="1">
      <c r="A82" s="462"/>
      <c r="B82" s="264"/>
      <c r="C82" s="701" t="s">
        <v>169</v>
      </c>
      <c r="D82" s="702" t="s">
        <v>170</v>
      </c>
      <c r="E82" s="703" t="s">
        <v>170</v>
      </c>
      <c r="F82" s="463" t="s">
        <v>171</v>
      </c>
      <c r="G82" s="464"/>
      <c r="H82" s="465"/>
      <c r="I82" s="465"/>
      <c r="J82" s="465"/>
      <c r="K82" s="465"/>
      <c r="L82" s="465"/>
      <c r="M82" s="466"/>
      <c r="N82" s="472"/>
      <c r="O82" s="572">
        <v>10</v>
      </c>
      <c r="P82" s="267"/>
      <c r="Q82" s="267"/>
      <c r="R82" s="267"/>
      <c r="S82" s="439">
        <v>0</v>
      </c>
      <c r="T82" s="439">
        <v>0</v>
      </c>
      <c r="U82" s="497"/>
      <c r="V82" s="500"/>
    </row>
    <row r="83" spans="1:22" s="461" customFormat="1" ht="15" hidden="1" customHeight="1">
      <c r="A83" s="462"/>
      <c r="B83" s="264"/>
      <c r="C83" s="701" t="s">
        <v>172</v>
      </c>
      <c r="D83" s="702" t="s">
        <v>173</v>
      </c>
      <c r="E83" s="703" t="s">
        <v>173</v>
      </c>
      <c r="F83" s="463" t="s">
        <v>174</v>
      </c>
      <c r="G83" s="464"/>
      <c r="H83" s="465"/>
      <c r="I83" s="465"/>
      <c r="J83" s="465"/>
      <c r="K83" s="465"/>
      <c r="L83" s="465"/>
      <c r="M83" s="466"/>
      <c r="N83" s="472"/>
      <c r="O83" s="572">
        <v>10</v>
      </c>
      <c r="P83" s="267"/>
      <c r="Q83" s="267"/>
      <c r="R83" s="267"/>
      <c r="S83" s="439">
        <v>0</v>
      </c>
      <c r="T83" s="439">
        <v>0</v>
      </c>
      <c r="U83" s="497"/>
      <c r="V83" s="500"/>
    </row>
    <row r="84" spans="1:22" s="461" customFormat="1" ht="15" hidden="1" customHeight="1">
      <c r="A84" s="462"/>
      <c r="B84" s="264"/>
      <c r="C84" s="701" t="s">
        <v>175</v>
      </c>
      <c r="D84" s="702" t="s">
        <v>176</v>
      </c>
      <c r="E84" s="703" t="s">
        <v>176</v>
      </c>
      <c r="F84" s="463" t="s">
        <v>177</v>
      </c>
      <c r="G84" s="464"/>
      <c r="H84" s="465"/>
      <c r="I84" s="465"/>
      <c r="J84" s="465"/>
      <c r="K84" s="465"/>
      <c r="L84" s="465"/>
      <c r="M84" s="466"/>
      <c r="N84" s="472"/>
      <c r="O84" s="572">
        <v>10</v>
      </c>
      <c r="P84" s="267"/>
      <c r="Q84" s="267"/>
      <c r="R84" s="267"/>
      <c r="S84" s="439">
        <v>0</v>
      </c>
      <c r="T84" s="439">
        <v>0</v>
      </c>
      <c r="U84" s="497"/>
      <c r="V84" s="500"/>
    </row>
    <row r="85" spans="1:22" s="461" customFormat="1" ht="15" hidden="1" customHeight="1">
      <c r="A85" s="462"/>
      <c r="B85" s="264" t="s">
        <v>178</v>
      </c>
      <c r="C85" s="701"/>
      <c r="D85" s="702"/>
      <c r="E85" s="703"/>
      <c r="F85" s="467" t="s">
        <v>179</v>
      </c>
      <c r="G85" s="464"/>
      <c r="H85" s="468"/>
      <c r="I85" s="468"/>
      <c r="J85" s="468"/>
      <c r="K85" s="468"/>
      <c r="L85" s="468"/>
      <c r="M85" s="469"/>
      <c r="N85" s="472"/>
      <c r="O85" s="572">
        <v>10</v>
      </c>
      <c r="P85" s="267"/>
      <c r="Q85" s="267"/>
      <c r="R85" s="267"/>
      <c r="S85" s="440">
        <f>SUM(S86:S88)</f>
        <v>0</v>
      </c>
      <c r="T85" s="440">
        <f>SUM(T86:T88)</f>
        <v>0</v>
      </c>
      <c r="U85" s="497"/>
      <c r="V85" s="500"/>
    </row>
    <row r="86" spans="1:22" s="461" customFormat="1" ht="15" hidden="1" customHeight="1">
      <c r="A86" s="462"/>
      <c r="B86" s="264"/>
      <c r="C86" s="701" t="s">
        <v>180</v>
      </c>
      <c r="D86" s="702" t="s">
        <v>181</v>
      </c>
      <c r="E86" s="703" t="s">
        <v>181</v>
      </c>
      <c r="F86" s="463" t="s">
        <v>182</v>
      </c>
      <c r="G86" s="464"/>
      <c r="H86" s="465"/>
      <c r="I86" s="465"/>
      <c r="J86" s="465"/>
      <c r="K86" s="465"/>
      <c r="L86" s="465"/>
      <c r="M86" s="466"/>
      <c r="N86" s="472"/>
      <c r="O86" s="572">
        <v>10</v>
      </c>
      <c r="P86" s="267"/>
      <c r="Q86" s="267"/>
      <c r="R86" s="267"/>
      <c r="S86" s="439">
        <v>0</v>
      </c>
      <c r="T86" s="439"/>
      <c r="U86" s="497"/>
      <c r="V86" s="500"/>
    </row>
    <row r="87" spans="1:22" s="461" customFormat="1" ht="15" hidden="1" customHeight="1">
      <c r="A87" s="462"/>
      <c r="B87" s="264"/>
      <c r="C87" s="701" t="s">
        <v>183</v>
      </c>
      <c r="D87" s="702" t="s">
        <v>184</v>
      </c>
      <c r="E87" s="703" t="s">
        <v>184</v>
      </c>
      <c r="F87" s="463" t="s">
        <v>185</v>
      </c>
      <c r="G87" s="464"/>
      <c r="H87" s="465"/>
      <c r="I87" s="465"/>
      <c r="J87" s="465"/>
      <c r="K87" s="465"/>
      <c r="L87" s="465"/>
      <c r="M87" s="466"/>
      <c r="N87" s="472"/>
      <c r="O87" s="572">
        <v>10</v>
      </c>
      <c r="P87" s="267"/>
      <c r="Q87" s="267"/>
      <c r="R87" s="267"/>
      <c r="S87" s="439">
        <v>0</v>
      </c>
      <c r="T87" s="439"/>
      <c r="U87" s="497"/>
      <c r="V87" s="500"/>
    </row>
    <row r="88" spans="1:22" s="461" customFormat="1" ht="15" hidden="1" customHeight="1">
      <c r="A88" s="462"/>
      <c r="B88" s="264"/>
      <c r="C88" s="701" t="s">
        <v>186</v>
      </c>
      <c r="D88" s="702" t="s">
        <v>187</v>
      </c>
      <c r="E88" s="703" t="s">
        <v>187</v>
      </c>
      <c r="F88" s="463" t="s">
        <v>188</v>
      </c>
      <c r="G88" s="464"/>
      <c r="H88" s="465"/>
      <c r="I88" s="465"/>
      <c r="J88" s="465"/>
      <c r="K88" s="465"/>
      <c r="L88" s="465"/>
      <c r="M88" s="466"/>
      <c r="N88" s="472"/>
      <c r="O88" s="572">
        <v>10</v>
      </c>
      <c r="P88" s="267"/>
      <c r="Q88" s="267"/>
      <c r="R88" s="267"/>
      <c r="S88" s="439">
        <v>0</v>
      </c>
      <c r="T88" s="439">
        <v>0</v>
      </c>
      <c r="U88" s="497"/>
      <c r="V88" s="500"/>
    </row>
    <row r="89" spans="1:22" s="461" customFormat="1" ht="15" hidden="1" customHeight="1">
      <c r="A89" s="462"/>
      <c r="B89" s="264" t="s">
        <v>189</v>
      </c>
      <c r="C89" s="701"/>
      <c r="D89" s="702"/>
      <c r="E89" s="703"/>
      <c r="F89" s="467" t="s">
        <v>190</v>
      </c>
      <c r="G89" s="464"/>
      <c r="H89" s="468"/>
      <c r="I89" s="468"/>
      <c r="J89" s="468"/>
      <c r="K89" s="468"/>
      <c r="L89" s="468"/>
      <c r="M89" s="469"/>
      <c r="N89" s="472"/>
      <c r="O89" s="572">
        <v>10</v>
      </c>
      <c r="P89" s="267"/>
      <c r="Q89" s="267"/>
      <c r="R89" s="267"/>
      <c r="S89" s="440">
        <f>SUM(S90:S98)</f>
        <v>0</v>
      </c>
      <c r="T89" s="440">
        <f>SUM(T90:T98)</f>
        <v>0</v>
      </c>
      <c r="U89" s="497"/>
      <c r="V89" s="500"/>
    </row>
    <row r="90" spans="1:22" s="461" customFormat="1" ht="15" hidden="1" customHeight="1">
      <c r="A90" s="462"/>
      <c r="B90" s="264"/>
      <c r="C90" s="701" t="s">
        <v>191</v>
      </c>
      <c r="D90" s="702" t="s">
        <v>192</v>
      </c>
      <c r="E90" s="703" t="s">
        <v>192</v>
      </c>
      <c r="F90" s="463" t="s">
        <v>193</v>
      </c>
      <c r="G90" s="464"/>
      <c r="H90" s="465"/>
      <c r="I90" s="465"/>
      <c r="J90" s="465"/>
      <c r="K90" s="465"/>
      <c r="L90" s="465"/>
      <c r="M90" s="466"/>
      <c r="N90" s="472"/>
      <c r="O90" s="572">
        <v>10</v>
      </c>
      <c r="P90" s="267"/>
      <c r="Q90" s="267"/>
      <c r="R90" s="267"/>
      <c r="S90" s="439">
        <v>0</v>
      </c>
      <c r="T90" s="439">
        <v>0</v>
      </c>
      <c r="U90" s="497"/>
      <c r="V90" s="500"/>
    </row>
    <row r="91" spans="1:22" s="461" customFormat="1" ht="15" hidden="1" customHeight="1">
      <c r="A91" s="462"/>
      <c r="B91" s="264"/>
      <c r="C91" s="701" t="s">
        <v>194</v>
      </c>
      <c r="D91" s="702" t="s">
        <v>195</v>
      </c>
      <c r="E91" s="703" t="s">
        <v>195</v>
      </c>
      <c r="F91" s="463" t="s">
        <v>196</v>
      </c>
      <c r="G91" s="464"/>
      <c r="H91" s="465"/>
      <c r="I91" s="465"/>
      <c r="J91" s="465"/>
      <c r="K91" s="465"/>
      <c r="L91" s="465"/>
      <c r="M91" s="466"/>
      <c r="N91" s="472"/>
      <c r="O91" s="572">
        <v>10</v>
      </c>
      <c r="P91" s="267"/>
      <c r="Q91" s="267"/>
      <c r="R91" s="267"/>
      <c r="S91" s="439">
        <v>0</v>
      </c>
      <c r="T91" s="439">
        <v>0</v>
      </c>
      <c r="U91" s="497"/>
      <c r="V91" s="500"/>
    </row>
    <row r="92" spans="1:22" s="461" customFormat="1" ht="15" hidden="1" customHeight="1">
      <c r="A92" s="462"/>
      <c r="B92" s="264"/>
      <c r="C92" s="701" t="s">
        <v>197</v>
      </c>
      <c r="D92" s="702" t="s">
        <v>198</v>
      </c>
      <c r="E92" s="703" t="s">
        <v>198</v>
      </c>
      <c r="F92" s="463" t="s">
        <v>199</v>
      </c>
      <c r="G92" s="464"/>
      <c r="H92" s="465"/>
      <c r="I92" s="465"/>
      <c r="J92" s="465"/>
      <c r="K92" s="465"/>
      <c r="L92" s="465"/>
      <c r="M92" s="466"/>
      <c r="N92" s="472"/>
      <c r="O92" s="572">
        <v>10</v>
      </c>
      <c r="P92" s="267"/>
      <c r="Q92" s="267"/>
      <c r="R92" s="267"/>
      <c r="S92" s="439">
        <v>0</v>
      </c>
      <c r="T92" s="439">
        <v>0</v>
      </c>
      <c r="U92" s="497"/>
      <c r="V92" s="500"/>
    </row>
    <row r="93" spans="1:22" s="461" customFormat="1" ht="15" hidden="1" customHeight="1">
      <c r="A93" s="462"/>
      <c r="B93" s="264"/>
      <c r="C93" s="701" t="s">
        <v>200</v>
      </c>
      <c r="D93" s="702" t="s">
        <v>201</v>
      </c>
      <c r="E93" s="703" t="s">
        <v>201</v>
      </c>
      <c r="F93" s="463" t="s">
        <v>202</v>
      </c>
      <c r="G93" s="464"/>
      <c r="H93" s="465"/>
      <c r="I93" s="465"/>
      <c r="J93" s="465"/>
      <c r="K93" s="465"/>
      <c r="L93" s="465"/>
      <c r="M93" s="466"/>
      <c r="N93" s="472"/>
      <c r="O93" s="572">
        <v>10</v>
      </c>
      <c r="P93" s="267"/>
      <c r="Q93" s="267"/>
      <c r="R93" s="267"/>
      <c r="S93" s="439">
        <v>0</v>
      </c>
      <c r="T93" s="439">
        <v>0</v>
      </c>
      <c r="U93" s="497"/>
      <c r="V93" s="500"/>
    </row>
    <row r="94" spans="1:22" s="461" customFormat="1" ht="15" hidden="1" customHeight="1">
      <c r="A94" s="462"/>
      <c r="B94" s="264"/>
      <c r="C94" s="701" t="s">
        <v>203</v>
      </c>
      <c r="D94" s="702" t="s">
        <v>204</v>
      </c>
      <c r="E94" s="703" t="s">
        <v>204</v>
      </c>
      <c r="F94" s="463" t="s">
        <v>205</v>
      </c>
      <c r="G94" s="464"/>
      <c r="H94" s="465"/>
      <c r="I94" s="465"/>
      <c r="J94" s="465"/>
      <c r="K94" s="465"/>
      <c r="L94" s="465"/>
      <c r="M94" s="466"/>
      <c r="N94" s="472"/>
      <c r="O94" s="572">
        <v>10</v>
      </c>
      <c r="P94" s="267"/>
      <c r="Q94" s="267"/>
      <c r="R94" s="267"/>
      <c r="S94" s="439">
        <v>0</v>
      </c>
      <c r="T94" s="439"/>
      <c r="U94" s="497"/>
      <c r="V94" s="500"/>
    </row>
    <row r="95" spans="1:22" s="461" customFormat="1" ht="15" hidden="1" customHeight="1">
      <c r="A95" s="462"/>
      <c r="B95" s="264"/>
      <c r="C95" s="701" t="s">
        <v>206</v>
      </c>
      <c r="D95" s="702" t="s">
        <v>207</v>
      </c>
      <c r="E95" s="703" t="s">
        <v>207</v>
      </c>
      <c r="F95" s="463" t="s">
        <v>208</v>
      </c>
      <c r="G95" s="464"/>
      <c r="H95" s="465"/>
      <c r="I95" s="465"/>
      <c r="J95" s="465"/>
      <c r="K95" s="465"/>
      <c r="L95" s="465"/>
      <c r="M95" s="466"/>
      <c r="N95" s="472"/>
      <c r="O95" s="572">
        <v>10</v>
      </c>
      <c r="P95" s="267"/>
      <c r="Q95" s="267"/>
      <c r="R95" s="267"/>
      <c r="S95" s="439">
        <v>0</v>
      </c>
      <c r="T95" s="439"/>
      <c r="U95" s="497"/>
      <c r="V95" s="500"/>
    </row>
    <row r="96" spans="1:22" s="461" customFormat="1" ht="15" hidden="1" customHeight="1">
      <c r="A96" s="462"/>
      <c r="B96" s="264"/>
      <c r="C96" s="701" t="s">
        <v>209</v>
      </c>
      <c r="D96" s="702" t="s">
        <v>210</v>
      </c>
      <c r="E96" s="703" t="s">
        <v>210</v>
      </c>
      <c r="F96" s="463" t="s">
        <v>211</v>
      </c>
      <c r="G96" s="464"/>
      <c r="H96" s="465"/>
      <c r="I96" s="465"/>
      <c r="J96" s="465"/>
      <c r="K96" s="465"/>
      <c r="L96" s="465"/>
      <c r="M96" s="466"/>
      <c r="N96" s="472"/>
      <c r="O96" s="572">
        <v>10</v>
      </c>
      <c r="P96" s="267"/>
      <c r="Q96" s="267"/>
      <c r="R96" s="267"/>
      <c r="S96" s="439">
        <v>0</v>
      </c>
      <c r="T96" s="439"/>
      <c r="U96" s="497"/>
      <c r="V96" s="500"/>
    </row>
    <row r="97" spans="1:22" s="461" customFormat="1" ht="15" hidden="1" customHeight="1">
      <c r="A97" s="462"/>
      <c r="B97" s="264"/>
      <c r="C97" s="701" t="s">
        <v>212</v>
      </c>
      <c r="D97" s="702" t="s">
        <v>213</v>
      </c>
      <c r="E97" s="703" t="s">
        <v>213</v>
      </c>
      <c r="F97" s="463" t="s">
        <v>214</v>
      </c>
      <c r="G97" s="464"/>
      <c r="H97" s="465"/>
      <c r="I97" s="465"/>
      <c r="J97" s="465"/>
      <c r="K97" s="465"/>
      <c r="L97" s="465"/>
      <c r="M97" s="466"/>
      <c r="N97" s="472"/>
      <c r="O97" s="572">
        <v>10</v>
      </c>
      <c r="P97" s="267"/>
      <c r="Q97" s="267"/>
      <c r="R97" s="267"/>
      <c r="S97" s="439">
        <v>0</v>
      </c>
      <c r="T97" s="439"/>
      <c r="U97" s="497"/>
      <c r="V97" s="500"/>
    </row>
    <row r="98" spans="1:22" s="461" customFormat="1" ht="15" hidden="1" customHeight="1">
      <c r="A98" s="462"/>
      <c r="B98" s="264"/>
      <c r="C98" s="701" t="s">
        <v>215</v>
      </c>
      <c r="D98" s="702" t="s">
        <v>213</v>
      </c>
      <c r="E98" s="703" t="s">
        <v>213</v>
      </c>
      <c r="F98" s="463" t="s">
        <v>216</v>
      </c>
      <c r="G98" s="464"/>
      <c r="H98" s="465"/>
      <c r="I98" s="465"/>
      <c r="J98" s="465"/>
      <c r="K98" s="465"/>
      <c r="L98" s="465"/>
      <c r="M98" s="466"/>
      <c r="N98" s="472"/>
      <c r="O98" s="572">
        <v>10</v>
      </c>
      <c r="P98" s="267"/>
      <c r="Q98" s="267"/>
      <c r="R98" s="267"/>
      <c r="S98" s="439">
        <v>0</v>
      </c>
      <c r="T98" s="439"/>
      <c r="U98" s="497"/>
      <c r="V98" s="500"/>
    </row>
    <row r="99" spans="1:22" s="461" customFormat="1" ht="15" customHeight="1">
      <c r="A99" s="462" t="s">
        <v>217</v>
      </c>
      <c r="B99" s="462"/>
      <c r="C99" s="738"/>
      <c r="D99" s="739"/>
      <c r="E99" s="740"/>
      <c r="F99" s="473" t="s">
        <v>218</v>
      </c>
      <c r="G99" s="474"/>
      <c r="H99" s="475"/>
      <c r="I99" s="475"/>
      <c r="J99" s="475"/>
      <c r="K99" s="475"/>
      <c r="L99" s="475"/>
      <c r="M99" s="476"/>
      <c r="N99" s="472"/>
      <c r="O99" s="572">
        <v>10</v>
      </c>
      <c r="P99" s="267"/>
      <c r="Q99" s="267"/>
      <c r="R99" s="267"/>
      <c r="S99" s="442">
        <f>+S100+S104+S109+S116+S133+S126+S120</f>
        <v>0</v>
      </c>
      <c r="T99" s="442">
        <f>+T100+T104+T109+T116+T133+T126+T120</f>
        <v>0</v>
      </c>
      <c r="U99" s="497"/>
      <c r="V99" s="500"/>
    </row>
    <row r="100" spans="1:22" s="461" customFormat="1" ht="15" customHeight="1">
      <c r="A100" s="462"/>
      <c r="B100" s="264" t="s">
        <v>219</v>
      </c>
      <c r="C100" s="701"/>
      <c r="D100" s="702"/>
      <c r="E100" s="703"/>
      <c r="F100" s="467" t="s">
        <v>220</v>
      </c>
      <c r="G100" s="464"/>
      <c r="H100" s="468"/>
      <c r="I100" s="468"/>
      <c r="J100" s="468"/>
      <c r="K100" s="468"/>
      <c r="L100" s="468"/>
      <c r="M100" s="469"/>
      <c r="N100" s="472"/>
      <c r="O100" s="572">
        <v>10</v>
      </c>
      <c r="P100" s="267"/>
      <c r="Q100" s="267"/>
      <c r="R100" s="267"/>
      <c r="S100" s="440">
        <f>SUM(S101:S103)</f>
        <v>0</v>
      </c>
      <c r="T100" s="440">
        <f>SUM(T101:T103)</f>
        <v>0</v>
      </c>
      <c r="U100" s="497"/>
      <c r="V100" s="500"/>
    </row>
    <row r="101" spans="1:22" s="461" customFormat="1" ht="15" customHeight="1">
      <c r="A101" s="462"/>
      <c r="B101" s="264"/>
      <c r="C101" s="701" t="s">
        <v>221</v>
      </c>
      <c r="D101" s="702" t="s">
        <v>222</v>
      </c>
      <c r="E101" s="703" t="s">
        <v>222</v>
      </c>
      <c r="F101" s="463" t="s">
        <v>223</v>
      </c>
      <c r="G101" s="464"/>
      <c r="H101" s="465"/>
      <c r="I101" s="465"/>
      <c r="J101" s="465"/>
      <c r="K101" s="465"/>
      <c r="L101" s="465"/>
      <c r="M101" s="466"/>
      <c r="N101" s="472"/>
      <c r="O101" s="572">
        <v>30</v>
      </c>
      <c r="P101" s="267"/>
      <c r="Q101" s="267"/>
      <c r="R101" s="267"/>
      <c r="S101" s="439">
        <v>0</v>
      </c>
      <c r="T101" s="439"/>
      <c r="U101" s="497"/>
      <c r="V101" s="500"/>
    </row>
    <row r="102" spans="1:22" s="461" customFormat="1" ht="15" hidden="1" customHeight="1">
      <c r="A102" s="462"/>
      <c r="B102" s="264"/>
      <c r="C102" s="701" t="s">
        <v>224</v>
      </c>
      <c r="D102" s="702" t="s">
        <v>225</v>
      </c>
      <c r="E102" s="703" t="s">
        <v>225</v>
      </c>
      <c r="F102" s="463" t="s">
        <v>226</v>
      </c>
      <c r="G102" s="464"/>
      <c r="H102" s="465"/>
      <c r="I102" s="465"/>
      <c r="J102" s="465"/>
      <c r="K102" s="465"/>
      <c r="L102" s="465"/>
      <c r="M102" s="466"/>
      <c r="N102" s="472"/>
      <c r="O102" s="572">
        <v>30</v>
      </c>
      <c r="P102" s="267"/>
      <c r="Q102" s="267"/>
      <c r="R102" s="267"/>
      <c r="S102" s="439">
        <v>0</v>
      </c>
      <c r="T102" s="439">
        <v>0</v>
      </c>
      <c r="U102" s="497"/>
      <c r="V102" s="500"/>
    </row>
    <row r="103" spans="1:22" s="461" customFormat="1" ht="15" hidden="1" customHeight="1">
      <c r="A103" s="462"/>
      <c r="B103" s="264"/>
      <c r="C103" s="701" t="s">
        <v>227</v>
      </c>
      <c r="D103" s="702" t="s">
        <v>228</v>
      </c>
      <c r="E103" s="703" t="s">
        <v>228</v>
      </c>
      <c r="F103" s="463" t="s">
        <v>229</v>
      </c>
      <c r="G103" s="464"/>
      <c r="H103" s="465"/>
      <c r="I103" s="465"/>
      <c r="J103" s="465"/>
      <c r="K103" s="465"/>
      <c r="L103" s="465"/>
      <c r="M103" s="466"/>
      <c r="N103" s="472"/>
      <c r="O103" s="572">
        <v>30</v>
      </c>
      <c r="P103" s="267"/>
      <c r="Q103" s="267"/>
      <c r="R103" s="267"/>
      <c r="S103" s="439">
        <v>0</v>
      </c>
      <c r="T103" s="439">
        <v>0</v>
      </c>
      <c r="U103" s="497"/>
      <c r="V103" s="500"/>
    </row>
    <row r="104" spans="1:22" s="461" customFormat="1" ht="15" hidden="1" customHeight="1">
      <c r="A104" s="462"/>
      <c r="B104" s="264" t="s">
        <v>230</v>
      </c>
      <c r="C104" s="701"/>
      <c r="D104" s="702"/>
      <c r="E104" s="703"/>
      <c r="F104" s="467" t="s">
        <v>231</v>
      </c>
      <c r="G104" s="464"/>
      <c r="H104" s="468"/>
      <c r="I104" s="468"/>
      <c r="J104" s="468"/>
      <c r="K104" s="468"/>
      <c r="L104" s="468"/>
      <c r="M104" s="469"/>
      <c r="N104" s="472"/>
      <c r="O104" s="572">
        <v>30</v>
      </c>
      <c r="P104" s="267"/>
      <c r="Q104" s="267"/>
      <c r="R104" s="267"/>
      <c r="S104" s="440">
        <f>SUM(S105:S108)</f>
        <v>0</v>
      </c>
      <c r="T104" s="440">
        <f>SUM(T105:T108)</f>
        <v>0</v>
      </c>
      <c r="U104" s="497"/>
      <c r="V104" s="500"/>
    </row>
    <row r="105" spans="1:22" s="461" customFormat="1" ht="15" hidden="1" customHeight="1">
      <c r="A105" s="462"/>
      <c r="B105" s="264"/>
      <c r="C105" s="701" t="s">
        <v>232</v>
      </c>
      <c r="D105" s="702" t="s">
        <v>233</v>
      </c>
      <c r="E105" s="703" t="s">
        <v>233</v>
      </c>
      <c r="F105" s="463" t="s">
        <v>234</v>
      </c>
      <c r="G105" s="464"/>
      <c r="H105" s="465"/>
      <c r="I105" s="465"/>
      <c r="J105" s="465"/>
      <c r="K105" s="465"/>
      <c r="L105" s="465"/>
      <c r="M105" s="466"/>
      <c r="N105" s="472"/>
      <c r="O105" s="572">
        <v>30</v>
      </c>
      <c r="P105" s="267"/>
      <c r="Q105" s="267"/>
      <c r="R105" s="267"/>
      <c r="S105" s="439">
        <v>0</v>
      </c>
      <c r="T105" s="439">
        <v>0</v>
      </c>
      <c r="U105" s="497"/>
      <c r="V105" s="500"/>
    </row>
    <row r="106" spans="1:22" s="461" customFormat="1" ht="15" hidden="1" customHeight="1">
      <c r="A106" s="462"/>
      <c r="B106" s="264"/>
      <c r="C106" s="701" t="s">
        <v>235</v>
      </c>
      <c r="D106" s="702" t="s">
        <v>233</v>
      </c>
      <c r="E106" s="703" t="s">
        <v>233</v>
      </c>
      <c r="F106" s="463" t="s">
        <v>236</v>
      </c>
      <c r="G106" s="464"/>
      <c r="H106" s="465"/>
      <c r="I106" s="465"/>
      <c r="J106" s="465"/>
      <c r="K106" s="465"/>
      <c r="L106" s="465"/>
      <c r="M106" s="466"/>
      <c r="N106" s="472"/>
      <c r="O106" s="572">
        <v>30</v>
      </c>
      <c r="P106" s="267"/>
      <c r="Q106" s="267"/>
      <c r="R106" s="267"/>
      <c r="S106" s="439">
        <v>0</v>
      </c>
      <c r="T106" s="439">
        <v>0</v>
      </c>
      <c r="U106" s="497"/>
      <c r="V106" s="500"/>
    </row>
    <row r="107" spans="1:22" s="461" customFormat="1" ht="15" hidden="1" customHeight="1">
      <c r="A107" s="462"/>
      <c r="B107" s="264"/>
      <c r="C107" s="701" t="s">
        <v>237</v>
      </c>
      <c r="D107" s="702" t="s">
        <v>233</v>
      </c>
      <c r="E107" s="703" t="s">
        <v>233</v>
      </c>
      <c r="F107" s="463" t="s">
        <v>238</v>
      </c>
      <c r="G107" s="464"/>
      <c r="H107" s="465"/>
      <c r="I107" s="465"/>
      <c r="J107" s="465"/>
      <c r="K107" s="465"/>
      <c r="L107" s="465"/>
      <c r="M107" s="466"/>
      <c r="N107" s="472"/>
      <c r="O107" s="572">
        <v>30</v>
      </c>
      <c r="P107" s="267"/>
      <c r="Q107" s="267"/>
      <c r="R107" s="267"/>
      <c r="S107" s="439">
        <v>0</v>
      </c>
      <c r="T107" s="439">
        <v>0</v>
      </c>
      <c r="U107" s="497"/>
      <c r="V107" s="500"/>
    </row>
    <row r="108" spans="1:22" s="461" customFormat="1" ht="15" hidden="1" customHeight="1">
      <c r="A108" s="462"/>
      <c r="B108" s="264"/>
      <c r="C108" s="701" t="s">
        <v>239</v>
      </c>
      <c r="D108" s="702" t="s">
        <v>233</v>
      </c>
      <c r="E108" s="703" t="s">
        <v>233</v>
      </c>
      <c r="F108" s="463" t="s">
        <v>240</v>
      </c>
      <c r="G108" s="464"/>
      <c r="H108" s="465"/>
      <c r="I108" s="465"/>
      <c r="J108" s="465"/>
      <c r="K108" s="465"/>
      <c r="L108" s="465"/>
      <c r="M108" s="466"/>
      <c r="N108" s="472"/>
      <c r="O108" s="572">
        <v>30</v>
      </c>
      <c r="P108" s="267"/>
      <c r="Q108" s="267"/>
      <c r="R108" s="267"/>
      <c r="S108" s="441">
        <v>0</v>
      </c>
      <c r="T108" s="441">
        <v>0</v>
      </c>
      <c r="U108" s="497"/>
      <c r="V108" s="500"/>
    </row>
    <row r="109" spans="1:22" s="461" customFormat="1" ht="15" customHeight="1">
      <c r="A109" s="462"/>
      <c r="B109" s="264">
        <v>33</v>
      </c>
      <c r="C109" s="701"/>
      <c r="D109" s="702"/>
      <c r="E109" s="703"/>
      <c r="F109" s="467" t="s">
        <v>241</v>
      </c>
      <c r="G109" s="464"/>
      <c r="H109" s="468"/>
      <c r="I109" s="468"/>
      <c r="J109" s="468"/>
      <c r="K109" s="468"/>
      <c r="L109" s="468"/>
      <c r="M109" s="469"/>
      <c r="N109" s="472"/>
      <c r="O109" s="572">
        <v>10</v>
      </c>
      <c r="P109" s="267"/>
      <c r="Q109" s="267"/>
      <c r="R109" s="267"/>
      <c r="S109" s="440">
        <f>SUM(S110:S115)</f>
        <v>0</v>
      </c>
      <c r="T109" s="440">
        <f>SUM(T110:T115)</f>
        <v>0</v>
      </c>
      <c r="U109" s="497"/>
      <c r="V109" s="500"/>
    </row>
    <row r="110" spans="1:22" s="461" customFormat="1" ht="15" customHeight="1">
      <c r="A110" s="462"/>
      <c r="B110" s="264"/>
      <c r="C110" s="701" t="s">
        <v>242</v>
      </c>
      <c r="D110" s="702" t="s">
        <v>243</v>
      </c>
      <c r="E110" s="703" t="s">
        <v>243</v>
      </c>
      <c r="F110" s="463" t="s">
        <v>244</v>
      </c>
      <c r="G110" s="464"/>
      <c r="H110" s="465"/>
      <c r="I110" s="465"/>
      <c r="J110" s="465"/>
      <c r="K110" s="465"/>
      <c r="L110" s="465"/>
      <c r="M110" s="466"/>
      <c r="N110" s="472"/>
      <c r="O110" s="572">
        <v>10</v>
      </c>
      <c r="P110" s="267"/>
      <c r="Q110" s="267"/>
      <c r="R110" s="267"/>
      <c r="S110" s="439">
        <v>0</v>
      </c>
      <c r="T110" s="439"/>
      <c r="U110" s="497"/>
      <c r="V110" s="500"/>
    </row>
    <row r="111" spans="1:22" s="461" customFormat="1" ht="15" customHeight="1">
      <c r="A111" s="462"/>
      <c r="B111" s="264"/>
      <c r="C111" s="701" t="s">
        <v>245</v>
      </c>
      <c r="D111" s="702" t="s">
        <v>246</v>
      </c>
      <c r="E111" s="703" t="s">
        <v>246</v>
      </c>
      <c r="F111" s="463" t="s">
        <v>247</v>
      </c>
      <c r="G111" s="464"/>
      <c r="H111" s="465"/>
      <c r="I111" s="465"/>
      <c r="J111" s="465"/>
      <c r="K111" s="465"/>
      <c r="L111" s="465"/>
      <c r="M111" s="466"/>
      <c r="N111" s="472"/>
      <c r="O111" s="572">
        <v>10</v>
      </c>
      <c r="P111" s="267"/>
      <c r="Q111" s="267"/>
      <c r="R111" s="267"/>
      <c r="S111" s="439">
        <v>0</v>
      </c>
      <c r="T111" s="439"/>
      <c r="U111" s="497"/>
      <c r="V111" s="500"/>
    </row>
    <row r="112" spans="1:22" s="461" customFormat="1" ht="15" customHeight="1">
      <c r="A112" s="462"/>
      <c r="B112" s="264"/>
      <c r="C112" s="701" t="s">
        <v>248</v>
      </c>
      <c r="D112" s="702" t="s">
        <v>249</v>
      </c>
      <c r="E112" s="703" t="s">
        <v>249</v>
      </c>
      <c r="F112" s="463" t="s">
        <v>250</v>
      </c>
      <c r="G112" s="464"/>
      <c r="H112" s="465"/>
      <c r="I112" s="465"/>
      <c r="J112" s="465"/>
      <c r="K112" s="465"/>
      <c r="L112" s="465"/>
      <c r="M112" s="466"/>
      <c r="N112" s="472"/>
      <c r="O112" s="572">
        <v>10</v>
      </c>
      <c r="P112" s="267"/>
      <c r="Q112" s="267"/>
      <c r="R112" s="267"/>
      <c r="S112" s="439">
        <v>0</v>
      </c>
      <c r="T112" s="439"/>
      <c r="U112" s="497"/>
      <c r="V112" s="500"/>
    </row>
    <row r="113" spans="1:22" s="461" customFormat="1" ht="15" hidden="1" customHeight="1">
      <c r="A113" s="462"/>
      <c r="B113" s="264"/>
      <c r="C113" s="701" t="s">
        <v>251</v>
      </c>
      <c r="D113" s="702" t="s">
        <v>252</v>
      </c>
      <c r="E113" s="703" t="s">
        <v>252</v>
      </c>
      <c r="F113" s="463" t="s">
        <v>253</v>
      </c>
      <c r="G113" s="464"/>
      <c r="H113" s="465"/>
      <c r="I113" s="465"/>
      <c r="J113" s="465"/>
      <c r="K113" s="465"/>
      <c r="L113" s="465"/>
      <c r="M113" s="466"/>
      <c r="N113" s="472"/>
      <c r="O113" s="572">
        <v>10</v>
      </c>
      <c r="P113" s="267"/>
      <c r="Q113" s="267"/>
      <c r="R113" s="267"/>
      <c r="S113" s="439">
        <v>0</v>
      </c>
      <c r="T113" s="439">
        <v>0</v>
      </c>
      <c r="U113" s="497"/>
      <c r="V113" s="500"/>
    </row>
    <row r="114" spans="1:22" s="461" customFormat="1" ht="15" hidden="1" customHeight="1">
      <c r="A114" s="462"/>
      <c r="B114" s="264"/>
      <c r="C114" s="701">
        <v>335</v>
      </c>
      <c r="D114" s="702" t="s">
        <v>254</v>
      </c>
      <c r="E114" s="703" t="s">
        <v>254</v>
      </c>
      <c r="F114" s="463" t="s">
        <v>255</v>
      </c>
      <c r="G114" s="464"/>
      <c r="H114" s="465"/>
      <c r="I114" s="465"/>
      <c r="J114" s="465"/>
      <c r="K114" s="465"/>
      <c r="L114" s="465"/>
      <c r="M114" s="466"/>
      <c r="N114" s="472"/>
      <c r="O114" s="572">
        <v>10</v>
      </c>
      <c r="P114" s="267"/>
      <c r="Q114" s="267"/>
      <c r="R114" s="267"/>
      <c r="S114" s="439">
        <v>0</v>
      </c>
      <c r="T114" s="439">
        <v>0</v>
      </c>
      <c r="U114" s="497"/>
      <c r="V114" s="500"/>
    </row>
    <row r="115" spans="1:22" s="461" customFormat="1" ht="15" hidden="1" customHeight="1">
      <c r="A115" s="462"/>
      <c r="B115" s="264"/>
      <c r="C115" s="701">
        <v>336</v>
      </c>
      <c r="D115" s="702" t="s">
        <v>256</v>
      </c>
      <c r="E115" s="703" t="s">
        <v>256</v>
      </c>
      <c r="F115" s="463" t="s">
        <v>257</v>
      </c>
      <c r="G115" s="464"/>
      <c r="H115" s="465"/>
      <c r="I115" s="465"/>
      <c r="J115" s="465"/>
      <c r="K115" s="465"/>
      <c r="L115" s="465"/>
      <c r="M115" s="466"/>
      <c r="N115" s="472"/>
      <c r="O115" s="572">
        <v>10</v>
      </c>
      <c r="P115" s="267"/>
      <c r="Q115" s="267"/>
      <c r="R115" s="267"/>
      <c r="S115" s="441"/>
      <c r="T115" s="441"/>
      <c r="U115" s="497"/>
      <c r="V115" s="500"/>
    </row>
    <row r="116" spans="1:22" s="461" customFormat="1" ht="15" customHeight="1">
      <c r="A116" s="462"/>
      <c r="B116" s="264" t="s">
        <v>258</v>
      </c>
      <c r="C116" s="701"/>
      <c r="D116" s="702"/>
      <c r="E116" s="703"/>
      <c r="F116" s="467" t="s">
        <v>259</v>
      </c>
      <c r="G116" s="464"/>
      <c r="H116" s="468"/>
      <c r="I116" s="468"/>
      <c r="J116" s="468"/>
      <c r="K116" s="468"/>
      <c r="L116" s="468"/>
      <c r="M116" s="469"/>
      <c r="N116" s="472"/>
      <c r="O116" s="572">
        <v>10</v>
      </c>
      <c r="P116" s="267"/>
      <c r="Q116" s="267"/>
      <c r="R116" s="267"/>
      <c r="S116" s="440">
        <f>SUM(S117:S119)</f>
        <v>0</v>
      </c>
      <c r="T116" s="440">
        <f>SUM(T117:T119)</f>
        <v>0</v>
      </c>
      <c r="U116" s="497"/>
      <c r="V116" s="500"/>
    </row>
    <row r="117" spans="1:22" s="461" customFormat="1" ht="15" customHeight="1">
      <c r="A117" s="462"/>
      <c r="B117" s="264"/>
      <c r="C117" s="701" t="s">
        <v>260</v>
      </c>
      <c r="D117" s="702" t="s">
        <v>261</v>
      </c>
      <c r="E117" s="703" t="s">
        <v>261</v>
      </c>
      <c r="F117" s="463" t="s">
        <v>262</v>
      </c>
      <c r="G117" s="464"/>
      <c r="H117" s="465"/>
      <c r="I117" s="465"/>
      <c r="J117" s="465"/>
      <c r="K117" s="465"/>
      <c r="L117" s="465"/>
      <c r="M117" s="466"/>
      <c r="N117" s="472"/>
      <c r="O117" s="572">
        <v>10</v>
      </c>
      <c r="P117" s="267"/>
      <c r="Q117" s="267"/>
      <c r="R117" s="267"/>
      <c r="S117" s="439">
        <v>0</v>
      </c>
      <c r="T117" s="439"/>
      <c r="U117" s="497"/>
      <c r="V117" s="500"/>
    </row>
    <row r="118" spans="1:22" s="461" customFormat="1" ht="15" hidden="1" customHeight="1">
      <c r="A118" s="462"/>
      <c r="B118" s="264"/>
      <c r="C118" s="701" t="s">
        <v>263</v>
      </c>
      <c r="D118" s="702" t="s">
        <v>264</v>
      </c>
      <c r="E118" s="703" t="s">
        <v>264</v>
      </c>
      <c r="F118" s="463" t="s">
        <v>265</v>
      </c>
      <c r="G118" s="464"/>
      <c r="H118" s="465"/>
      <c r="I118" s="465"/>
      <c r="J118" s="465"/>
      <c r="K118" s="465"/>
      <c r="L118" s="465"/>
      <c r="M118" s="466"/>
      <c r="N118" s="472"/>
      <c r="O118" s="572">
        <v>10</v>
      </c>
      <c r="P118" s="267"/>
      <c r="Q118" s="267"/>
      <c r="R118" s="267"/>
      <c r="S118" s="439">
        <v>0</v>
      </c>
      <c r="T118" s="439">
        <v>0</v>
      </c>
      <c r="U118" s="497"/>
      <c r="V118" s="500"/>
    </row>
    <row r="119" spans="1:22" s="461" customFormat="1" ht="15" hidden="1" customHeight="1">
      <c r="A119" s="462"/>
      <c r="B119" s="264"/>
      <c r="C119" s="701" t="s">
        <v>266</v>
      </c>
      <c r="D119" s="702" t="s">
        <v>264</v>
      </c>
      <c r="E119" s="703" t="s">
        <v>264</v>
      </c>
      <c r="F119" s="463" t="s">
        <v>267</v>
      </c>
      <c r="G119" s="464"/>
      <c r="H119" s="465"/>
      <c r="I119" s="465"/>
      <c r="J119" s="465"/>
      <c r="K119" s="465"/>
      <c r="L119" s="465"/>
      <c r="M119" s="466"/>
      <c r="N119" s="472"/>
      <c r="O119" s="572">
        <v>10</v>
      </c>
      <c r="P119" s="267"/>
      <c r="Q119" s="267"/>
      <c r="R119" s="267"/>
      <c r="S119" s="439">
        <v>0</v>
      </c>
      <c r="T119" s="439">
        <v>0</v>
      </c>
      <c r="U119" s="497"/>
      <c r="V119" s="500"/>
    </row>
    <row r="120" spans="1:22" s="461" customFormat="1" ht="15" hidden="1" customHeight="1">
      <c r="A120" s="462"/>
      <c r="B120" s="264" t="s">
        <v>268</v>
      </c>
      <c r="C120" s="701"/>
      <c r="D120" s="702"/>
      <c r="E120" s="703"/>
      <c r="F120" s="467" t="s">
        <v>477</v>
      </c>
      <c r="G120" s="464"/>
      <c r="H120" s="468"/>
      <c r="I120" s="468"/>
      <c r="J120" s="468"/>
      <c r="K120" s="468"/>
      <c r="L120" s="468"/>
      <c r="M120" s="469"/>
      <c r="N120" s="472"/>
      <c r="O120" s="572">
        <v>10</v>
      </c>
      <c r="P120" s="267"/>
      <c r="Q120" s="267"/>
      <c r="R120" s="267"/>
      <c r="S120" s="442">
        <f>SUM(S121:S125)</f>
        <v>0</v>
      </c>
      <c r="T120" s="442">
        <f>SUM(T121:T125)</f>
        <v>0</v>
      </c>
      <c r="U120" s="497"/>
      <c r="V120" s="500"/>
    </row>
    <row r="121" spans="1:22" s="461" customFormat="1" ht="15" hidden="1" customHeight="1">
      <c r="A121" s="462"/>
      <c r="B121" s="264"/>
      <c r="C121" s="701" t="s">
        <v>270</v>
      </c>
      <c r="D121" s="702" t="s">
        <v>271</v>
      </c>
      <c r="E121" s="703" t="s">
        <v>271</v>
      </c>
      <c r="F121" s="463" t="s">
        <v>272</v>
      </c>
      <c r="G121" s="464"/>
      <c r="H121" s="465"/>
      <c r="I121" s="465"/>
      <c r="J121" s="465"/>
      <c r="K121" s="465"/>
      <c r="L121" s="465"/>
      <c r="M121" s="466"/>
      <c r="N121" s="472"/>
      <c r="O121" s="572">
        <v>10</v>
      </c>
      <c r="P121" s="267"/>
      <c r="Q121" s="267"/>
      <c r="R121" s="267"/>
      <c r="S121" s="439">
        <v>0</v>
      </c>
      <c r="T121" s="439">
        <v>0</v>
      </c>
      <c r="U121" s="497"/>
      <c r="V121" s="500"/>
    </row>
    <row r="122" spans="1:22" s="461" customFormat="1" ht="15" hidden="1" customHeight="1">
      <c r="A122" s="462"/>
      <c r="B122" s="264"/>
      <c r="C122" s="701" t="s">
        <v>273</v>
      </c>
      <c r="D122" s="702" t="s">
        <v>271</v>
      </c>
      <c r="E122" s="703" t="s">
        <v>271</v>
      </c>
      <c r="F122" s="463" t="s">
        <v>274</v>
      </c>
      <c r="G122" s="464"/>
      <c r="H122" s="465"/>
      <c r="I122" s="465"/>
      <c r="J122" s="465"/>
      <c r="K122" s="465"/>
      <c r="L122" s="465"/>
      <c r="M122" s="466"/>
      <c r="N122" s="472"/>
      <c r="O122" s="572">
        <v>10</v>
      </c>
      <c r="P122" s="267"/>
      <c r="Q122" s="267"/>
      <c r="R122" s="267"/>
      <c r="S122" s="439">
        <v>0</v>
      </c>
      <c r="T122" s="439">
        <v>0</v>
      </c>
      <c r="U122" s="497"/>
      <c r="V122" s="500"/>
    </row>
    <row r="123" spans="1:22" s="461" customFormat="1" ht="15" hidden="1" customHeight="1">
      <c r="A123" s="462"/>
      <c r="B123" s="264"/>
      <c r="C123" s="701" t="s">
        <v>275</v>
      </c>
      <c r="D123" s="702" t="s">
        <v>276</v>
      </c>
      <c r="E123" s="703" t="s">
        <v>276</v>
      </c>
      <c r="F123" s="463" t="s">
        <v>277</v>
      </c>
      <c r="G123" s="464"/>
      <c r="H123" s="465"/>
      <c r="I123" s="465"/>
      <c r="J123" s="465"/>
      <c r="K123" s="465"/>
      <c r="L123" s="465"/>
      <c r="M123" s="466"/>
      <c r="N123" s="472"/>
      <c r="O123" s="572">
        <v>10</v>
      </c>
      <c r="P123" s="267"/>
      <c r="Q123" s="267"/>
      <c r="R123" s="267"/>
      <c r="S123" s="439">
        <v>0</v>
      </c>
      <c r="T123" s="439">
        <v>0</v>
      </c>
      <c r="U123" s="497"/>
      <c r="V123" s="500"/>
    </row>
    <row r="124" spans="1:22" s="461" customFormat="1" ht="15" hidden="1" customHeight="1">
      <c r="A124" s="462"/>
      <c r="B124" s="264"/>
      <c r="C124" s="701" t="s">
        <v>278</v>
      </c>
      <c r="D124" s="702" t="s">
        <v>279</v>
      </c>
      <c r="E124" s="703" t="s">
        <v>279</v>
      </c>
      <c r="F124" s="463" t="s">
        <v>280</v>
      </c>
      <c r="G124" s="464"/>
      <c r="H124" s="465"/>
      <c r="I124" s="465"/>
      <c r="J124" s="465"/>
      <c r="K124" s="465"/>
      <c r="L124" s="465"/>
      <c r="M124" s="466"/>
      <c r="N124" s="472"/>
      <c r="O124" s="572">
        <v>10</v>
      </c>
      <c r="P124" s="267"/>
      <c r="Q124" s="267"/>
      <c r="R124" s="267"/>
      <c r="S124" s="439">
        <v>0</v>
      </c>
      <c r="T124" s="439">
        <v>0</v>
      </c>
      <c r="U124" s="497"/>
      <c r="V124" s="500"/>
    </row>
    <row r="125" spans="1:22" s="461" customFormat="1" ht="15" hidden="1" customHeight="1">
      <c r="A125" s="462"/>
      <c r="B125" s="264"/>
      <c r="C125" s="701" t="s">
        <v>281</v>
      </c>
      <c r="D125" s="702" t="s">
        <v>282</v>
      </c>
      <c r="E125" s="703" t="s">
        <v>282</v>
      </c>
      <c r="F125" s="463" t="s">
        <v>283</v>
      </c>
      <c r="G125" s="464"/>
      <c r="H125" s="465"/>
      <c r="I125" s="465"/>
      <c r="J125" s="465"/>
      <c r="K125" s="465"/>
      <c r="L125" s="465"/>
      <c r="M125" s="466"/>
      <c r="N125" s="472"/>
      <c r="O125" s="572">
        <v>10</v>
      </c>
      <c r="P125" s="267"/>
      <c r="Q125" s="267"/>
      <c r="R125" s="267"/>
      <c r="S125" s="439">
        <v>0</v>
      </c>
      <c r="T125" s="439">
        <v>0</v>
      </c>
      <c r="U125" s="497"/>
      <c r="V125" s="500"/>
    </row>
    <row r="126" spans="1:22" s="461" customFormat="1" ht="15" hidden="1" customHeight="1">
      <c r="A126" s="462"/>
      <c r="B126" s="264" t="s">
        <v>284</v>
      </c>
      <c r="C126" s="265"/>
      <c r="D126" s="470"/>
      <c r="E126" s="471"/>
      <c r="F126" s="467" t="s">
        <v>478</v>
      </c>
      <c r="G126" s="464"/>
      <c r="H126" s="465"/>
      <c r="I126" s="465"/>
      <c r="J126" s="465"/>
      <c r="K126" s="465"/>
      <c r="L126" s="465"/>
      <c r="M126" s="466"/>
      <c r="N126" s="472"/>
      <c r="O126" s="572">
        <v>10</v>
      </c>
      <c r="P126" s="267"/>
      <c r="Q126" s="267"/>
      <c r="R126" s="267"/>
      <c r="S126" s="442">
        <f>SUM(S127:S132)</f>
        <v>0</v>
      </c>
      <c r="T126" s="442">
        <f>SUM(T127:T132)</f>
        <v>0</v>
      </c>
      <c r="U126" s="497"/>
      <c r="V126" s="500"/>
    </row>
    <row r="127" spans="1:22" s="461" customFormat="1" ht="15" hidden="1" customHeight="1">
      <c r="A127" s="462"/>
      <c r="B127" s="264"/>
      <c r="C127" s="701" t="s">
        <v>286</v>
      </c>
      <c r="D127" s="702" t="s">
        <v>271</v>
      </c>
      <c r="E127" s="703" t="s">
        <v>271</v>
      </c>
      <c r="F127" s="463" t="s">
        <v>287</v>
      </c>
      <c r="G127" s="464"/>
      <c r="H127" s="465"/>
      <c r="I127" s="465"/>
      <c r="J127" s="465"/>
      <c r="K127" s="465"/>
      <c r="L127" s="465"/>
      <c r="M127" s="466"/>
      <c r="N127" s="472"/>
      <c r="O127" s="572">
        <v>10</v>
      </c>
      <c r="P127" s="267"/>
      <c r="Q127" s="267"/>
      <c r="R127" s="267"/>
      <c r="S127" s="439">
        <v>0</v>
      </c>
      <c r="T127" s="439">
        <v>0</v>
      </c>
      <c r="U127" s="497"/>
      <c r="V127" s="500"/>
    </row>
    <row r="128" spans="1:22" s="461" customFormat="1" ht="15" hidden="1" customHeight="1">
      <c r="A128" s="462"/>
      <c r="B128" s="264"/>
      <c r="C128" s="701" t="s">
        <v>288</v>
      </c>
      <c r="D128" s="702" t="s">
        <v>271</v>
      </c>
      <c r="E128" s="703" t="s">
        <v>271</v>
      </c>
      <c r="F128" s="463" t="s">
        <v>289</v>
      </c>
      <c r="G128" s="464"/>
      <c r="H128" s="465"/>
      <c r="I128" s="465"/>
      <c r="J128" s="465"/>
      <c r="K128" s="465"/>
      <c r="L128" s="465"/>
      <c r="M128" s="466"/>
      <c r="N128" s="472"/>
      <c r="O128" s="572">
        <v>10</v>
      </c>
      <c r="P128" s="267"/>
      <c r="Q128" s="267"/>
      <c r="R128" s="267"/>
      <c r="S128" s="439">
        <v>0</v>
      </c>
      <c r="T128" s="439">
        <v>0</v>
      </c>
      <c r="U128" s="497"/>
      <c r="V128" s="500"/>
    </row>
    <row r="129" spans="1:23" s="461" customFormat="1" ht="15" hidden="1" customHeight="1">
      <c r="A129" s="462"/>
      <c r="B129" s="264"/>
      <c r="C129" s="701" t="s">
        <v>290</v>
      </c>
      <c r="D129" s="702" t="s">
        <v>276</v>
      </c>
      <c r="E129" s="703" t="s">
        <v>276</v>
      </c>
      <c r="F129" s="463" t="s">
        <v>291</v>
      </c>
      <c r="G129" s="464"/>
      <c r="H129" s="465"/>
      <c r="I129" s="465"/>
      <c r="J129" s="465"/>
      <c r="K129" s="465"/>
      <c r="L129" s="465"/>
      <c r="M129" s="466"/>
      <c r="N129" s="472"/>
      <c r="O129" s="572">
        <v>10</v>
      </c>
      <c r="P129" s="267"/>
      <c r="Q129" s="267"/>
      <c r="R129" s="267"/>
      <c r="S129" s="439">
        <v>0</v>
      </c>
      <c r="T129" s="439">
        <v>0</v>
      </c>
      <c r="U129" s="497"/>
      <c r="V129" s="500"/>
    </row>
    <row r="130" spans="1:23" s="461" customFormat="1" ht="15" hidden="1" customHeight="1">
      <c r="A130" s="462"/>
      <c r="B130" s="264"/>
      <c r="C130" s="701" t="s">
        <v>292</v>
      </c>
      <c r="D130" s="702" t="s">
        <v>279</v>
      </c>
      <c r="E130" s="703" t="s">
        <v>279</v>
      </c>
      <c r="F130" s="463" t="s">
        <v>293</v>
      </c>
      <c r="G130" s="464"/>
      <c r="H130" s="465"/>
      <c r="I130" s="465"/>
      <c r="J130" s="465"/>
      <c r="K130" s="465"/>
      <c r="L130" s="465"/>
      <c r="M130" s="466"/>
      <c r="N130" s="472"/>
      <c r="O130" s="572">
        <v>10</v>
      </c>
      <c r="P130" s="267"/>
      <c r="Q130" s="267"/>
      <c r="R130" s="267"/>
      <c r="S130" s="439">
        <v>0</v>
      </c>
      <c r="T130" s="439">
        <v>0</v>
      </c>
      <c r="U130" s="497"/>
      <c r="V130" s="500"/>
    </row>
    <row r="131" spans="1:23" s="461" customFormat="1" ht="15" hidden="1" customHeight="1">
      <c r="A131" s="462"/>
      <c r="B131" s="264"/>
      <c r="C131" s="701" t="s">
        <v>294</v>
      </c>
      <c r="D131" s="702" t="s">
        <v>282</v>
      </c>
      <c r="E131" s="703" t="s">
        <v>282</v>
      </c>
      <c r="F131" s="463" t="s">
        <v>295</v>
      </c>
      <c r="G131" s="464"/>
      <c r="H131" s="465"/>
      <c r="I131" s="465"/>
      <c r="J131" s="465"/>
      <c r="K131" s="465"/>
      <c r="L131" s="465"/>
      <c r="M131" s="466"/>
      <c r="N131" s="472"/>
      <c r="O131" s="572">
        <v>10</v>
      </c>
      <c r="P131" s="267"/>
      <c r="Q131" s="267"/>
      <c r="R131" s="267"/>
      <c r="S131" s="439">
        <v>0</v>
      </c>
      <c r="T131" s="439">
        <v>0</v>
      </c>
      <c r="U131" s="497"/>
      <c r="V131" s="500"/>
    </row>
    <row r="132" spans="1:23" s="461" customFormat="1" ht="15" hidden="1" customHeight="1">
      <c r="A132" s="462"/>
      <c r="B132" s="264"/>
      <c r="C132" s="701" t="s">
        <v>296</v>
      </c>
      <c r="D132" s="702" t="s">
        <v>282</v>
      </c>
      <c r="E132" s="703" t="s">
        <v>282</v>
      </c>
      <c r="F132" s="463" t="s">
        <v>297</v>
      </c>
      <c r="G132" s="464"/>
      <c r="H132" s="465"/>
      <c r="I132" s="465"/>
      <c r="J132" s="465"/>
      <c r="K132" s="465"/>
      <c r="L132" s="465"/>
      <c r="M132" s="466"/>
      <c r="N132" s="472"/>
      <c r="O132" s="572">
        <v>10</v>
      </c>
      <c r="P132" s="267"/>
      <c r="Q132" s="267"/>
      <c r="R132" s="267"/>
      <c r="S132" s="439">
        <v>0</v>
      </c>
      <c r="T132" s="439">
        <v>0</v>
      </c>
      <c r="U132" s="497"/>
      <c r="V132" s="500"/>
    </row>
    <row r="133" spans="1:23" s="461" customFormat="1" ht="15" customHeight="1">
      <c r="A133" s="462"/>
      <c r="B133" s="264" t="s">
        <v>298</v>
      </c>
      <c r="C133" s="701"/>
      <c r="D133" s="702"/>
      <c r="E133" s="703"/>
      <c r="F133" s="467" t="s">
        <v>299</v>
      </c>
      <c r="G133" s="464"/>
      <c r="H133" s="468"/>
      <c r="I133" s="468"/>
      <c r="J133" s="468"/>
      <c r="K133" s="468"/>
      <c r="L133" s="468"/>
      <c r="M133" s="469"/>
      <c r="N133" s="472"/>
      <c r="O133" s="572">
        <v>10</v>
      </c>
      <c r="P133" s="267"/>
      <c r="Q133" s="267"/>
      <c r="R133" s="267"/>
      <c r="S133" s="440">
        <f>SUM(S134:S142)</f>
        <v>0</v>
      </c>
      <c r="T133" s="440">
        <f>SUM(T134:T142)</f>
        <v>0</v>
      </c>
      <c r="U133" s="497"/>
      <c r="V133" s="500"/>
      <c r="W133" s="497"/>
    </row>
    <row r="134" spans="1:23" s="461" customFormat="1" ht="15" customHeight="1">
      <c r="A134" s="462"/>
      <c r="B134" s="264"/>
      <c r="C134" s="701" t="s">
        <v>300</v>
      </c>
      <c r="D134" s="702" t="s">
        <v>301</v>
      </c>
      <c r="E134" s="703" t="s">
        <v>301</v>
      </c>
      <c r="F134" s="463" t="s">
        <v>302</v>
      </c>
      <c r="G134" s="464"/>
      <c r="H134" s="465"/>
      <c r="I134" s="465"/>
      <c r="J134" s="465"/>
      <c r="K134" s="465"/>
      <c r="L134" s="465"/>
      <c r="M134" s="466"/>
      <c r="N134" s="472"/>
      <c r="O134" s="572">
        <v>10</v>
      </c>
      <c r="P134" s="267"/>
      <c r="Q134" s="267"/>
      <c r="R134" s="267"/>
      <c r="S134" s="439">
        <v>0</v>
      </c>
      <c r="T134" s="439"/>
      <c r="U134" s="497"/>
      <c r="V134" s="500"/>
    </row>
    <row r="135" spans="1:23" s="461" customFormat="1" ht="15" customHeight="1">
      <c r="A135" s="462"/>
      <c r="B135" s="264"/>
      <c r="C135" s="701" t="s">
        <v>303</v>
      </c>
      <c r="D135" s="702" t="s">
        <v>304</v>
      </c>
      <c r="E135" s="703" t="s">
        <v>304</v>
      </c>
      <c r="F135" s="463" t="s">
        <v>305</v>
      </c>
      <c r="G135" s="464"/>
      <c r="H135" s="465"/>
      <c r="I135" s="465"/>
      <c r="J135" s="465"/>
      <c r="K135" s="465"/>
      <c r="L135" s="465"/>
      <c r="M135" s="466"/>
      <c r="N135" s="472"/>
      <c r="O135" s="572">
        <v>10</v>
      </c>
      <c r="P135" s="267"/>
      <c r="Q135" s="267"/>
      <c r="R135" s="267"/>
      <c r="S135" s="439">
        <v>0</v>
      </c>
      <c r="T135" s="439"/>
      <c r="U135" s="497"/>
      <c r="V135" s="500"/>
    </row>
    <row r="136" spans="1:23" s="461" customFormat="1" ht="15" hidden="1" customHeight="1">
      <c r="A136" s="462"/>
      <c r="B136" s="264"/>
      <c r="C136" s="701" t="s">
        <v>306</v>
      </c>
      <c r="D136" s="702" t="s">
        <v>304</v>
      </c>
      <c r="E136" s="703" t="s">
        <v>304</v>
      </c>
      <c r="F136" s="463" t="s">
        <v>307</v>
      </c>
      <c r="G136" s="464"/>
      <c r="H136" s="465"/>
      <c r="I136" s="465"/>
      <c r="J136" s="465"/>
      <c r="K136" s="465"/>
      <c r="L136" s="465"/>
      <c r="M136" s="466"/>
      <c r="N136" s="472"/>
      <c r="O136" s="572">
        <v>10</v>
      </c>
      <c r="P136" s="267"/>
      <c r="Q136" s="267"/>
      <c r="R136" s="267"/>
      <c r="S136" s="439">
        <v>0</v>
      </c>
      <c r="T136" s="439"/>
      <c r="U136" s="497"/>
      <c r="V136" s="500"/>
    </row>
    <row r="137" spans="1:23" s="461" customFormat="1" ht="15" customHeight="1">
      <c r="A137" s="462"/>
      <c r="B137" s="264"/>
      <c r="C137" s="701" t="s">
        <v>308</v>
      </c>
      <c r="D137" s="702" t="s">
        <v>304</v>
      </c>
      <c r="E137" s="703" t="s">
        <v>304</v>
      </c>
      <c r="F137" s="463" t="s">
        <v>309</v>
      </c>
      <c r="G137" s="464"/>
      <c r="H137" s="465"/>
      <c r="I137" s="465"/>
      <c r="J137" s="465"/>
      <c r="K137" s="465"/>
      <c r="L137" s="465"/>
      <c r="M137" s="466"/>
      <c r="N137" s="472"/>
      <c r="O137" s="572">
        <v>10</v>
      </c>
      <c r="P137" s="267"/>
      <c r="Q137" s="267"/>
      <c r="R137" s="267"/>
      <c r="S137" s="439">
        <v>0</v>
      </c>
      <c r="T137" s="439"/>
      <c r="U137" s="497"/>
      <c r="V137" s="500"/>
    </row>
    <row r="138" spans="1:23" s="461" customFormat="1" ht="15" hidden="1" customHeight="1">
      <c r="A138" s="462"/>
      <c r="B138" s="264"/>
      <c r="C138" s="701" t="s">
        <v>310</v>
      </c>
      <c r="D138" s="702" t="s">
        <v>304</v>
      </c>
      <c r="E138" s="703" t="s">
        <v>304</v>
      </c>
      <c r="F138" s="463" t="s">
        <v>311</v>
      </c>
      <c r="G138" s="464"/>
      <c r="H138" s="465"/>
      <c r="I138" s="465"/>
      <c r="J138" s="465"/>
      <c r="K138" s="465"/>
      <c r="L138" s="465"/>
      <c r="M138" s="466"/>
      <c r="N138" s="472"/>
      <c r="O138" s="572">
        <v>10</v>
      </c>
      <c r="P138" s="267"/>
      <c r="Q138" s="267"/>
      <c r="R138" s="267"/>
      <c r="S138" s="439">
        <v>0</v>
      </c>
      <c r="T138" s="439"/>
      <c r="U138" s="497"/>
      <c r="V138" s="500"/>
    </row>
    <row r="139" spans="1:23" s="461" customFormat="1" ht="15" customHeight="1">
      <c r="A139" s="462"/>
      <c r="B139" s="264"/>
      <c r="C139" s="701" t="s">
        <v>312</v>
      </c>
      <c r="D139" s="702" t="s">
        <v>313</v>
      </c>
      <c r="E139" s="703" t="s">
        <v>313</v>
      </c>
      <c r="F139" s="463" t="s">
        <v>314</v>
      </c>
      <c r="G139" s="464"/>
      <c r="H139" s="465"/>
      <c r="I139" s="465"/>
      <c r="J139" s="465"/>
      <c r="K139" s="465"/>
      <c r="L139" s="465"/>
      <c r="M139" s="466"/>
      <c r="N139" s="472"/>
      <c r="O139" s="572">
        <v>10</v>
      </c>
      <c r="P139" s="267"/>
      <c r="Q139" s="267"/>
      <c r="R139" s="267"/>
      <c r="S139" s="439">
        <v>0</v>
      </c>
      <c r="T139" s="439"/>
      <c r="U139" s="497"/>
      <c r="V139" s="500"/>
    </row>
    <row r="140" spans="1:23" s="461" customFormat="1" ht="15" customHeight="1">
      <c r="A140" s="462"/>
      <c r="B140" s="264"/>
      <c r="C140" s="701" t="s">
        <v>315</v>
      </c>
      <c r="D140" s="702" t="s">
        <v>316</v>
      </c>
      <c r="E140" s="703" t="s">
        <v>316</v>
      </c>
      <c r="F140" s="463" t="s">
        <v>317</v>
      </c>
      <c r="G140" s="464"/>
      <c r="H140" s="465"/>
      <c r="I140" s="465"/>
      <c r="J140" s="465"/>
      <c r="K140" s="465"/>
      <c r="L140" s="465"/>
      <c r="M140" s="466"/>
      <c r="N140" s="472"/>
      <c r="O140" s="572">
        <v>10</v>
      </c>
      <c r="P140" s="267"/>
      <c r="Q140" s="267"/>
      <c r="R140" s="267"/>
      <c r="S140" s="439">
        <v>0</v>
      </c>
      <c r="T140" s="439"/>
      <c r="U140" s="497"/>
      <c r="V140" s="500"/>
    </row>
    <row r="141" spans="1:23" s="461" customFormat="1" ht="15" hidden="1" customHeight="1">
      <c r="A141" s="462"/>
      <c r="B141" s="264"/>
      <c r="C141" s="265"/>
      <c r="D141" s="470" t="s">
        <v>542</v>
      </c>
      <c r="E141" s="471"/>
      <c r="F141" s="463" t="s">
        <v>543</v>
      </c>
      <c r="G141" s="464"/>
      <c r="H141" s="465"/>
      <c r="I141" s="465"/>
      <c r="J141" s="465"/>
      <c r="K141" s="465"/>
      <c r="L141" s="465"/>
      <c r="M141" s="466"/>
      <c r="N141" s="472"/>
      <c r="O141" s="572">
        <v>10</v>
      </c>
      <c r="P141" s="267"/>
      <c r="Q141" s="267"/>
      <c r="R141" s="267"/>
      <c r="S141" s="439"/>
      <c r="T141" s="439"/>
      <c r="U141" s="500"/>
      <c r="V141" s="500"/>
    </row>
    <row r="142" spans="1:23" s="461" customFormat="1" ht="15" customHeight="1">
      <c r="A142" s="462"/>
      <c r="B142" s="264"/>
      <c r="C142" s="701" t="s">
        <v>318</v>
      </c>
      <c r="D142" s="702" t="s">
        <v>319</v>
      </c>
      <c r="E142" s="703" t="s">
        <v>319</v>
      </c>
      <c r="F142" s="463" t="s">
        <v>320</v>
      </c>
      <c r="G142" s="464"/>
      <c r="H142" s="465"/>
      <c r="I142" s="465"/>
      <c r="J142" s="465"/>
      <c r="K142" s="465"/>
      <c r="L142" s="465"/>
      <c r="M142" s="466"/>
      <c r="N142" s="472"/>
      <c r="O142" s="572">
        <v>10</v>
      </c>
      <c r="P142" s="267"/>
      <c r="Q142" s="267"/>
      <c r="R142" s="463"/>
      <c r="S142" s="439">
        <v>0</v>
      </c>
      <c r="T142" s="507"/>
      <c r="U142" s="497"/>
      <c r="V142" s="500"/>
    </row>
    <row r="143" spans="1:23" s="478" customFormat="1" ht="15" hidden="1" customHeight="1">
      <c r="A143" s="462" t="s">
        <v>321</v>
      </c>
      <c r="B143" s="462"/>
      <c r="C143" s="738"/>
      <c r="D143" s="739"/>
      <c r="E143" s="740"/>
      <c r="F143" s="473" t="s">
        <v>322</v>
      </c>
      <c r="G143" s="474"/>
      <c r="H143" s="475"/>
      <c r="I143" s="475"/>
      <c r="J143" s="475"/>
      <c r="K143" s="475"/>
      <c r="L143" s="475"/>
      <c r="M143" s="476"/>
      <c r="N143" s="477"/>
      <c r="O143" s="572">
        <v>10</v>
      </c>
      <c r="P143" s="273"/>
      <c r="Q143" s="273"/>
      <c r="R143" s="273"/>
      <c r="S143" s="442">
        <f>+S144+S147</f>
        <v>0</v>
      </c>
      <c r="T143" s="442">
        <f>+T144+T147</f>
        <v>0</v>
      </c>
      <c r="U143" s="506"/>
      <c r="V143" s="500"/>
    </row>
    <row r="144" spans="1:23" s="461" customFormat="1" ht="15" hidden="1" customHeight="1">
      <c r="A144" s="462"/>
      <c r="B144" s="264" t="s">
        <v>323</v>
      </c>
      <c r="C144" s="701"/>
      <c r="D144" s="702"/>
      <c r="E144" s="703"/>
      <c r="F144" s="467" t="s">
        <v>324</v>
      </c>
      <c r="G144" s="464"/>
      <c r="H144" s="468"/>
      <c r="I144" s="468"/>
      <c r="J144" s="468"/>
      <c r="K144" s="468"/>
      <c r="L144" s="468"/>
      <c r="M144" s="469"/>
      <c r="N144" s="472"/>
      <c r="O144" s="572">
        <v>10</v>
      </c>
      <c r="P144" s="267"/>
      <c r="Q144" s="267"/>
      <c r="R144" s="267"/>
      <c r="S144" s="440">
        <f>SUM(S145:S146)</f>
        <v>0</v>
      </c>
      <c r="T144" s="440">
        <f>SUM(T145:T146)</f>
        <v>0</v>
      </c>
      <c r="U144" s="497"/>
      <c r="V144" s="500"/>
    </row>
    <row r="145" spans="1:22" s="461" customFormat="1" ht="15" hidden="1" customHeight="1">
      <c r="A145" s="462"/>
      <c r="B145" s="264"/>
      <c r="C145" s="701" t="s">
        <v>325</v>
      </c>
      <c r="D145" s="702" t="s">
        <v>326</v>
      </c>
      <c r="E145" s="703" t="s">
        <v>326</v>
      </c>
      <c r="F145" s="463" t="s">
        <v>327</v>
      </c>
      <c r="G145" s="464"/>
      <c r="H145" s="465"/>
      <c r="I145" s="465"/>
      <c r="J145" s="465"/>
      <c r="K145" s="465"/>
      <c r="L145" s="465"/>
      <c r="M145" s="466"/>
      <c r="N145" s="472"/>
      <c r="O145" s="572">
        <v>10</v>
      </c>
      <c r="P145" s="267"/>
      <c r="Q145" s="267"/>
      <c r="R145" s="267"/>
      <c r="S145" s="439">
        <v>0</v>
      </c>
      <c r="T145" s="439">
        <v>0</v>
      </c>
      <c r="U145" s="497"/>
      <c r="V145" s="500"/>
    </row>
    <row r="146" spans="1:22" s="461" customFormat="1" ht="15" hidden="1" customHeight="1">
      <c r="A146" s="462"/>
      <c r="B146" s="264"/>
      <c r="C146" s="701" t="s">
        <v>328</v>
      </c>
      <c r="D146" s="702" t="s">
        <v>329</v>
      </c>
      <c r="E146" s="703" t="s">
        <v>329</v>
      </c>
      <c r="F146" s="463" t="s">
        <v>330</v>
      </c>
      <c r="G146" s="464"/>
      <c r="H146" s="465"/>
      <c r="I146" s="465"/>
      <c r="J146" s="465"/>
      <c r="K146" s="465"/>
      <c r="L146" s="465"/>
      <c r="M146" s="466"/>
      <c r="N146" s="472"/>
      <c r="O146" s="572">
        <v>10</v>
      </c>
      <c r="P146" s="267"/>
      <c r="Q146" s="267"/>
      <c r="R146" s="267"/>
      <c r="S146" s="439">
        <v>0</v>
      </c>
      <c r="T146" s="439">
        <v>0</v>
      </c>
      <c r="U146" s="497"/>
      <c r="V146" s="500"/>
    </row>
    <row r="147" spans="1:22" s="461" customFormat="1" ht="15" hidden="1" customHeight="1">
      <c r="A147" s="462"/>
      <c r="B147" s="264" t="s">
        <v>331</v>
      </c>
      <c r="C147" s="701"/>
      <c r="D147" s="702"/>
      <c r="E147" s="703"/>
      <c r="F147" s="467" t="s">
        <v>332</v>
      </c>
      <c r="G147" s="464"/>
      <c r="H147" s="468"/>
      <c r="I147" s="468"/>
      <c r="J147" s="468"/>
      <c r="K147" s="468"/>
      <c r="L147" s="468"/>
      <c r="M147" s="469"/>
      <c r="N147" s="472"/>
      <c r="O147" s="572">
        <v>10</v>
      </c>
      <c r="P147" s="267"/>
      <c r="Q147" s="267"/>
      <c r="R147" s="267"/>
      <c r="S147" s="440">
        <f>SUM(S148:S149)</f>
        <v>0</v>
      </c>
      <c r="T147" s="440">
        <f>SUM(T148:T149)</f>
        <v>0</v>
      </c>
      <c r="U147" s="497"/>
      <c r="V147" s="500"/>
    </row>
    <row r="148" spans="1:22" s="461" customFormat="1" ht="15" hidden="1" customHeight="1">
      <c r="A148" s="462"/>
      <c r="B148" s="264"/>
      <c r="C148" s="701" t="s">
        <v>333</v>
      </c>
      <c r="D148" s="702" t="s">
        <v>334</v>
      </c>
      <c r="E148" s="703" t="s">
        <v>334</v>
      </c>
      <c r="F148" s="463" t="s">
        <v>335</v>
      </c>
      <c r="G148" s="464"/>
      <c r="H148" s="465"/>
      <c r="I148" s="465"/>
      <c r="J148" s="465"/>
      <c r="K148" s="465"/>
      <c r="L148" s="465"/>
      <c r="M148" s="466"/>
      <c r="N148" s="472"/>
      <c r="O148" s="572">
        <v>10</v>
      </c>
      <c r="P148" s="267"/>
      <c r="Q148" s="267"/>
      <c r="R148" s="267"/>
      <c r="S148" s="439">
        <v>0</v>
      </c>
      <c r="T148" s="439">
        <v>0</v>
      </c>
      <c r="U148" s="497"/>
      <c r="V148" s="500"/>
    </row>
    <row r="149" spans="1:22" s="461" customFormat="1" ht="15" hidden="1" customHeight="1">
      <c r="A149" s="462"/>
      <c r="B149" s="264"/>
      <c r="C149" s="701" t="s">
        <v>336</v>
      </c>
      <c r="D149" s="702" t="s">
        <v>337</v>
      </c>
      <c r="E149" s="703" t="s">
        <v>337</v>
      </c>
      <c r="F149" s="463" t="s">
        <v>338</v>
      </c>
      <c r="G149" s="464"/>
      <c r="H149" s="465"/>
      <c r="I149" s="465"/>
      <c r="J149" s="465"/>
      <c r="K149" s="465"/>
      <c r="L149" s="465"/>
      <c r="M149" s="466"/>
      <c r="N149" s="472"/>
      <c r="O149" s="572">
        <v>10</v>
      </c>
      <c r="P149" s="267"/>
      <c r="Q149" s="267"/>
      <c r="R149" s="267"/>
      <c r="S149" s="439">
        <v>0</v>
      </c>
      <c r="T149" s="439">
        <v>0</v>
      </c>
      <c r="U149" s="497"/>
      <c r="V149" s="500"/>
    </row>
    <row r="150" spans="1:22" s="461" customFormat="1" ht="15" hidden="1" customHeight="1">
      <c r="A150" s="462"/>
      <c r="B150" s="264"/>
      <c r="C150" s="265"/>
      <c r="D150" s="470" t="s">
        <v>544</v>
      </c>
      <c r="E150" s="471"/>
      <c r="F150" s="463" t="s">
        <v>546</v>
      </c>
      <c r="G150" s="464"/>
      <c r="H150" s="465"/>
      <c r="I150" s="465"/>
      <c r="J150" s="465"/>
      <c r="K150" s="465"/>
      <c r="L150" s="465"/>
      <c r="M150" s="466"/>
      <c r="N150" s="472"/>
      <c r="O150" s="572">
        <v>10</v>
      </c>
      <c r="P150" s="267"/>
      <c r="Q150" s="267"/>
      <c r="R150" s="267"/>
      <c r="S150" s="439">
        <v>0</v>
      </c>
      <c r="T150" s="439">
        <v>0</v>
      </c>
      <c r="U150" s="500"/>
      <c r="V150" s="500"/>
    </row>
    <row r="151" spans="1:22" s="461" customFormat="1" ht="15" hidden="1" customHeight="1">
      <c r="A151" s="462"/>
      <c r="B151" s="264"/>
      <c r="C151" s="265"/>
      <c r="D151" s="470" t="s">
        <v>545</v>
      </c>
      <c r="E151" s="471"/>
      <c r="F151" s="463" t="s">
        <v>547</v>
      </c>
      <c r="G151" s="464"/>
      <c r="H151" s="465"/>
      <c r="I151" s="465"/>
      <c r="J151" s="465"/>
      <c r="K151" s="465"/>
      <c r="L151" s="465"/>
      <c r="M151" s="466"/>
      <c r="N151" s="472"/>
      <c r="O151" s="572">
        <v>10</v>
      </c>
      <c r="P151" s="267"/>
      <c r="Q151" s="267"/>
      <c r="R151" s="267"/>
      <c r="S151" s="439">
        <v>0</v>
      </c>
      <c r="T151" s="439">
        <v>0</v>
      </c>
      <c r="U151" s="500"/>
      <c r="V151" s="500"/>
    </row>
    <row r="152" spans="1:22" s="395" customFormat="1" ht="15" customHeight="1">
      <c r="A152" s="397" t="s">
        <v>339</v>
      </c>
      <c r="B152" s="398"/>
      <c r="C152" s="697"/>
      <c r="D152" s="698"/>
      <c r="E152" s="699"/>
      <c r="F152" s="415" t="s">
        <v>340</v>
      </c>
      <c r="G152" s="400"/>
      <c r="H152" s="417"/>
      <c r="I152" s="417"/>
      <c r="J152" s="417"/>
      <c r="K152" s="417"/>
      <c r="L152" s="417"/>
      <c r="M152" s="418"/>
      <c r="N152" s="413"/>
      <c r="O152" s="572">
        <v>10</v>
      </c>
      <c r="P152" s="262"/>
      <c r="Q152" s="262"/>
      <c r="R152" s="262"/>
      <c r="S152" s="442">
        <f>+S153+S165+S174+S163</f>
        <v>0</v>
      </c>
      <c r="T152" s="442">
        <f>+T153+T165+T174+T163</f>
        <v>0</v>
      </c>
      <c r="U152" s="396"/>
      <c r="V152" s="414"/>
    </row>
    <row r="153" spans="1:22" s="461" customFormat="1" ht="15" customHeight="1">
      <c r="A153" s="462"/>
      <c r="B153" s="264" t="s">
        <v>341</v>
      </c>
      <c r="C153" s="701"/>
      <c r="D153" s="702"/>
      <c r="E153" s="703"/>
      <c r="F153" s="467" t="s">
        <v>342</v>
      </c>
      <c r="G153" s="464"/>
      <c r="H153" s="468"/>
      <c r="I153" s="468"/>
      <c r="J153" s="468"/>
      <c r="K153" s="468"/>
      <c r="L153" s="468"/>
      <c r="M153" s="469"/>
      <c r="N153" s="472"/>
      <c r="O153" s="572">
        <v>10</v>
      </c>
      <c r="P153" s="267"/>
      <c r="Q153" s="267"/>
      <c r="R153" s="267"/>
      <c r="S153" s="440">
        <f>SUM(S154:S162)</f>
        <v>0</v>
      </c>
      <c r="T153" s="440">
        <f>SUM(T154:T162)</f>
        <v>0</v>
      </c>
      <c r="U153" s="497"/>
      <c r="V153" s="500"/>
    </row>
    <row r="154" spans="1:22" s="461" customFormat="1" ht="15" customHeight="1">
      <c r="A154" s="462"/>
      <c r="B154" s="264"/>
      <c r="C154" s="701" t="s">
        <v>343</v>
      </c>
      <c r="D154" s="702" t="s">
        <v>344</v>
      </c>
      <c r="E154" s="703" t="s">
        <v>344</v>
      </c>
      <c r="F154" s="463" t="s">
        <v>345</v>
      </c>
      <c r="G154" s="464"/>
      <c r="H154" s="465"/>
      <c r="I154" s="465"/>
      <c r="J154" s="465"/>
      <c r="K154" s="465"/>
      <c r="L154" s="465"/>
      <c r="M154" s="466"/>
      <c r="N154" s="472"/>
      <c r="O154" s="572">
        <v>10</v>
      </c>
      <c r="P154" s="267"/>
      <c r="Q154" s="267"/>
      <c r="R154" s="267"/>
      <c r="S154" s="439">
        <v>0</v>
      </c>
      <c r="T154" s="439"/>
      <c r="U154" s="497"/>
      <c r="V154" s="500"/>
    </row>
    <row r="155" spans="1:22" s="461" customFormat="1" ht="15" customHeight="1">
      <c r="A155" s="462"/>
      <c r="B155" s="264"/>
      <c r="C155" s="701" t="s">
        <v>346</v>
      </c>
      <c r="D155" s="702" t="s">
        <v>344</v>
      </c>
      <c r="E155" s="703" t="s">
        <v>344</v>
      </c>
      <c r="F155" s="463" t="s">
        <v>347</v>
      </c>
      <c r="G155" s="464"/>
      <c r="H155" s="465"/>
      <c r="I155" s="465"/>
      <c r="J155" s="465"/>
      <c r="K155" s="465"/>
      <c r="L155" s="465"/>
      <c r="M155" s="466"/>
      <c r="N155" s="472"/>
      <c r="O155" s="572">
        <v>10</v>
      </c>
      <c r="P155" s="267"/>
      <c r="Q155" s="267"/>
      <c r="R155" s="267"/>
      <c r="S155" s="439">
        <v>0</v>
      </c>
      <c r="T155" s="439"/>
      <c r="U155" s="497"/>
      <c r="V155" s="500"/>
    </row>
    <row r="156" spans="1:22" s="461" customFormat="1" ht="15" customHeight="1">
      <c r="A156" s="462"/>
      <c r="B156" s="264"/>
      <c r="C156" s="701" t="s">
        <v>348</v>
      </c>
      <c r="D156" s="702" t="s">
        <v>349</v>
      </c>
      <c r="E156" s="703" t="s">
        <v>349</v>
      </c>
      <c r="F156" s="463" t="s">
        <v>350</v>
      </c>
      <c r="G156" s="464"/>
      <c r="H156" s="465"/>
      <c r="I156" s="465"/>
      <c r="J156" s="465"/>
      <c r="K156" s="465"/>
      <c r="L156" s="465"/>
      <c r="M156" s="466"/>
      <c r="N156" s="472"/>
      <c r="O156" s="572">
        <v>10</v>
      </c>
      <c r="P156" s="267"/>
      <c r="Q156" s="267"/>
      <c r="R156" s="267"/>
      <c r="S156" s="439">
        <v>0</v>
      </c>
      <c r="T156" s="439"/>
      <c r="U156" s="497"/>
      <c r="V156" s="500"/>
    </row>
    <row r="157" spans="1:22" s="461" customFormat="1" ht="15" customHeight="1">
      <c r="A157" s="462"/>
      <c r="B157" s="264"/>
      <c r="C157" s="701" t="s">
        <v>351</v>
      </c>
      <c r="D157" s="702" t="s">
        <v>352</v>
      </c>
      <c r="E157" s="703" t="s">
        <v>352</v>
      </c>
      <c r="F157" s="463" t="s">
        <v>353</v>
      </c>
      <c r="G157" s="464"/>
      <c r="H157" s="465"/>
      <c r="I157" s="465"/>
      <c r="J157" s="465"/>
      <c r="K157" s="465"/>
      <c r="L157" s="465"/>
      <c r="M157" s="466"/>
      <c r="N157" s="472"/>
      <c r="O157" s="572">
        <v>10</v>
      </c>
      <c r="P157" s="267"/>
      <c r="Q157" s="267"/>
      <c r="R157" s="463"/>
      <c r="S157" s="439">
        <v>0</v>
      </c>
      <c r="T157" s="507"/>
      <c r="U157" s="497"/>
      <c r="V157" s="500"/>
    </row>
    <row r="158" spans="1:22" s="461" customFormat="1" ht="15" hidden="1" customHeight="1">
      <c r="A158" s="462"/>
      <c r="B158" s="264"/>
      <c r="C158" s="701" t="s">
        <v>354</v>
      </c>
      <c r="D158" s="702" t="s">
        <v>352</v>
      </c>
      <c r="E158" s="703" t="s">
        <v>352</v>
      </c>
      <c r="F158" s="463" t="s">
        <v>355</v>
      </c>
      <c r="G158" s="464"/>
      <c r="H158" s="465"/>
      <c r="I158" s="465"/>
      <c r="J158" s="465"/>
      <c r="K158" s="465"/>
      <c r="L158" s="465"/>
      <c r="M158" s="466"/>
      <c r="N158" s="472"/>
      <c r="O158" s="572">
        <v>10</v>
      </c>
      <c r="P158" s="267"/>
      <c r="Q158" s="267"/>
      <c r="R158" s="267"/>
      <c r="S158" s="439">
        <v>0</v>
      </c>
      <c r="T158" s="439">
        <v>0</v>
      </c>
      <c r="U158" s="497"/>
      <c r="V158" s="500"/>
    </row>
    <row r="159" spans="1:22" s="461" customFormat="1" ht="15" hidden="1" customHeight="1">
      <c r="A159" s="462"/>
      <c r="B159" s="264"/>
      <c r="C159" s="701" t="s">
        <v>356</v>
      </c>
      <c r="D159" s="702" t="s">
        <v>352</v>
      </c>
      <c r="E159" s="703" t="s">
        <v>352</v>
      </c>
      <c r="F159" s="463" t="s">
        <v>357</v>
      </c>
      <c r="G159" s="464"/>
      <c r="H159" s="465"/>
      <c r="I159" s="465"/>
      <c r="J159" s="465"/>
      <c r="K159" s="465"/>
      <c r="L159" s="465"/>
      <c r="M159" s="466"/>
      <c r="N159" s="472"/>
      <c r="O159" s="572">
        <v>10</v>
      </c>
      <c r="P159" s="267"/>
      <c r="Q159" s="267"/>
      <c r="R159" s="267"/>
      <c r="S159" s="439">
        <v>0</v>
      </c>
      <c r="T159" s="439">
        <v>0</v>
      </c>
      <c r="U159" s="497"/>
      <c r="V159" s="500"/>
    </row>
    <row r="160" spans="1:22" s="461" customFormat="1" ht="15" customHeight="1">
      <c r="A160" s="462"/>
      <c r="B160" s="264"/>
      <c r="C160" s="701" t="s">
        <v>358</v>
      </c>
      <c r="D160" s="702"/>
      <c r="E160" s="703"/>
      <c r="F160" s="463" t="s">
        <v>359</v>
      </c>
      <c r="G160" s="464"/>
      <c r="H160" s="465"/>
      <c r="I160" s="465"/>
      <c r="J160" s="465"/>
      <c r="K160" s="465"/>
      <c r="L160" s="465"/>
      <c r="M160" s="466"/>
      <c r="N160" s="472"/>
      <c r="O160" s="572">
        <v>10</v>
      </c>
      <c r="P160" s="267"/>
      <c r="Q160" s="267"/>
      <c r="R160" s="267"/>
      <c r="S160" s="439">
        <v>0</v>
      </c>
      <c r="T160" s="439"/>
      <c r="U160" s="497"/>
      <c r="V160" s="500"/>
    </row>
    <row r="161" spans="1:22" s="461" customFormat="1" ht="15" hidden="1" customHeight="1">
      <c r="A161" s="462"/>
      <c r="B161" s="264"/>
      <c r="C161" s="701" t="s">
        <v>360</v>
      </c>
      <c r="D161" s="702"/>
      <c r="E161" s="703"/>
      <c r="F161" s="463" t="s">
        <v>361</v>
      </c>
      <c r="G161" s="464"/>
      <c r="H161" s="465"/>
      <c r="I161" s="465"/>
      <c r="J161" s="465"/>
      <c r="K161" s="465"/>
      <c r="L161" s="465"/>
      <c r="M161" s="466"/>
      <c r="N161" s="472"/>
      <c r="O161" s="572">
        <v>10</v>
      </c>
      <c r="P161" s="267"/>
      <c r="Q161" s="267"/>
      <c r="R161" s="267"/>
      <c r="S161" s="439">
        <v>0</v>
      </c>
      <c r="T161" s="439">
        <v>0</v>
      </c>
      <c r="U161" s="497"/>
      <c r="V161" s="500"/>
    </row>
    <row r="162" spans="1:22" s="461" customFormat="1" ht="15" customHeight="1">
      <c r="A162" s="462"/>
      <c r="B162" s="264"/>
      <c r="C162" s="701" t="s">
        <v>362</v>
      </c>
      <c r="D162" s="702"/>
      <c r="E162" s="703"/>
      <c r="F162" s="463" t="s">
        <v>363</v>
      </c>
      <c r="G162" s="464"/>
      <c r="H162" s="465"/>
      <c r="I162" s="465"/>
      <c r="J162" s="465"/>
      <c r="K162" s="465"/>
      <c r="L162" s="465"/>
      <c r="M162" s="466"/>
      <c r="N162" s="472"/>
      <c r="O162" s="572">
        <v>10</v>
      </c>
      <c r="P162" s="267"/>
      <c r="Q162" s="267"/>
      <c r="R162" s="267"/>
      <c r="S162" s="439">
        <v>0</v>
      </c>
      <c r="T162" s="439"/>
      <c r="U162" s="497"/>
      <c r="V162" s="500"/>
    </row>
    <row r="163" spans="1:22" s="461" customFormat="1" ht="15" hidden="1" customHeight="1">
      <c r="A163" s="462"/>
      <c r="B163" s="462" t="s">
        <v>364</v>
      </c>
      <c r="C163" s="701"/>
      <c r="D163" s="702"/>
      <c r="E163" s="703"/>
      <c r="F163" s="467" t="s">
        <v>365</v>
      </c>
      <c r="G163" s="474"/>
      <c r="H163" s="468"/>
      <c r="I163" s="468"/>
      <c r="J163" s="468"/>
      <c r="K163" s="468"/>
      <c r="L163" s="468"/>
      <c r="M163" s="469"/>
      <c r="N163" s="472"/>
      <c r="O163" s="262">
        <v>30</v>
      </c>
      <c r="P163" s="267"/>
      <c r="Q163" s="267"/>
      <c r="R163" s="267"/>
      <c r="S163" s="440">
        <f>SUM(S164:S164)</f>
        <v>0</v>
      </c>
      <c r="T163" s="440">
        <f>SUM(T164:T164)</f>
        <v>0</v>
      </c>
      <c r="U163" s="497"/>
      <c r="V163" s="500"/>
    </row>
    <row r="164" spans="1:22" s="461" customFormat="1" ht="15" hidden="1" customHeight="1">
      <c r="A164" s="462"/>
      <c r="B164" s="264"/>
      <c r="C164" s="701" t="s">
        <v>366</v>
      </c>
      <c r="D164" s="702" t="s">
        <v>344</v>
      </c>
      <c r="E164" s="703" t="s">
        <v>344</v>
      </c>
      <c r="F164" s="463" t="s">
        <v>479</v>
      </c>
      <c r="G164" s="464"/>
      <c r="H164" s="465"/>
      <c r="I164" s="465"/>
      <c r="J164" s="465"/>
      <c r="K164" s="465"/>
      <c r="L164" s="465"/>
      <c r="M164" s="466"/>
      <c r="N164" s="472"/>
      <c r="O164" s="262">
        <v>30</v>
      </c>
      <c r="P164" s="267"/>
      <c r="Q164" s="267"/>
      <c r="R164" s="267"/>
      <c r="S164" s="441">
        <v>0</v>
      </c>
      <c r="T164" s="441">
        <v>0</v>
      </c>
      <c r="U164" s="497"/>
      <c r="V164" s="500"/>
    </row>
    <row r="165" spans="1:22" s="461" customFormat="1" ht="15" hidden="1" customHeight="1">
      <c r="A165" s="462"/>
      <c r="B165" s="264" t="s">
        <v>368</v>
      </c>
      <c r="C165" s="701"/>
      <c r="D165" s="702"/>
      <c r="E165" s="703"/>
      <c r="F165" s="467" t="s">
        <v>369</v>
      </c>
      <c r="G165" s="464"/>
      <c r="H165" s="465"/>
      <c r="I165" s="465"/>
      <c r="J165" s="465"/>
      <c r="K165" s="465"/>
      <c r="L165" s="465"/>
      <c r="M165" s="466"/>
      <c r="N165" s="472"/>
      <c r="O165" s="262">
        <v>30</v>
      </c>
      <c r="P165" s="267"/>
      <c r="Q165" s="267"/>
      <c r="R165" s="267"/>
      <c r="S165" s="440">
        <f>SUM(S166:S173)</f>
        <v>0</v>
      </c>
      <c r="T165" s="440">
        <f>SUM(T166:T173)</f>
        <v>0</v>
      </c>
      <c r="U165" s="497"/>
      <c r="V165" s="500"/>
    </row>
    <row r="166" spans="1:22" s="461" customFormat="1" ht="15" hidden="1" customHeight="1">
      <c r="A166" s="462"/>
      <c r="B166" s="264"/>
      <c r="C166" s="701" t="s">
        <v>486</v>
      </c>
      <c r="D166" s="702" t="s">
        <v>344</v>
      </c>
      <c r="E166" s="703" t="s">
        <v>344</v>
      </c>
      <c r="F166" s="463" t="s">
        <v>485</v>
      </c>
      <c r="G166" s="464"/>
      <c r="H166" s="465"/>
      <c r="I166" s="465"/>
      <c r="J166" s="465"/>
      <c r="K166" s="465"/>
      <c r="L166" s="465"/>
      <c r="M166" s="466"/>
      <c r="N166" s="472"/>
      <c r="O166" s="262">
        <v>30</v>
      </c>
      <c r="P166" s="267"/>
      <c r="Q166" s="267"/>
      <c r="R166" s="267"/>
      <c r="S166" s="439">
        <v>0</v>
      </c>
      <c r="T166" s="439">
        <v>0</v>
      </c>
      <c r="U166" s="497"/>
      <c r="V166" s="500"/>
    </row>
    <row r="167" spans="1:22" s="461" customFormat="1" ht="15" hidden="1" customHeight="1">
      <c r="A167" s="462"/>
      <c r="B167" s="264"/>
      <c r="C167" s="701" t="s">
        <v>487</v>
      </c>
      <c r="D167" s="702" t="s">
        <v>344</v>
      </c>
      <c r="E167" s="703" t="s">
        <v>344</v>
      </c>
      <c r="F167" s="463" t="s">
        <v>490</v>
      </c>
      <c r="G167" s="464"/>
      <c r="H167" s="465"/>
      <c r="I167" s="465"/>
      <c r="J167" s="465"/>
      <c r="K167" s="465"/>
      <c r="L167" s="465"/>
      <c r="M167" s="466"/>
      <c r="N167" s="472"/>
      <c r="O167" s="262">
        <v>30</v>
      </c>
      <c r="P167" s="267"/>
      <c r="Q167" s="267"/>
      <c r="R167" s="267"/>
      <c r="S167" s="439">
        <v>0</v>
      </c>
      <c r="T167" s="439">
        <v>0</v>
      </c>
      <c r="U167" s="497"/>
      <c r="V167" s="500"/>
    </row>
    <row r="168" spans="1:22" s="461" customFormat="1" ht="15" hidden="1" customHeight="1">
      <c r="A168" s="462"/>
      <c r="B168" s="264"/>
      <c r="C168" s="265"/>
      <c r="D168" s="470" t="s">
        <v>488</v>
      </c>
      <c r="E168" s="471"/>
      <c r="F168" s="463" t="s">
        <v>491</v>
      </c>
      <c r="G168" s="464"/>
      <c r="H168" s="465"/>
      <c r="I168" s="465"/>
      <c r="J168" s="465"/>
      <c r="K168" s="465"/>
      <c r="L168" s="465"/>
      <c r="M168" s="466"/>
      <c r="N168" s="472"/>
      <c r="O168" s="262">
        <v>30</v>
      </c>
      <c r="P168" s="267"/>
      <c r="Q168" s="267"/>
      <c r="R168" s="267"/>
      <c r="S168" s="439">
        <v>0</v>
      </c>
      <c r="T168" s="439">
        <v>0</v>
      </c>
      <c r="U168" s="497"/>
      <c r="V168" s="500"/>
    </row>
    <row r="169" spans="1:22" s="461" customFormat="1" ht="15" hidden="1" customHeight="1">
      <c r="A169" s="462"/>
      <c r="B169" s="264"/>
      <c r="C169" s="265"/>
      <c r="D169" s="470" t="s">
        <v>489</v>
      </c>
      <c r="E169" s="471"/>
      <c r="F169" s="463" t="s">
        <v>492</v>
      </c>
      <c r="G169" s="464"/>
      <c r="H169" s="465"/>
      <c r="I169" s="465"/>
      <c r="J169" s="465"/>
      <c r="K169" s="465"/>
      <c r="L169" s="465"/>
      <c r="M169" s="466"/>
      <c r="N169" s="472"/>
      <c r="O169" s="262">
        <v>30</v>
      </c>
      <c r="P169" s="267"/>
      <c r="Q169" s="267"/>
      <c r="R169" s="267"/>
      <c r="S169" s="439">
        <v>0</v>
      </c>
      <c r="T169" s="439">
        <v>0</v>
      </c>
      <c r="U169" s="497"/>
      <c r="V169" s="500"/>
    </row>
    <row r="170" spans="1:22" s="461" customFormat="1" ht="15" hidden="1" customHeight="1">
      <c r="A170" s="462"/>
      <c r="B170" s="264"/>
      <c r="C170" s="701" t="s">
        <v>370</v>
      </c>
      <c r="D170" s="702" t="s">
        <v>344</v>
      </c>
      <c r="E170" s="703" t="s">
        <v>344</v>
      </c>
      <c r="F170" s="463" t="s">
        <v>371</v>
      </c>
      <c r="G170" s="464"/>
      <c r="H170" s="465"/>
      <c r="I170" s="465"/>
      <c r="J170" s="465"/>
      <c r="K170" s="465"/>
      <c r="L170" s="465"/>
      <c r="M170" s="466"/>
      <c r="N170" s="472"/>
      <c r="O170" s="262">
        <v>30</v>
      </c>
      <c r="P170" s="267"/>
      <c r="Q170" s="267"/>
      <c r="R170" s="267"/>
      <c r="S170" s="439">
        <v>0</v>
      </c>
      <c r="T170" s="439">
        <v>0</v>
      </c>
      <c r="U170" s="497"/>
      <c r="V170" s="500"/>
    </row>
    <row r="171" spans="1:22" s="461" customFormat="1" ht="15" hidden="1" customHeight="1">
      <c r="A171" s="462"/>
      <c r="B171" s="264"/>
      <c r="C171" s="701" t="s">
        <v>372</v>
      </c>
      <c r="D171" s="702" t="s">
        <v>344</v>
      </c>
      <c r="E171" s="703" t="s">
        <v>344</v>
      </c>
      <c r="F171" s="463" t="s">
        <v>373</v>
      </c>
      <c r="G171" s="464"/>
      <c r="H171" s="465"/>
      <c r="I171" s="465"/>
      <c r="J171" s="465"/>
      <c r="K171" s="465"/>
      <c r="L171" s="465"/>
      <c r="M171" s="466"/>
      <c r="N171" s="472"/>
      <c r="O171" s="262">
        <v>30</v>
      </c>
      <c r="P171" s="267"/>
      <c r="Q171" s="267"/>
      <c r="R171" s="267"/>
      <c r="S171" s="439">
        <v>0</v>
      </c>
      <c r="T171" s="439">
        <v>0</v>
      </c>
      <c r="U171" s="497"/>
      <c r="V171" s="500"/>
    </row>
    <row r="172" spans="1:22" s="461" customFormat="1" ht="15" hidden="1" customHeight="1">
      <c r="A172" s="462"/>
      <c r="B172" s="264"/>
      <c r="C172" s="265"/>
      <c r="D172" s="470" t="s">
        <v>483</v>
      </c>
      <c r="E172" s="471"/>
      <c r="F172" s="463" t="s">
        <v>484</v>
      </c>
      <c r="G172" s="464"/>
      <c r="H172" s="465"/>
      <c r="I172" s="465"/>
      <c r="J172" s="465"/>
      <c r="K172" s="465"/>
      <c r="L172" s="465"/>
      <c r="M172" s="466"/>
      <c r="N172" s="472"/>
      <c r="O172" s="262">
        <v>30</v>
      </c>
      <c r="P172" s="267"/>
      <c r="Q172" s="267"/>
      <c r="R172" s="267"/>
      <c r="S172" s="439">
        <v>0</v>
      </c>
      <c r="T172" s="439">
        <v>0</v>
      </c>
      <c r="U172" s="497"/>
      <c r="V172" s="500"/>
    </row>
    <row r="173" spans="1:22" s="461" customFormat="1" ht="15" hidden="1" customHeight="1">
      <c r="A173" s="462"/>
      <c r="B173" s="264"/>
      <c r="C173" s="701" t="s">
        <v>374</v>
      </c>
      <c r="D173" s="702" t="s">
        <v>349</v>
      </c>
      <c r="E173" s="703" t="s">
        <v>349</v>
      </c>
      <c r="F173" s="463" t="s">
        <v>375</v>
      </c>
      <c r="G173" s="464"/>
      <c r="H173" s="465"/>
      <c r="I173" s="465"/>
      <c r="J173" s="465"/>
      <c r="K173" s="465"/>
      <c r="L173" s="465"/>
      <c r="M173" s="466"/>
      <c r="N173" s="472"/>
      <c r="O173" s="262">
        <v>30</v>
      </c>
      <c r="P173" s="267"/>
      <c r="Q173" s="267"/>
      <c r="R173" s="267"/>
      <c r="S173" s="439">
        <v>0</v>
      </c>
      <c r="T173" s="439">
        <v>0</v>
      </c>
      <c r="U173" s="497"/>
      <c r="V173" s="500"/>
    </row>
    <row r="174" spans="1:22" s="461" customFormat="1" ht="15" hidden="1" customHeight="1">
      <c r="A174" s="462"/>
      <c r="B174" s="264" t="s">
        <v>376</v>
      </c>
      <c r="C174" s="701"/>
      <c r="D174" s="702"/>
      <c r="E174" s="703"/>
      <c r="F174" s="467" t="s">
        <v>377</v>
      </c>
      <c r="G174" s="464"/>
      <c r="H174" s="465"/>
      <c r="I174" s="465"/>
      <c r="J174" s="465"/>
      <c r="K174" s="465"/>
      <c r="L174" s="465"/>
      <c r="M174" s="466"/>
      <c r="N174" s="472"/>
      <c r="O174" s="262">
        <v>30</v>
      </c>
      <c r="P174" s="267"/>
      <c r="Q174" s="267"/>
      <c r="R174" s="267"/>
      <c r="S174" s="440">
        <f>SUM(S175:S179)</f>
        <v>0</v>
      </c>
      <c r="T174" s="440">
        <f>SUM(T175:T179)</f>
        <v>0</v>
      </c>
      <c r="U174" s="497"/>
      <c r="V174" s="500"/>
    </row>
    <row r="175" spans="1:22" s="461" customFormat="1" ht="15" hidden="1" customHeight="1">
      <c r="A175" s="462"/>
      <c r="B175" s="264"/>
      <c r="C175" s="265"/>
      <c r="D175" s="470" t="s">
        <v>550</v>
      </c>
      <c r="E175" s="471"/>
      <c r="F175" s="463" t="s">
        <v>551</v>
      </c>
      <c r="G175" s="464"/>
      <c r="H175" s="465"/>
      <c r="I175" s="465"/>
      <c r="J175" s="465"/>
      <c r="K175" s="465"/>
      <c r="L175" s="465"/>
      <c r="M175" s="466"/>
      <c r="N175" s="472"/>
      <c r="O175" s="262">
        <v>30</v>
      </c>
      <c r="P175" s="267"/>
      <c r="Q175" s="267"/>
      <c r="R175" s="267"/>
      <c r="S175" s="439">
        <v>0</v>
      </c>
      <c r="T175" s="439">
        <v>0</v>
      </c>
      <c r="U175" s="500"/>
      <c r="V175" s="500"/>
    </row>
    <row r="176" spans="1:22" s="461" customFormat="1" ht="15" hidden="1" customHeight="1">
      <c r="A176" s="462"/>
      <c r="B176" s="264"/>
      <c r="C176" s="265"/>
      <c r="D176" s="470" t="s">
        <v>549</v>
      </c>
      <c r="E176" s="471"/>
      <c r="F176" s="463" t="s">
        <v>552</v>
      </c>
      <c r="G176" s="464"/>
      <c r="H176" s="465"/>
      <c r="I176" s="465"/>
      <c r="J176" s="465"/>
      <c r="K176" s="465"/>
      <c r="L176" s="465"/>
      <c r="M176" s="466"/>
      <c r="N176" s="472"/>
      <c r="O176" s="262">
        <v>30</v>
      </c>
      <c r="P176" s="267"/>
      <c r="Q176" s="267"/>
      <c r="R176" s="267"/>
      <c r="S176" s="439">
        <v>0</v>
      </c>
      <c r="T176" s="439">
        <v>0</v>
      </c>
      <c r="U176" s="500"/>
      <c r="V176" s="500"/>
    </row>
    <row r="177" spans="1:22" s="461" customFormat="1" ht="15" hidden="1" customHeight="1">
      <c r="A177" s="462"/>
      <c r="B177" s="264"/>
      <c r="C177" s="265"/>
      <c r="D177" s="470" t="s">
        <v>548</v>
      </c>
      <c r="E177" s="471"/>
      <c r="F177" s="463" t="s">
        <v>553</v>
      </c>
      <c r="G177" s="464"/>
      <c r="H177" s="465"/>
      <c r="I177" s="465"/>
      <c r="J177" s="465"/>
      <c r="K177" s="465"/>
      <c r="L177" s="465"/>
      <c r="M177" s="466"/>
      <c r="N177" s="472"/>
      <c r="O177" s="262">
        <v>30</v>
      </c>
      <c r="P177" s="267"/>
      <c r="Q177" s="267"/>
      <c r="R177" s="267"/>
      <c r="S177" s="439">
        <v>0</v>
      </c>
      <c r="T177" s="439">
        <v>0</v>
      </c>
      <c r="U177" s="500"/>
      <c r="V177" s="500"/>
    </row>
    <row r="178" spans="1:22" s="461" customFormat="1" ht="15" hidden="1" customHeight="1">
      <c r="A178" s="462"/>
      <c r="B178" s="264"/>
      <c r="C178" s="701" t="s">
        <v>378</v>
      </c>
      <c r="D178" s="702" t="s">
        <v>344</v>
      </c>
      <c r="E178" s="703" t="s">
        <v>344</v>
      </c>
      <c r="F178" s="463" t="s">
        <v>379</v>
      </c>
      <c r="G178" s="464"/>
      <c r="H178" s="465"/>
      <c r="I178" s="465"/>
      <c r="J178" s="465"/>
      <c r="K178" s="465"/>
      <c r="L178" s="465"/>
      <c r="M178" s="466"/>
      <c r="N178" s="472"/>
      <c r="O178" s="262">
        <v>30</v>
      </c>
      <c r="P178" s="267"/>
      <c r="Q178" s="267"/>
      <c r="R178" s="267"/>
      <c r="S178" s="439">
        <v>0</v>
      </c>
      <c r="T178" s="439">
        <v>0</v>
      </c>
      <c r="U178" s="497"/>
      <c r="V178" s="500"/>
    </row>
    <row r="179" spans="1:22" s="461" customFormat="1" ht="15" hidden="1" customHeight="1">
      <c r="A179" s="462"/>
      <c r="B179" s="264"/>
      <c r="C179" s="701" t="s">
        <v>380</v>
      </c>
      <c r="D179" s="702"/>
      <c r="E179" s="703"/>
      <c r="F179" s="463" t="s">
        <v>381</v>
      </c>
      <c r="G179" s="464"/>
      <c r="H179" s="465"/>
      <c r="I179" s="465"/>
      <c r="J179" s="465"/>
      <c r="K179" s="465"/>
      <c r="L179" s="465"/>
      <c r="M179" s="466"/>
      <c r="N179" s="472"/>
      <c r="O179" s="262"/>
      <c r="P179" s="267"/>
      <c r="Q179" s="267"/>
      <c r="R179" s="267"/>
      <c r="S179" s="439">
        <v>0</v>
      </c>
      <c r="T179" s="439">
        <v>0</v>
      </c>
      <c r="U179" s="497"/>
      <c r="V179" s="500"/>
    </row>
    <row r="180" spans="1:22" s="461" customFormat="1" ht="15" hidden="1" customHeight="1">
      <c r="A180" s="462" t="s">
        <v>382</v>
      </c>
      <c r="B180" s="264"/>
      <c r="C180" s="701"/>
      <c r="D180" s="702"/>
      <c r="E180" s="703"/>
      <c r="F180" s="473" t="s">
        <v>383</v>
      </c>
      <c r="G180" s="464"/>
      <c r="H180" s="475"/>
      <c r="I180" s="475"/>
      <c r="J180" s="475"/>
      <c r="K180" s="475"/>
      <c r="L180" s="475"/>
      <c r="M180" s="476"/>
      <c r="N180" s="472"/>
      <c r="O180" s="267">
        <v>30</v>
      </c>
      <c r="P180" s="267"/>
      <c r="Q180" s="267"/>
      <c r="R180" s="267"/>
      <c r="S180" s="442">
        <f>+S181+S184</f>
        <v>0</v>
      </c>
      <c r="T180" s="442">
        <f>+T181+T184</f>
        <v>0</v>
      </c>
      <c r="U180" s="497"/>
      <c r="V180" s="500"/>
    </row>
    <row r="181" spans="1:22" s="461" customFormat="1" ht="15" hidden="1" customHeight="1">
      <c r="A181" s="462"/>
      <c r="B181" s="264" t="s">
        <v>384</v>
      </c>
      <c r="C181" s="701"/>
      <c r="D181" s="702"/>
      <c r="E181" s="703"/>
      <c r="F181" s="467" t="s">
        <v>385</v>
      </c>
      <c r="G181" s="464"/>
      <c r="H181" s="468"/>
      <c r="I181" s="468"/>
      <c r="J181" s="468"/>
      <c r="K181" s="468"/>
      <c r="L181" s="468"/>
      <c r="M181" s="469"/>
      <c r="N181" s="472"/>
      <c r="O181" s="267"/>
      <c r="P181" s="267"/>
      <c r="Q181" s="267"/>
      <c r="R181" s="267"/>
      <c r="S181" s="440">
        <f>+SUM(S182:S183)</f>
        <v>0</v>
      </c>
      <c r="T181" s="440">
        <f>+SUM(T182:T183)</f>
        <v>0</v>
      </c>
      <c r="U181" s="497"/>
      <c r="V181" s="500"/>
    </row>
    <row r="182" spans="1:22" s="461" customFormat="1" ht="15" hidden="1" customHeight="1">
      <c r="A182" s="462"/>
      <c r="B182" s="264"/>
      <c r="C182" s="701" t="s">
        <v>386</v>
      </c>
      <c r="D182" s="702"/>
      <c r="E182" s="703"/>
      <c r="F182" s="463" t="s">
        <v>387</v>
      </c>
      <c r="G182" s="464"/>
      <c r="H182" s="465"/>
      <c r="I182" s="465"/>
      <c r="J182" s="465"/>
      <c r="K182" s="465"/>
      <c r="L182" s="465"/>
      <c r="M182" s="466"/>
      <c r="N182" s="472"/>
      <c r="O182" s="267"/>
      <c r="P182" s="267"/>
      <c r="Q182" s="267"/>
      <c r="R182" s="267"/>
      <c r="S182" s="441">
        <v>0</v>
      </c>
      <c r="T182" s="441">
        <v>0</v>
      </c>
      <c r="U182" s="497"/>
      <c r="V182" s="500"/>
    </row>
    <row r="183" spans="1:22" s="461" customFormat="1" ht="15" hidden="1" customHeight="1">
      <c r="A183" s="462"/>
      <c r="B183" s="264"/>
      <c r="C183" s="701" t="s">
        <v>558</v>
      </c>
      <c r="D183" s="702"/>
      <c r="E183" s="703"/>
      <c r="F183" s="463" t="s">
        <v>575</v>
      </c>
      <c r="G183" s="464"/>
      <c r="H183" s="465"/>
      <c r="I183" s="465"/>
      <c r="J183" s="465"/>
      <c r="K183" s="465"/>
      <c r="L183" s="465"/>
      <c r="M183" s="466"/>
      <c r="N183" s="472"/>
      <c r="O183" s="267"/>
      <c r="P183" s="267"/>
      <c r="Q183" s="267"/>
      <c r="R183" s="267"/>
      <c r="S183" s="441">
        <v>0</v>
      </c>
      <c r="T183" s="441">
        <v>0</v>
      </c>
      <c r="U183" s="497"/>
      <c r="V183" s="500"/>
    </row>
    <row r="184" spans="1:22" s="461" customFormat="1" ht="15" hidden="1" customHeight="1">
      <c r="A184" s="462"/>
      <c r="B184" s="264" t="s">
        <v>388</v>
      </c>
      <c r="C184" s="701"/>
      <c r="D184" s="702"/>
      <c r="E184" s="703"/>
      <c r="F184" s="467" t="s">
        <v>389</v>
      </c>
      <c r="G184" s="464"/>
      <c r="H184" s="468"/>
      <c r="I184" s="468"/>
      <c r="J184" s="468"/>
      <c r="K184" s="468"/>
      <c r="L184" s="468"/>
      <c r="M184" s="469"/>
      <c r="N184" s="472"/>
      <c r="O184" s="262"/>
      <c r="P184" s="267"/>
      <c r="Q184" s="267"/>
      <c r="R184" s="267"/>
      <c r="S184" s="440">
        <f>SUM(S185:S185)</f>
        <v>0</v>
      </c>
      <c r="T184" s="440">
        <f>SUM(T185:T185)</f>
        <v>0</v>
      </c>
      <c r="U184" s="497"/>
      <c r="V184" s="500"/>
    </row>
    <row r="185" spans="1:22" s="461" customFormat="1" ht="15" hidden="1" customHeight="1">
      <c r="A185" s="462"/>
      <c r="B185" s="264"/>
      <c r="C185" s="701" t="s">
        <v>390</v>
      </c>
      <c r="D185" s="702" t="s">
        <v>391</v>
      </c>
      <c r="E185" s="703" t="s">
        <v>391</v>
      </c>
      <c r="F185" s="463" t="s">
        <v>392</v>
      </c>
      <c r="G185" s="464"/>
      <c r="H185" s="465"/>
      <c r="I185" s="465"/>
      <c r="J185" s="465"/>
      <c r="K185" s="465"/>
      <c r="L185" s="465"/>
      <c r="M185" s="466"/>
      <c r="N185" s="472"/>
      <c r="O185" s="262"/>
      <c r="P185" s="267"/>
      <c r="Q185" s="267"/>
      <c r="R185" s="267"/>
      <c r="S185" s="439">
        <v>0</v>
      </c>
      <c r="T185" s="439">
        <v>0</v>
      </c>
      <c r="U185" s="497"/>
      <c r="V185" s="500"/>
    </row>
    <row r="186" spans="1:22" s="461" customFormat="1" ht="15" hidden="1" customHeight="1">
      <c r="A186" s="462"/>
      <c r="B186" s="264"/>
      <c r="C186" s="701" t="s">
        <v>438</v>
      </c>
      <c r="D186" s="702" t="s">
        <v>391</v>
      </c>
      <c r="E186" s="703" t="s">
        <v>391</v>
      </c>
      <c r="F186" s="463" t="s">
        <v>552</v>
      </c>
      <c r="G186" s="464"/>
      <c r="H186" s="465"/>
      <c r="I186" s="465"/>
      <c r="J186" s="465"/>
      <c r="K186" s="465"/>
      <c r="L186" s="465"/>
      <c r="M186" s="466"/>
      <c r="N186" s="472"/>
      <c r="O186" s="262"/>
      <c r="P186" s="267"/>
      <c r="Q186" s="267"/>
      <c r="R186" s="267"/>
      <c r="S186" s="439">
        <v>0</v>
      </c>
      <c r="T186" s="439">
        <v>0</v>
      </c>
      <c r="U186" s="497"/>
      <c r="V186" s="500"/>
    </row>
    <row r="187" spans="1:22" s="461" customFormat="1" ht="15" hidden="1" customHeight="1">
      <c r="A187" s="462" t="s">
        <v>393</v>
      </c>
      <c r="B187" s="264"/>
      <c r="C187" s="701"/>
      <c r="D187" s="702"/>
      <c r="E187" s="703"/>
      <c r="F187" s="473" t="s">
        <v>394</v>
      </c>
      <c r="G187" s="464"/>
      <c r="H187" s="475"/>
      <c r="I187" s="475"/>
      <c r="J187" s="475"/>
      <c r="K187" s="475"/>
      <c r="L187" s="475"/>
      <c r="M187" s="476"/>
      <c r="N187" s="472"/>
      <c r="O187" s="262"/>
      <c r="P187" s="267"/>
      <c r="Q187" s="267"/>
      <c r="R187" s="267"/>
      <c r="S187" s="442">
        <f>+S188</f>
        <v>0</v>
      </c>
      <c r="T187" s="442">
        <f>+T188</f>
        <v>0</v>
      </c>
      <c r="U187" s="497"/>
      <c r="V187" s="500"/>
    </row>
    <row r="188" spans="1:22" s="461" customFormat="1" ht="15" hidden="1" customHeight="1">
      <c r="A188" s="462"/>
      <c r="B188" s="264" t="s">
        <v>395</v>
      </c>
      <c r="C188" s="701"/>
      <c r="D188" s="702"/>
      <c r="E188" s="703"/>
      <c r="F188" s="467" t="s">
        <v>396</v>
      </c>
      <c r="G188" s="464"/>
      <c r="H188" s="468"/>
      <c r="I188" s="468"/>
      <c r="J188" s="468"/>
      <c r="K188" s="468"/>
      <c r="L188" s="468"/>
      <c r="M188" s="469"/>
      <c r="N188" s="472"/>
      <c r="O188" s="262"/>
      <c r="P188" s="267"/>
      <c r="Q188" s="267"/>
      <c r="R188" s="267"/>
      <c r="S188" s="440">
        <f>SUM(S189:S189)</f>
        <v>0</v>
      </c>
      <c r="T188" s="440">
        <f>SUM(T189:T189)</f>
        <v>0</v>
      </c>
      <c r="U188" s="497"/>
      <c r="V188" s="500"/>
    </row>
    <row r="189" spans="1:22" s="461" customFormat="1" ht="15" hidden="1" customHeight="1">
      <c r="A189" s="462"/>
      <c r="B189" s="264"/>
      <c r="C189" s="701" t="s">
        <v>397</v>
      </c>
      <c r="D189" s="702" t="s">
        <v>398</v>
      </c>
      <c r="E189" s="703" t="s">
        <v>398</v>
      </c>
      <c r="F189" s="463" t="s">
        <v>399</v>
      </c>
      <c r="G189" s="464"/>
      <c r="H189" s="465"/>
      <c r="I189" s="465"/>
      <c r="J189" s="465"/>
      <c r="K189" s="465"/>
      <c r="L189" s="465"/>
      <c r="M189" s="466"/>
      <c r="N189" s="472"/>
      <c r="O189" s="262"/>
      <c r="P189" s="267"/>
      <c r="Q189" s="267"/>
      <c r="R189" s="267"/>
      <c r="S189" s="439">
        <v>0</v>
      </c>
      <c r="T189" s="439">
        <v>0</v>
      </c>
      <c r="U189" s="497"/>
      <c r="V189" s="500"/>
    </row>
    <row r="190" spans="1:22" s="461" customFormat="1" ht="15" customHeight="1">
      <c r="A190" s="479"/>
      <c r="B190" s="480"/>
      <c r="C190" s="737"/>
      <c r="D190" s="737"/>
      <c r="E190" s="737"/>
      <c r="F190" s="481"/>
      <c r="G190" s="482"/>
      <c r="H190" s="483" t="s">
        <v>400</v>
      </c>
      <c r="I190" s="483"/>
      <c r="J190" s="483"/>
      <c r="K190" s="483"/>
      <c r="L190" s="483"/>
      <c r="M190" s="484"/>
      <c r="N190" s="485"/>
      <c r="O190" s="486"/>
      <c r="P190" s="486"/>
      <c r="Q190" s="487"/>
      <c r="R190" s="487"/>
      <c r="S190" s="443">
        <f>+S187+S180+S152+S143+S99+S51+S18</f>
        <v>0</v>
      </c>
      <c r="T190" s="443">
        <f>+T187+T180+T152+T143+T99+T51+T18</f>
        <v>0</v>
      </c>
      <c r="U190" s="497"/>
      <c r="V190" s="500"/>
    </row>
    <row r="191" spans="1:22" ht="15.75">
      <c r="A191" s="307"/>
      <c r="S191" s="434"/>
      <c r="T191" s="437"/>
    </row>
    <row r="192" spans="1:22" ht="15.75">
      <c r="A192" s="307"/>
      <c r="S192" s="434"/>
      <c r="T192" s="437"/>
    </row>
    <row r="193" spans="1:20" ht="15.75">
      <c r="A193" s="307"/>
      <c r="S193" s="434"/>
      <c r="T193" s="437"/>
    </row>
    <row r="194" spans="1:20" ht="15.75">
      <c r="A194" s="307"/>
      <c r="S194" s="434"/>
      <c r="T194" s="437"/>
    </row>
    <row r="195" spans="1:20" ht="15.75">
      <c r="A195" s="307"/>
      <c r="S195" s="434"/>
      <c r="T195" s="437"/>
    </row>
    <row r="196" spans="1:20" ht="15.75">
      <c r="A196" s="307"/>
      <c r="S196" s="434"/>
      <c r="T196" s="437"/>
    </row>
    <row r="197" spans="1:20" ht="15.75">
      <c r="A197" s="307"/>
      <c r="B197" s="700" t="s">
        <v>598</v>
      </c>
      <c r="C197" s="700"/>
      <c r="D197" s="700"/>
      <c r="E197" s="700"/>
      <c r="F197" s="700"/>
      <c r="G197" s="700"/>
      <c r="H197" s="700"/>
      <c r="Q197" s="700" t="s">
        <v>569</v>
      </c>
      <c r="R197" s="700"/>
      <c r="S197" s="700"/>
      <c r="T197" s="437"/>
    </row>
    <row r="198" spans="1:20" ht="11.25" customHeight="1">
      <c r="A198" s="448"/>
      <c r="B198" s="660" t="s">
        <v>510</v>
      </c>
      <c r="C198" s="660"/>
      <c r="D198" s="660"/>
      <c r="E198" s="660"/>
      <c r="F198" s="660"/>
      <c r="G198" s="660"/>
      <c r="H198" s="660"/>
      <c r="Q198" s="660" t="s">
        <v>600</v>
      </c>
      <c r="R198" s="660"/>
      <c r="S198" s="660"/>
      <c r="T198" s="437"/>
    </row>
    <row r="199" spans="1:20" ht="15.75">
      <c r="A199" s="307"/>
      <c r="B199" s="659" t="s">
        <v>508</v>
      </c>
      <c r="C199" s="659"/>
      <c r="D199" s="659"/>
      <c r="E199" s="659"/>
      <c r="F199" s="659"/>
      <c r="G199" s="659"/>
      <c r="H199" s="659"/>
      <c r="Q199" s="659" t="s">
        <v>508</v>
      </c>
      <c r="R199" s="659"/>
      <c r="S199" s="659"/>
      <c r="T199" s="437"/>
    </row>
    <row r="200" spans="1:20" ht="15.75">
      <c r="A200" s="307"/>
      <c r="S200" s="434"/>
      <c r="T200" s="437"/>
    </row>
    <row r="201" spans="1:20" ht="15.75">
      <c r="A201" s="307"/>
      <c r="S201" s="434"/>
      <c r="T201" s="437"/>
    </row>
    <row r="202" spans="1:20" ht="15.75">
      <c r="A202" s="307"/>
      <c r="S202" s="434"/>
      <c r="T202" s="437"/>
    </row>
    <row r="203" spans="1:20" ht="15.75">
      <c r="A203" s="307"/>
      <c r="S203" s="434"/>
      <c r="T203" s="437"/>
    </row>
    <row r="204" spans="1:20" ht="15.75">
      <c r="A204" s="307"/>
      <c r="S204" s="434"/>
      <c r="T204" s="437"/>
    </row>
    <row r="205" spans="1:20" ht="15.75">
      <c r="A205" s="307"/>
      <c r="S205" s="434"/>
      <c r="T205" s="437"/>
    </row>
    <row r="206" spans="1:20" ht="15.75">
      <c r="A206" s="307"/>
      <c r="S206" s="434"/>
      <c r="T206" s="437"/>
    </row>
    <row r="207" spans="1:20" ht="15.75">
      <c r="A207" s="307"/>
      <c r="S207" s="434"/>
      <c r="T207" s="437"/>
    </row>
    <row r="208" spans="1:20" ht="15.75">
      <c r="A208" s="307"/>
      <c r="S208" s="434"/>
      <c r="T208" s="437"/>
    </row>
    <row r="209" spans="1:20" ht="15.75">
      <c r="A209" s="307"/>
      <c r="S209" s="434"/>
      <c r="T209" s="437"/>
    </row>
    <row r="210" spans="1:20" ht="15.75">
      <c r="A210" s="307"/>
      <c r="S210" s="434"/>
      <c r="T210" s="437"/>
    </row>
    <row r="211" spans="1:20" ht="15.75">
      <c r="A211" s="307"/>
      <c r="S211" s="434"/>
      <c r="T211" s="437"/>
    </row>
    <row r="212" spans="1:20" ht="15.75">
      <c r="A212" s="307"/>
      <c r="S212" s="434"/>
      <c r="T212" s="437"/>
    </row>
    <row r="213" spans="1:20" ht="15.75">
      <c r="A213" s="307"/>
      <c r="S213" s="434"/>
      <c r="T213" s="437"/>
    </row>
    <row r="214" spans="1:20" ht="15.75">
      <c r="A214" s="307"/>
      <c r="S214" s="434"/>
      <c r="T214" s="437"/>
    </row>
    <row r="215" spans="1:20" ht="15.75">
      <c r="A215" s="307"/>
      <c r="S215" s="434"/>
      <c r="T215" s="437"/>
    </row>
    <row r="216" spans="1:20" ht="15.75">
      <c r="A216" s="307"/>
      <c r="S216" s="434"/>
      <c r="T216" s="437"/>
    </row>
    <row r="217" spans="1:20" ht="15.75">
      <c r="A217" s="307"/>
      <c r="S217" s="434"/>
      <c r="T217" s="437"/>
    </row>
    <row r="218" spans="1:20" ht="15.75">
      <c r="A218" s="307"/>
      <c r="S218" s="434"/>
      <c r="T218" s="437"/>
    </row>
    <row r="219" spans="1:20" ht="15.75">
      <c r="A219" s="307"/>
      <c r="S219" s="434"/>
      <c r="T219" s="437"/>
    </row>
    <row r="220" spans="1:20" ht="15.75">
      <c r="A220" s="307"/>
      <c r="S220" s="434"/>
      <c r="T220" s="437"/>
    </row>
    <row r="221" spans="1:20" ht="15.75">
      <c r="A221" s="307"/>
      <c r="S221" s="434"/>
      <c r="T221" s="437"/>
    </row>
    <row r="222" spans="1:20" ht="15.75">
      <c r="A222" s="307"/>
      <c r="S222" s="434"/>
      <c r="T222" s="437"/>
    </row>
    <row r="223" spans="1:20" ht="15.75">
      <c r="A223" s="307"/>
      <c r="S223" s="434"/>
      <c r="T223" s="437"/>
    </row>
    <row r="224" spans="1:20" ht="15.75">
      <c r="A224" s="307"/>
      <c r="S224" s="434"/>
      <c r="T224" s="437"/>
    </row>
    <row r="225" spans="1:1" ht="15.75">
      <c r="A225" s="307"/>
    </row>
    <row r="226" spans="1:1" ht="15.75">
      <c r="A226" s="307"/>
    </row>
    <row r="227" spans="1:1" ht="15.75">
      <c r="A227" s="307"/>
    </row>
    <row r="228" spans="1:1" ht="15.75">
      <c r="A228" s="307"/>
    </row>
    <row r="229" spans="1:1" ht="15.75">
      <c r="A229" s="307"/>
    </row>
    <row r="230" spans="1:1" ht="15.75">
      <c r="A230" s="307"/>
    </row>
    <row r="231" spans="1:1" ht="15.75">
      <c r="A231" s="307"/>
    </row>
    <row r="232" spans="1:1" ht="15.75">
      <c r="A232" s="307"/>
    </row>
    <row r="233" spans="1:1" ht="15.75">
      <c r="A233" s="307"/>
    </row>
    <row r="234" spans="1:1" ht="15.75">
      <c r="A234" s="307"/>
    </row>
    <row r="235" spans="1:1" ht="15.75">
      <c r="A235" s="307"/>
    </row>
    <row r="236" spans="1:1" ht="15.75">
      <c r="A236" s="307"/>
    </row>
    <row r="237" spans="1:1" ht="15.75">
      <c r="A237" s="307"/>
    </row>
    <row r="238" spans="1:1" ht="15.75">
      <c r="A238" s="307"/>
    </row>
    <row r="239" spans="1:1" ht="15.75">
      <c r="A239" s="307"/>
    </row>
    <row r="240" spans="1:1" ht="15.75">
      <c r="A240" s="307"/>
    </row>
    <row r="241" spans="1:1" ht="15.75">
      <c r="A241" s="307"/>
    </row>
    <row r="242" spans="1:1" ht="15.75">
      <c r="A242" s="307"/>
    </row>
    <row r="243" spans="1:1" ht="15.75">
      <c r="A243" s="307"/>
    </row>
    <row r="244" spans="1:1" ht="15.75">
      <c r="A244" s="307"/>
    </row>
    <row r="245" spans="1:1" ht="15.75">
      <c r="A245" s="307"/>
    </row>
    <row r="246" spans="1:1" ht="15.75">
      <c r="A246" s="307"/>
    </row>
    <row r="247" spans="1:1" ht="15.75">
      <c r="A247" s="307"/>
    </row>
    <row r="248" spans="1:1" ht="15.75">
      <c r="A248" s="307"/>
    </row>
    <row r="249" spans="1:1" ht="15.75">
      <c r="A249" s="307"/>
    </row>
    <row r="250" spans="1:1" ht="15.75">
      <c r="A250" s="307"/>
    </row>
    <row r="251" spans="1:1" ht="15.75">
      <c r="A251" s="307"/>
    </row>
    <row r="252" spans="1:1" ht="15.75">
      <c r="A252" s="307"/>
    </row>
    <row r="253" spans="1:1" ht="15.75">
      <c r="A253" s="307"/>
    </row>
    <row r="254" spans="1:1" ht="15.75">
      <c r="A254" s="307"/>
    </row>
    <row r="255" spans="1:1" ht="15.75">
      <c r="A255" s="307"/>
    </row>
    <row r="256" spans="1:1" ht="15.75">
      <c r="A256" s="307"/>
    </row>
    <row r="257" spans="1:1" ht="15.75">
      <c r="A257" s="307"/>
    </row>
    <row r="258" spans="1:1" ht="15.75">
      <c r="A258" s="307"/>
    </row>
    <row r="259" spans="1:1" ht="15.75">
      <c r="A259" s="307"/>
    </row>
    <row r="260" spans="1:1" ht="15.75">
      <c r="A260" s="307"/>
    </row>
    <row r="261" spans="1:1" ht="15.75">
      <c r="A261" s="307"/>
    </row>
    <row r="262" spans="1:1" ht="15.75">
      <c r="A262" s="307"/>
    </row>
    <row r="263" spans="1:1" ht="15.75">
      <c r="A263" s="307"/>
    </row>
    <row r="264" spans="1:1" ht="15.75">
      <c r="A264" s="307"/>
    </row>
    <row r="265" spans="1:1" ht="15.75">
      <c r="A265" s="307"/>
    </row>
    <row r="266" spans="1:1" ht="15.75">
      <c r="A266" s="307"/>
    </row>
    <row r="267" spans="1:1" ht="15.75">
      <c r="A267" s="307"/>
    </row>
    <row r="268" spans="1:1" ht="15.75">
      <c r="A268" s="307"/>
    </row>
    <row r="269" spans="1:1" ht="15.75">
      <c r="A269" s="307"/>
    </row>
    <row r="270" spans="1:1" ht="15.75">
      <c r="A270" s="307"/>
    </row>
    <row r="271" spans="1:1" ht="15.75">
      <c r="A271" s="307"/>
    </row>
  </sheetData>
  <mergeCells count="181">
    <mergeCell ref="F1:R1"/>
    <mergeCell ref="J12:K12"/>
    <mergeCell ref="N13:R13"/>
    <mergeCell ref="A15:E15"/>
    <mergeCell ref="F15:M16"/>
    <mergeCell ref="N15:N16"/>
    <mergeCell ref="O15:O16"/>
    <mergeCell ref="P15:P16"/>
    <mergeCell ref="Q15:Q16"/>
    <mergeCell ref="R15:R16"/>
    <mergeCell ref="C16:E16"/>
    <mergeCell ref="A17:E17"/>
    <mergeCell ref="F17:M17"/>
    <mergeCell ref="C18:E18"/>
    <mergeCell ref="N19:N35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4:E34"/>
    <mergeCell ref="C35:E35"/>
    <mergeCell ref="C36:E36"/>
    <mergeCell ref="C37:E37"/>
    <mergeCell ref="C38:E38"/>
    <mergeCell ref="C40:E40"/>
    <mergeCell ref="C41:E41"/>
    <mergeCell ref="C42:E42"/>
    <mergeCell ref="C43:E43"/>
    <mergeCell ref="C44:E44"/>
    <mergeCell ref="C45:E45"/>
    <mergeCell ref="C46:E46"/>
    <mergeCell ref="C47:E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58:E58"/>
    <mergeCell ref="C59:E59"/>
    <mergeCell ref="C60:E60"/>
    <mergeCell ref="C61:E61"/>
    <mergeCell ref="C62:E62"/>
    <mergeCell ref="C63:E63"/>
    <mergeCell ref="C64:E64"/>
    <mergeCell ref="C65:E65"/>
    <mergeCell ref="C66:E66"/>
    <mergeCell ref="C67:E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78:E78"/>
    <mergeCell ref="C79:E79"/>
    <mergeCell ref="C80:E80"/>
    <mergeCell ref="C81:E81"/>
    <mergeCell ref="C82:E82"/>
    <mergeCell ref="C83:E83"/>
    <mergeCell ref="C84:E84"/>
    <mergeCell ref="C85:E85"/>
    <mergeCell ref="C86:E86"/>
    <mergeCell ref="C87:E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98:E98"/>
    <mergeCell ref="C99:E99"/>
    <mergeCell ref="C100:E100"/>
    <mergeCell ref="C101:E101"/>
    <mergeCell ref="C102:E102"/>
    <mergeCell ref="C103:E103"/>
    <mergeCell ref="C104:E104"/>
    <mergeCell ref="C105:E105"/>
    <mergeCell ref="C106:E106"/>
    <mergeCell ref="C107:E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18:E118"/>
    <mergeCell ref="C119:E119"/>
    <mergeCell ref="C120:E120"/>
    <mergeCell ref="C121:E121"/>
    <mergeCell ref="C122:E122"/>
    <mergeCell ref="C123:E123"/>
    <mergeCell ref="C124:E124"/>
    <mergeCell ref="C125:E125"/>
    <mergeCell ref="C127:E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38:E138"/>
    <mergeCell ref="C139:E139"/>
    <mergeCell ref="C140:E140"/>
    <mergeCell ref="C142:E142"/>
    <mergeCell ref="C143:E143"/>
    <mergeCell ref="C144:E144"/>
    <mergeCell ref="C145:E145"/>
    <mergeCell ref="C146:E146"/>
    <mergeCell ref="C147:E147"/>
    <mergeCell ref="C148:E148"/>
    <mergeCell ref="C149:E149"/>
    <mergeCell ref="C152:E152"/>
    <mergeCell ref="C153:E153"/>
    <mergeCell ref="C154:E154"/>
    <mergeCell ref="C155:E155"/>
    <mergeCell ref="C156:E156"/>
    <mergeCell ref="C157:E157"/>
    <mergeCell ref="C158:E158"/>
    <mergeCell ref="C159:E159"/>
    <mergeCell ref="C160:E160"/>
    <mergeCell ref="C161:E161"/>
    <mergeCell ref="C162:E162"/>
    <mergeCell ref="C163:E163"/>
    <mergeCell ref="C164:E164"/>
    <mergeCell ref="C165:E165"/>
    <mergeCell ref="C166:E166"/>
    <mergeCell ref="C167:E167"/>
    <mergeCell ref="C170:E170"/>
    <mergeCell ref="C171:E171"/>
    <mergeCell ref="C173:E173"/>
    <mergeCell ref="C174:E174"/>
    <mergeCell ref="C178:E178"/>
    <mergeCell ref="C179:E179"/>
    <mergeCell ref="B199:H199"/>
    <mergeCell ref="Q199:S199"/>
    <mergeCell ref="C189:E189"/>
    <mergeCell ref="C190:E190"/>
    <mergeCell ref="B197:H197"/>
    <mergeCell ref="C180:E180"/>
    <mergeCell ref="C181:E181"/>
    <mergeCell ref="C182:E182"/>
    <mergeCell ref="C184:E184"/>
    <mergeCell ref="C185:E185"/>
    <mergeCell ref="Q197:S197"/>
    <mergeCell ref="C187:E187"/>
    <mergeCell ref="C188:E188"/>
    <mergeCell ref="C183:E183"/>
    <mergeCell ref="B198:H198"/>
    <mergeCell ref="Q198:S198"/>
    <mergeCell ref="C186:E186"/>
  </mergeCells>
  <printOptions horizontalCentered="1"/>
  <pageMargins left="0.31496062992125984" right="0.23622047244094491" top="0.39370078740157483" bottom="0.98425196850393704" header="0" footer="0.59055118110236227"/>
  <pageSetup scale="59" firstPageNumber="22" fitToHeight="3" orientation="portrait" useFirstPageNumber="1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W271"/>
  <sheetViews>
    <sheetView showGridLines="0" topLeftCell="A170" workbookViewId="0">
      <selection activeCell="A197" sqref="A197:XFD199"/>
    </sheetView>
  </sheetViews>
  <sheetFormatPr baseColWidth="10" defaultColWidth="11.42578125" defaultRowHeight="12.75"/>
  <cols>
    <col min="1" max="2" width="7.42578125" style="211" customWidth="1"/>
    <col min="3" max="3" width="1.5703125" style="211" customWidth="1"/>
    <col min="4" max="4" width="5" style="208" customWidth="1"/>
    <col min="5" max="5" width="1.5703125" style="208" customWidth="1"/>
    <col min="6" max="6" width="6.85546875" style="208" customWidth="1"/>
    <col min="7" max="10" width="4.42578125" style="208" customWidth="1"/>
    <col min="11" max="11" width="3.85546875" style="208" customWidth="1"/>
    <col min="12" max="12" width="18.5703125" style="208" customWidth="1"/>
    <col min="13" max="13" width="4.5703125" style="208" customWidth="1"/>
    <col min="14" max="14" width="8.5703125" style="368" customWidth="1"/>
    <col min="15" max="15" width="7.7109375" style="208" customWidth="1"/>
    <col min="16" max="18" width="15.140625" style="208" customWidth="1"/>
    <col min="19" max="19" width="18.7109375" style="213" customWidth="1"/>
    <col min="20" max="20" width="18.7109375" style="214" customWidth="1"/>
    <col min="21" max="21" width="16.85546875" style="210" bestFit="1" customWidth="1"/>
    <col min="22" max="22" width="20.5703125" style="208" customWidth="1"/>
    <col min="23" max="23" width="15.5703125" style="208" bestFit="1" customWidth="1"/>
    <col min="24" max="16384" width="11.42578125" style="208"/>
  </cols>
  <sheetData>
    <row r="1" spans="1:21" ht="21">
      <c r="F1" s="708" t="s">
        <v>528</v>
      </c>
      <c r="G1" s="708"/>
      <c r="H1" s="708"/>
      <c r="I1" s="708"/>
      <c r="J1" s="708"/>
      <c r="K1" s="708"/>
      <c r="L1" s="708"/>
      <c r="M1" s="708"/>
      <c r="N1" s="708"/>
      <c r="O1" s="708"/>
      <c r="P1" s="708"/>
      <c r="Q1" s="708"/>
      <c r="R1" s="708"/>
      <c r="T1" s="444" t="s">
        <v>526</v>
      </c>
    </row>
    <row r="2" spans="1:21" s="359" customFormat="1" ht="21">
      <c r="A2" s="355"/>
      <c r="B2" s="356"/>
      <c r="C2" s="356"/>
      <c r="D2" s="356"/>
      <c r="E2" s="356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522" t="s">
        <v>594</v>
      </c>
      <c r="T2" s="358"/>
      <c r="U2" s="360"/>
    </row>
    <row r="3" spans="1:21" ht="15.75">
      <c r="A3" s="361" t="s">
        <v>498</v>
      </c>
      <c r="F3" s="299" t="s">
        <v>521</v>
      </c>
      <c r="G3" s="362">
        <v>6</v>
      </c>
      <c r="H3" s="362">
        <v>1</v>
      </c>
      <c r="I3" s="362">
        <v>1</v>
      </c>
      <c r="J3" s="362">
        <v>1</v>
      </c>
      <c r="K3" s="363"/>
      <c r="L3" s="307" t="s">
        <v>522</v>
      </c>
      <c r="N3" s="307" t="s">
        <v>434</v>
      </c>
      <c r="S3" s="395" t="s">
        <v>623</v>
      </c>
    </row>
    <row r="4" spans="1:21" s="299" customFormat="1" ht="15.75">
      <c r="A4" s="295"/>
      <c r="C4" s="211"/>
      <c r="N4" s="365"/>
      <c r="S4" s="364"/>
      <c r="T4" s="366"/>
      <c r="U4" s="270"/>
    </row>
    <row r="5" spans="1:21" ht="15.75">
      <c r="A5" s="361" t="s">
        <v>499</v>
      </c>
      <c r="F5" s="299" t="s">
        <v>521</v>
      </c>
      <c r="G5" s="362">
        <v>0</v>
      </c>
      <c r="H5" s="362">
        <v>0</v>
      </c>
      <c r="I5" s="367"/>
      <c r="J5" s="239"/>
      <c r="L5" s="307" t="s">
        <v>522</v>
      </c>
    </row>
    <row r="6" spans="1:21" s="299" customFormat="1" ht="15.75">
      <c r="A6" s="295"/>
      <c r="C6" s="211"/>
      <c r="N6" s="365"/>
      <c r="T6" s="366"/>
      <c r="U6" s="270"/>
    </row>
    <row r="7" spans="1:21" ht="15.75">
      <c r="A7" s="240" t="s">
        <v>517</v>
      </c>
      <c r="F7" s="299" t="s">
        <v>521</v>
      </c>
      <c r="G7" s="362">
        <v>1</v>
      </c>
      <c r="H7" s="362">
        <v>1</v>
      </c>
      <c r="I7" s="367"/>
      <c r="L7" s="491" t="s">
        <v>522</v>
      </c>
      <c r="N7" s="492" t="s">
        <v>535</v>
      </c>
      <c r="O7" s="492"/>
      <c r="P7" s="492"/>
      <c r="Q7" s="492"/>
      <c r="R7" s="492"/>
      <c r="S7" s="493" t="s">
        <v>525</v>
      </c>
    </row>
    <row r="8" spans="1:21" s="299" customFormat="1" ht="18.75">
      <c r="A8" s="295"/>
      <c r="C8" s="211"/>
      <c r="L8" s="370"/>
      <c r="N8" s="492" t="s">
        <v>536</v>
      </c>
      <c r="O8" s="492"/>
      <c r="P8" s="448"/>
      <c r="Q8" s="448"/>
      <c r="R8" s="448"/>
      <c r="S8" s="493"/>
      <c r="T8" s="366"/>
      <c r="U8" s="270"/>
    </row>
    <row r="9" spans="1:21" ht="15.75">
      <c r="A9" s="361" t="s">
        <v>518</v>
      </c>
      <c r="F9" s="299" t="s">
        <v>521</v>
      </c>
      <c r="G9" s="362">
        <v>0</v>
      </c>
      <c r="H9" s="362">
        <v>0</v>
      </c>
      <c r="I9" s="367"/>
      <c r="J9" s="239"/>
      <c r="L9" s="307" t="s">
        <v>522</v>
      </c>
      <c r="S9" s="493"/>
    </row>
    <row r="10" spans="1:21" s="299" customFormat="1" ht="10.5" customHeight="1">
      <c r="A10" s="295"/>
      <c r="C10" s="211"/>
      <c r="L10" s="370"/>
      <c r="N10" s="365"/>
      <c r="S10" s="493"/>
      <c r="T10" s="366"/>
      <c r="U10" s="270"/>
    </row>
    <row r="11" spans="1:21" ht="15.75">
      <c r="A11" s="361" t="s">
        <v>519</v>
      </c>
      <c r="F11" s="299" t="s">
        <v>521</v>
      </c>
      <c r="G11" s="362">
        <v>0</v>
      </c>
      <c r="H11" s="362">
        <v>0</v>
      </c>
      <c r="I11" s="367"/>
      <c r="J11" s="239"/>
      <c r="K11" s="223"/>
      <c r="L11" s="307" t="s">
        <v>522</v>
      </c>
      <c r="S11" s="493" t="s">
        <v>525</v>
      </c>
      <c r="T11" s="371"/>
    </row>
    <row r="12" spans="1:21" s="299" customFormat="1" ht="15.75">
      <c r="A12" s="295"/>
      <c r="C12" s="211"/>
      <c r="G12" s="372"/>
      <c r="H12" s="372"/>
      <c r="I12" s="372"/>
      <c r="J12" s="725"/>
      <c r="K12" s="725"/>
      <c r="N12" s="365"/>
      <c r="S12" s="494"/>
      <c r="T12" s="371"/>
      <c r="U12" s="270"/>
    </row>
    <row r="13" spans="1:21" ht="33" customHeight="1" thickBot="1">
      <c r="A13" s="373" t="s">
        <v>520</v>
      </c>
      <c r="C13" s="253"/>
      <c r="D13" s="253"/>
      <c r="E13" s="253"/>
      <c r="F13" s="253"/>
      <c r="G13" s="374" t="s">
        <v>440</v>
      </c>
      <c r="H13" s="374" t="s">
        <v>412</v>
      </c>
      <c r="I13" s="374" t="s">
        <v>440</v>
      </c>
      <c r="J13" s="374">
        <v>0</v>
      </c>
      <c r="K13" s="239"/>
      <c r="L13" s="307" t="s">
        <v>522</v>
      </c>
      <c r="M13" s="253"/>
      <c r="N13" s="769" t="s">
        <v>578</v>
      </c>
      <c r="O13" s="770"/>
      <c r="P13" s="770"/>
      <c r="Q13" s="770"/>
      <c r="R13" s="770"/>
      <c r="S13" s="493" t="s">
        <v>525</v>
      </c>
      <c r="T13" s="375"/>
    </row>
    <row r="14" spans="1:21" ht="15" customHeight="1">
      <c r="A14" s="361"/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T14" s="504"/>
    </row>
    <row r="15" spans="1:21" ht="15" customHeight="1">
      <c r="A15" s="748" t="s">
        <v>523</v>
      </c>
      <c r="B15" s="749"/>
      <c r="C15" s="749"/>
      <c r="D15" s="749"/>
      <c r="E15" s="749"/>
      <c r="F15" s="750" t="s">
        <v>513</v>
      </c>
      <c r="G15" s="751"/>
      <c r="H15" s="751"/>
      <c r="I15" s="751"/>
      <c r="J15" s="751"/>
      <c r="K15" s="751"/>
      <c r="L15" s="751"/>
      <c r="M15" s="752"/>
      <c r="N15" s="763" t="s">
        <v>475</v>
      </c>
      <c r="O15" s="741" t="s">
        <v>495</v>
      </c>
      <c r="P15" s="743" t="s">
        <v>416</v>
      </c>
      <c r="Q15" s="743" t="s">
        <v>515</v>
      </c>
      <c r="R15" s="743" t="s">
        <v>417</v>
      </c>
      <c r="S15" s="376" t="s">
        <v>516</v>
      </c>
      <c r="T15" s="495" t="s">
        <v>524</v>
      </c>
    </row>
    <row r="16" spans="1:21" ht="15" customHeight="1">
      <c r="A16" s="450" t="s">
        <v>411</v>
      </c>
      <c r="B16" s="450" t="s">
        <v>445</v>
      </c>
      <c r="C16" s="760" t="s">
        <v>514</v>
      </c>
      <c r="D16" s="761" t="s">
        <v>3</v>
      </c>
      <c r="E16" s="762" t="s">
        <v>3</v>
      </c>
      <c r="F16" s="753"/>
      <c r="G16" s="754"/>
      <c r="H16" s="754"/>
      <c r="I16" s="754"/>
      <c r="J16" s="754"/>
      <c r="K16" s="754"/>
      <c r="L16" s="754"/>
      <c r="M16" s="755"/>
      <c r="N16" s="764"/>
      <c r="O16" s="742"/>
      <c r="P16" s="744"/>
      <c r="Q16" s="744"/>
      <c r="R16" s="744"/>
      <c r="S16" s="380" t="s">
        <v>589</v>
      </c>
      <c r="T16" s="380" t="s">
        <v>590</v>
      </c>
    </row>
    <row r="17" spans="1:22" s="452" customFormat="1" ht="15" customHeight="1">
      <c r="A17" s="745" t="s">
        <v>409</v>
      </c>
      <c r="B17" s="746"/>
      <c r="C17" s="746"/>
      <c r="D17" s="746"/>
      <c r="E17" s="747"/>
      <c r="F17" s="756" t="s">
        <v>412</v>
      </c>
      <c r="G17" s="757"/>
      <c r="H17" s="757"/>
      <c r="I17" s="757"/>
      <c r="J17" s="757"/>
      <c r="K17" s="757"/>
      <c r="L17" s="757"/>
      <c r="M17" s="758"/>
      <c r="N17" s="451">
        <v>3</v>
      </c>
      <c r="O17" s="451" t="s">
        <v>321</v>
      </c>
      <c r="P17" s="451" t="s">
        <v>424</v>
      </c>
      <c r="Q17" s="451" t="s">
        <v>339</v>
      </c>
      <c r="R17" s="451" t="s">
        <v>425</v>
      </c>
      <c r="S17" s="382" t="s">
        <v>382</v>
      </c>
      <c r="T17" s="383" t="s">
        <v>393</v>
      </c>
      <c r="U17" s="505"/>
    </row>
    <row r="18" spans="1:22" s="461" customFormat="1" ht="15" customHeight="1">
      <c r="A18" s="453">
        <v>1</v>
      </c>
      <c r="B18" s="454"/>
      <c r="C18" s="734"/>
      <c r="D18" s="735"/>
      <c r="E18" s="736"/>
      <c r="F18" s="455" t="s">
        <v>4</v>
      </c>
      <c r="G18" s="456"/>
      <c r="H18" s="457"/>
      <c r="I18" s="457"/>
      <c r="J18" s="457"/>
      <c r="K18" s="457"/>
      <c r="L18" s="457"/>
      <c r="M18" s="458"/>
      <c r="N18" s="459">
        <v>331</v>
      </c>
      <c r="O18" s="572">
        <v>10</v>
      </c>
      <c r="P18" s="460"/>
      <c r="Q18" s="460"/>
      <c r="R18" s="460"/>
      <c r="S18" s="438">
        <f>+S19+S27+S34+S37+S40+S43+S48+S22</f>
        <v>0</v>
      </c>
      <c r="T18" s="438">
        <f>+T19+T27+T34+T37+T40+T43+T48+T22</f>
        <v>0</v>
      </c>
      <c r="U18" s="497"/>
      <c r="V18" s="500"/>
    </row>
    <row r="19" spans="1:22" s="461" customFormat="1" ht="15" customHeight="1">
      <c r="A19" s="462"/>
      <c r="B19" s="264" t="s">
        <v>5</v>
      </c>
      <c r="C19" s="701"/>
      <c r="D19" s="702"/>
      <c r="E19" s="703"/>
      <c r="F19" s="467" t="s">
        <v>6</v>
      </c>
      <c r="G19" s="464"/>
      <c r="H19" s="468"/>
      <c r="I19" s="468"/>
      <c r="J19" s="468"/>
      <c r="K19" s="468"/>
      <c r="L19" s="468"/>
      <c r="M19" s="469"/>
      <c r="N19" s="771"/>
      <c r="O19" s="572">
        <v>10</v>
      </c>
      <c r="P19" s="267"/>
      <c r="Q19" s="267"/>
      <c r="R19" s="267"/>
      <c r="S19" s="440">
        <f>SUM(S20:S21)</f>
        <v>0</v>
      </c>
      <c r="T19" s="440">
        <f>SUM(T20:T21)</f>
        <v>0</v>
      </c>
      <c r="U19" s="497"/>
      <c r="V19" s="500"/>
    </row>
    <row r="20" spans="1:22" s="461" customFormat="1" ht="15" customHeight="1">
      <c r="A20" s="462"/>
      <c r="B20" s="264"/>
      <c r="C20" s="701" t="s">
        <v>7</v>
      </c>
      <c r="D20" s="702" t="s">
        <v>8</v>
      </c>
      <c r="E20" s="703" t="s">
        <v>8</v>
      </c>
      <c r="F20" s="463" t="s">
        <v>9</v>
      </c>
      <c r="G20" s="464"/>
      <c r="H20" s="465"/>
      <c r="I20" s="465"/>
      <c r="J20" s="465"/>
      <c r="K20" s="465"/>
      <c r="L20" s="465"/>
      <c r="M20" s="466"/>
      <c r="N20" s="771"/>
      <c r="O20" s="572">
        <v>10</v>
      </c>
      <c r="P20" s="267"/>
      <c r="Q20" s="267"/>
      <c r="R20" s="267"/>
      <c r="S20" s="439">
        <v>0</v>
      </c>
      <c r="T20" s="439">
        <v>0</v>
      </c>
      <c r="U20" s="497"/>
      <c r="V20" s="500"/>
    </row>
    <row r="21" spans="1:22" s="461" customFormat="1" ht="15" customHeight="1">
      <c r="A21" s="462"/>
      <c r="B21" s="264"/>
      <c r="C21" s="701" t="s">
        <v>10</v>
      </c>
      <c r="D21" s="702" t="s">
        <v>8</v>
      </c>
      <c r="E21" s="703" t="s">
        <v>8</v>
      </c>
      <c r="F21" s="463" t="s">
        <v>11</v>
      </c>
      <c r="G21" s="464"/>
      <c r="H21" s="465"/>
      <c r="I21" s="465"/>
      <c r="J21" s="465"/>
      <c r="K21" s="465"/>
      <c r="L21" s="465"/>
      <c r="M21" s="466"/>
      <c r="N21" s="771"/>
      <c r="O21" s="572">
        <v>10</v>
      </c>
      <c r="P21" s="267"/>
      <c r="Q21" s="267"/>
      <c r="R21" s="267"/>
      <c r="S21" s="439">
        <v>0</v>
      </c>
      <c r="T21" s="439">
        <v>0</v>
      </c>
      <c r="U21" s="497"/>
      <c r="V21" s="500"/>
    </row>
    <row r="22" spans="1:22" s="461" customFormat="1" ht="15" customHeight="1">
      <c r="A22" s="462"/>
      <c r="B22" s="264" t="s">
        <v>12</v>
      </c>
      <c r="C22" s="701"/>
      <c r="D22" s="702"/>
      <c r="E22" s="703"/>
      <c r="F22" s="467" t="s">
        <v>13</v>
      </c>
      <c r="G22" s="464"/>
      <c r="H22" s="468"/>
      <c r="I22" s="468"/>
      <c r="J22" s="468"/>
      <c r="K22" s="468"/>
      <c r="L22" s="468"/>
      <c r="M22" s="469"/>
      <c r="N22" s="771"/>
      <c r="O22" s="572">
        <v>10</v>
      </c>
      <c r="P22" s="267"/>
      <c r="Q22" s="267"/>
      <c r="R22" s="267"/>
      <c r="S22" s="440">
        <f>SUM(S23:S26)</f>
        <v>0</v>
      </c>
      <c r="T22" s="440">
        <f>SUM(T23:T26)</f>
        <v>0</v>
      </c>
      <c r="U22" s="497"/>
      <c r="V22" s="500"/>
    </row>
    <row r="23" spans="1:22" s="461" customFormat="1" ht="15" customHeight="1">
      <c r="A23" s="462"/>
      <c r="B23" s="264"/>
      <c r="C23" s="701" t="s">
        <v>14</v>
      </c>
      <c r="D23" s="702" t="s">
        <v>15</v>
      </c>
      <c r="E23" s="703" t="s">
        <v>15</v>
      </c>
      <c r="F23" s="463" t="s">
        <v>16</v>
      </c>
      <c r="G23" s="464"/>
      <c r="H23" s="465"/>
      <c r="I23" s="465"/>
      <c r="J23" s="465"/>
      <c r="K23" s="465"/>
      <c r="L23" s="465"/>
      <c r="M23" s="466"/>
      <c r="N23" s="771"/>
      <c r="O23" s="572">
        <v>10</v>
      </c>
      <c r="P23" s="267"/>
      <c r="Q23" s="267"/>
      <c r="R23" s="267"/>
      <c r="S23" s="439">
        <v>0</v>
      </c>
      <c r="T23" s="439">
        <v>0</v>
      </c>
      <c r="U23" s="497"/>
      <c r="V23" s="500"/>
    </row>
    <row r="24" spans="1:22" s="461" customFormat="1" ht="15" customHeight="1">
      <c r="A24" s="462"/>
      <c r="B24" s="264"/>
      <c r="C24" s="701" t="s">
        <v>17</v>
      </c>
      <c r="D24" s="702" t="s">
        <v>18</v>
      </c>
      <c r="E24" s="703" t="s">
        <v>18</v>
      </c>
      <c r="F24" s="463" t="s">
        <v>19</v>
      </c>
      <c r="G24" s="464"/>
      <c r="H24" s="465"/>
      <c r="I24" s="465"/>
      <c r="J24" s="465"/>
      <c r="K24" s="465"/>
      <c r="L24" s="465"/>
      <c r="M24" s="466"/>
      <c r="N24" s="771"/>
      <c r="O24" s="572">
        <v>10</v>
      </c>
      <c r="P24" s="267"/>
      <c r="Q24" s="267"/>
      <c r="R24" s="267"/>
      <c r="S24" s="439">
        <v>0</v>
      </c>
      <c r="T24" s="439">
        <v>0</v>
      </c>
      <c r="U24" s="497"/>
      <c r="V24" s="500"/>
    </row>
    <row r="25" spans="1:22" s="461" customFormat="1" ht="15" customHeight="1">
      <c r="A25" s="462"/>
      <c r="B25" s="264"/>
      <c r="C25" s="701" t="s">
        <v>20</v>
      </c>
      <c r="D25" s="702" t="s">
        <v>21</v>
      </c>
      <c r="E25" s="703" t="s">
        <v>21</v>
      </c>
      <c r="F25" s="463" t="s">
        <v>22</v>
      </c>
      <c r="G25" s="464"/>
      <c r="H25" s="465"/>
      <c r="I25" s="465"/>
      <c r="J25" s="465"/>
      <c r="K25" s="465"/>
      <c r="L25" s="465"/>
      <c r="M25" s="466"/>
      <c r="N25" s="771"/>
      <c r="O25" s="572">
        <v>10</v>
      </c>
      <c r="P25" s="267"/>
      <c r="Q25" s="267"/>
      <c r="R25" s="267"/>
      <c r="S25" s="439">
        <v>0</v>
      </c>
      <c r="T25" s="439">
        <v>0</v>
      </c>
      <c r="U25" s="497"/>
      <c r="V25" s="500"/>
    </row>
    <row r="26" spans="1:22" s="461" customFormat="1" ht="15" customHeight="1">
      <c r="A26" s="462"/>
      <c r="B26" s="264"/>
      <c r="C26" s="701" t="s">
        <v>23</v>
      </c>
      <c r="D26" s="702" t="s">
        <v>21</v>
      </c>
      <c r="E26" s="703" t="s">
        <v>21</v>
      </c>
      <c r="F26" s="463" t="s">
        <v>24</v>
      </c>
      <c r="G26" s="464"/>
      <c r="H26" s="465"/>
      <c r="I26" s="465"/>
      <c r="J26" s="465"/>
      <c r="K26" s="465"/>
      <c r="L26" s="465"/>
      <c r="M26" s="466"/>
      <c r="N26" s="771"/>
      <c r="O26" s="572">
        <v>10</v>
      </c>
      <c r="P26" s="267"/>
      <c r="Q26" s="267"/>
      <c r="R26" s="267"/>
      <c r="S26" s="439">
        <v>0</v>
      </c>
      <c r="T26" s="439">
        <v>0</v>
      </c>
      <c r="U26" s="497"/>
      <c r="V26" s="500"/>
    </row>
    <row r="27" spans="1:22" s="461" customFormat="1" ht="15" customHeight="1">
      <c r="A27" s="462"/>
      <c r="B27" s="264" t="s">
        <v>25</v>
      </c>
      <c r="C27" s="701"/>
      <c r="D27" s="702"/>
      <c r="E27" s="703"/>
      <c r="F27" s="467" t="s">
        <v>26</v>
      </c>
      <c r="G27" s="464"/>
      <c r="H27" s="468"/>
      <c r="I27" s="468"/>
      <c r="J27" s="468"/>
      <c r="K27" s="468"/>
      <c r="L27" s="468"/>
      <c r="M27" s="469"/>
      <c r="N27" s="771"/>
      <c r="O27" s="572">
        <v>10</v>
      </c>
      <c r="P27" s="267"/>
      <c r="Q27" s="267"/>
      <c r="R27" s="267"/>
      <c r="S27" s="440">
        <f>SUM(S28:S33)</f>
        <v>0</v>
      </c>
      <c r="T27" s="440">
        <f>SUM(T28:T32)</f>
        <v>0</v>
      </c>
      <c r="U27" s="497"/>
      <c r="V27" s="500"/>
    </row>
    <row r="28" spans="1:22" s="461" customFormat="1" ht="15" customHeight="1">
      <c r="A28" s="462"/>
      <c r="B28" s="264"/>
      <c r="C28" s="701" t="s">
        <v>27</v>
      </c>
      <c r="D28" s="702" t="s">
        <v>28</v>
      </c>
      <c r="E28" s="703" t="s">
        <v>28</v>
      </c>
      <c r="F28" s="463" t="s">
        <v>29</v>
      </c>
      <c r="G28" s="464"/>
      <c r="H28" s="465"/>
      <c r="I28" s="465"/>
      <c r="J28" s="465"/>
      <c r="K28" s="465"/>
      <c r="L28" s="465"/>
      <c r="M28" s="466"/>
      <c r="N28" s="771"/>
      <c r="O28" s="572">
        <v>10</v>
      </c>
      <c r="P28" s="267"/>
      <c r="Q28" s="267"/>
      <c r="R28" s="267"/>
      <c r="S28" s="439">
        <v>0</v>
      </c>
      <c r="T28" s="439">
        <v>0</v>
      </c>
      <c r="U28" s="497"/>
      <c r="V28" s="500"/>
    </row>
    <row r="29" spans="1:22" s="461" customFormat="1" ht="15" customHeight="1">
      <c r="A29" s="462"/>
      <c r="B29" s="264"/>
      <c r="C29" s="701" t="s">
        <v>30</v>
      </c>
      <c r="D29" s="702" t="s">
        <v>31</v>
      </c>
      <c r="E29" s="703" t="s">
        <v>31</v>
      </c>
      <c r="F29" s="463" t="s">
        <v>32</v>
      </c>
      <c r="G29" s="464"/>
      <c r="H29" s="465"/>
      <c r="I29" s="465"/>
      <c r="J29" s="465"/>
      <c r="K29" s="465"/>
      <c r="L29" s="465"/>
      <c r="M29" s="466"/>
      <c r="N29" s="771"/>
      <c r="O29" s="572">
        <v>10</v>
      </c>
      <c r="P29" s="267"/>
      <c r="Q29" s="267"/>
      <c r="R29" s="267"/>
      <c r="S29" s="439">
        <v>0</v>
      </c>
      <c r="T29" s="439">
        <v>0</v>
      </c>
      <c r="U29" s="497"/>
      <c r="V29" s="500"/>
    </row>
    <row r="30" spans="1:22" s="461" customFormat="1" ht="15" customHeight="1">
      <c r="A30" s="462"/>
      <c r="B30" s="264"/>
      <c r="C30" s="701" t="s">
        <v>33</v>
      </c>
      <c r="D30" s="702" t="s">
        <v>34</v>
      </c>
      <c r="E30" s="703" t="s">
        <v>34</v>
      </c>
      <c r="F30" s="463" t="s">
        <v>35</v>
      </c>
      <c r="G30" s="464"/>
      <c r="H30" s="465"/>
      <c r="I30" s="465"/>
      <c r="J30" s="465"/>
      <c r="K30" s="465"/>
      <c r="L30" s="465"/>
      <c r="M30" s="466"/>
      <c r="N30" s="771"/>
      <c r="O30" s="572">
        <v>10</v>
      </c>
      <c r="P30" s="267"/>
      <c r="Q30" s="267"/>
      <c r="R30" s="267"/>
      <c r="S30" s="439">
        <v>0</v>
      </c>
      <c r="T30" s="439">
        <v>0</v>
      </c>
      <c r="U30" s="497"/>
      <c r="V30" s="500"/>
    </row>
    <row r="31" spans="1:22" s="461" customFormat="1" ht="15" customHeight="1">
      <c r="A31" s="462"/>
      <c r="B31" s="264"/>
      <c r="C31" s="701" t="s">
        <v>36</v>
      </c>
      <c r="D31" s="702" t="s">
        <v>37</v>
      </c>
      <c r="E31" s="703" t="s">
        <v>37</v>
      </c>
      <c r="F31" s="463" t="s">
        <v>38</v>
      </c>
      <c r="G31" s="464"/>
      <c r="H31" s="465"/>
      <c r="I31" s="465"/>
      <c r="J31" s="465"/>
      <c r="K31" s="465"/>
      <c r="L31" s="465"/>
      <c r="M31" s="466"/>
      <c r="N31" s="771"/>
      <c r="O31" s="572">
        <v>10</v>
      </c>
      <c r="P31" s="267"/>
      <c r="Q31" s="267"/>
      <c r="R31" s="267"/>
      <c r="S31" s="439">
        <v>0</v>
      </c>
      <c r="T31" s="439">
        <v>0</v>
      </c>
      <c r="U31" s="497"/>
      <c r="V31" s="500"/>
    </row>
    <row r="32" spans="1:22" s="461" customFormat="1" ht="15" customHeight="1">
      <c r="A32" s="462"/>
      <c r="B32" s="264"/>
      <c r="C32" s="701" t="s">
        <v>39</v>
      </c>
      <c r="D32" s="702" t="s">
        <v>40</v>
      </c>
      <c r="E32" s="703" t="s">
        <v>40</v>
      </c>
      <c r="F32" s="463" t="s">
        <v>41</v>
      </c>
      <c r="G32" s="464"/>
      <c r="H32" s="465"/>
      <c r="I32" s="465"/>
      <c r="J32" s="465"/>
      <c r="K32" s="465"/>
      <c r="L32" s="465"/>
      <c r="M32" s="466"/>
      <c r="N32" s="771"/>
      <c r="O32" s="572">
        <v>10</v>
      </c>
      <c r="P32" s="267"/>
      <c r="Q32" s="267"/>
      <c r="R32" s="267"/>
      <c r="S32" s="439">
        <v>0</v>
      </c>
      <c r="T32" s="439">
        <v>0</v>
      </c>
      <c r="U32" s="497"/>
      <c r="V32" s="500"/>
    </row>
    <row r="33" spans="1:22" s="461" customFormat="1" ht="15" customHeight="1">
      <c r="A33" s="462"/>
      <c r="B33" s="264"/>
      <c r="C33" s="265"/>
      <c r="D33" s="470" t="s">
        <v>554</v>
      </c>
      <c r="E33" s="471"/>
      <c r="F33" s="463" t="s">
        <v>555</v>
      </c>
      <c r="G33" s="464"/>
      <c r="H33" s="465"/>
      <c r="I33" s="465"/>
      <c r="J33" s="465"/>
      <c r="K33" s="465"/>
      <c r="L33" s="465"/>
      <c r="M33" s="466"/>
      <c r="N33" s="771"/>
      <c r="O33" s="572">
        <v>10</v>
      </c>
      <c r="P33" s="267"/>
      <c r="Q33" s="267"/>
      <c r="R33" s="267"/>
      <c r="S33" s="439">
        <v>0</v>
      </c>
      <c r="T33" s="439">
        <v>0</v>
      </c>
      <c r="U33" s="497"/>
      <c r="V33" s="500"/>
    </row>
    <row r="34" spans="1:22" s="461" customFormat="1" ht="15" customHeight="1">
      <c r="A34" s="462"/>
      <c r="B34" s="264" t="s">
        <v>42</v>
      </c>
      <c r="C34" s="701"/>
      <c r="D34" s="702"/>
      <c r="E34" s="703"/>
      <c r="F34" s="467" t="s">
        <v>43</v>
      </c>
      <c r="G34" s="464"/>
      <c r="H34" s="468"/>
      <c r="I34" s="468"/>
      <c r="J34" s="468"/>
      <c r="K34" s="468"/>
      <c r="L34" s="468"/>
      <c r="M34" s="469"/>
      <c r="N34" s="771"/>
      <c r="O34" s="572">
        <v>10</v>
      </c>
      <c r="P34" s="267"/>
      <c r="Q34" s="267"/>
      <c r="R34" s="267"/>
      <c r="S34" s="440">
        <f>SUM(S35:S36)</f>
        <v>0</v>
      </c>
      <c r="T34" s="440">
        <f>SUM(T35:T36)</f>
        <v>0</v>
      </c>
      <c r="U34" s="497"/>
      <c r="V34" s="500"/>
    </row>
    <row r="35" spans="1:22" s="461" customFormat="1" ht="15" customHeight="1">
      <c r="A35" s="462"/>
      <c r="B35" s="264"/>
      <c r="C35" s="701" t="s">
        <v>44</v>
      </c>
      <c r="D35" s="702" t="s">
        <v>45</v>
      </c>
      <c r="E35" s="703" t="s">
        <v>45</v>
      </c>
      <c r="F35" s="463" t="s">
        <v>46</v>
      </c>
      <c r="G35" s="464"/>
      <c r="H35" s="465"/>
      <c r="I35" s="465"/>
      <c r="J35" s="465"/>
      <c r="K35" s="465"/>
      <c r="L35" s="465"/>
      <c r="M35" s="466"/>
      <c r="N35" s="771"/>
      <c r="O35" s="572">
        <v>10</v>
      </c>
      <c r="P35" s="267"/>
      <c r="Q35" s="267"/>
      <c r="R35" s="267"/>
      <c r="S35" s="439">
        <v>0</v>
      </c>
      <c r="T35" s="439">
        <v>0</v>
      </c>
      <c r="U35" s="497"/>
      <c r="V35" s="500"/>
    </row>
    <row r="36" spans="1:22" s="461" customFormat="1" ht="15" customHeight="1">
      <c r="A36" s="462"/>
      <c r="B36" s="264"/>
      <c r="C36" s="701" t="s">
        <v>47</v>
      </c>
      <c r="D36" s="702" t="s">
        <v>48</v>
      </c>
      <c r="E36" s="703" t="s">
        <v>48</v>
      </c>
      <c r="F36" s="463" t="s">
        <v>49</v>
      </c>
      <c r="G36" s="464"/>
      <c r="H36" s="465"/>
      <c r="I36" s="465"/>
      <c r="J36" s="465"/>
      <c r="K36" s="465"/>
      <c r="L36" s="465"/>
      <c r="M36" s="466"/>
      <c r="N36" s="472"/>
      <c r="O36" s="572">
        <v>10</v>
      </c>
      <c r="P36" s="267"/>
      <c r="Q36" s="267"/>
      <c r="R36" s="267"/>
      <c r="S36" s="439">
        <v>0</v>
      </c>
      <c r="T36" s="439">
        <v>0</v>
      </c>
      <c r="U36" s="497"/>
      <c r="V36" s="500"/>
    </row>
    <row r="37" spans="1:22" s="461" customFormat="1" ht="15" customHeight="1">
      <c r="A37" s="462"/>
      <c r="B37" s="264" t="s">
        <v>50</v>
      </c>
      <c r="C37" s="701"/>
      <c r="D37" s="702"/>
      <c r="E37" s="703"/>
      <c r="F37" s="467" t="s">
        <v>51</v>
      </c>
      <c r="G37" s="464"/>
      <c r="H37" s="468"/>
      <c r="I37" s="468"/>
      <c r="J37" s="468"/>
      <c r="K37" s="468"/>
      <c r="L37" s="468"/>
      <c r="M37" s="469"/>
      <c r="N37" s="472"/>
      <c r="O37" s="572">
        <v>10</v>
      </c>
      <c r="P37" s="267"/>
      <c r="Q37" s="267"/>
      <c r="R37" s="267"/>
      <c r="S37" s="440">
        <f>SUM(S38:S39)</f>
        <v>0</v>
      </c>
      <c r="T37" s="440">
        <f>SUM(T38:T39)</f>
        <v>0</v>
      </c>
      <c r="U37" s="497"/>
      <c r="V37" s="500"/>
    </row>
    <row r="38" spans="1:22" s="461" customFormat="1" ht="15" customHeight="1">
      <c r="A38" s="462"/>
      <c r="B38" s="264"/>
      <c r="C38" s="701" t="s">
        <v>52</v>
      </c>
      <c r="D38" s="702" t="s">
        <v>53</v>
      </c>
      <c r="E38" s="703" t="s">
        <v>53</v>
      </c>
      <c r="F38" s="463" t="s">
        <v>54</v>
      </c>
      <c r="G38" s="464"/>
      <c r="H38" s="465"/>
      <c r="I38" s="465"/>
      <c r="J38" s="465"/>
      <c r="K38" s="465"/>
      <c r="L38" s="465"/>
      <c r="M38" s="466"/>
      <c r="N38" s="472"/>
      <c r="O38" s="572">
        <v>10</v>
      </c>
      <c r="P38" s="267"/>
      <c r="Q38" s="267"/>
      <c r="R38" s="267"/>
      <c r="S38" s="439">
        <v>0</v>
      </c>
      <c r="T38" s="439">
        <v>0</v>
      </c>
      <c r="U38" s="497"/>
      <c r="V38" s="500"/>
    </row>
    <row r="39" spans="1:22" s="461" customFormat="1" ht="15" customHeight="1">
      <c r="A39" s="462"/>
      <c r="B39" s="264"/>
      <c r="C39" s="265"/>
      <c r="D39" s="470" t="s">
        <v>541</v>
      </c>
      <c r="E39" s="471"/>
      <c r="F39" s="463" t="s">
        <v>540</v>
      </c>
      <c r="G39" s="464"/>
      <c r="H39" s="465"/>
      <c r="I39" s="465"/>
      <c r="J39" s="465"/>
      <c r="K39" s="465"/>
      <c r="L39" s="465"/>
      <c r="M39" s="466"/>
      <c r="N39" s="472"/>
      <c r="O39" s="572">
        <v>10</v>
      </c>
      <c r="P39" s="267"/>
      <c r="Q39" s="267"/>
      <c r="R39" s="267"/>
      <c r="S39" s="439">
        <v>0</v>
      </c>
      <c r="T39" s="439">
        <v>0</v>
      </c>
      <c r="U39" s="497"/>
      <c r="V39" s="500"/>
    </row>
    <row r="40" spans="1:22" s="461" customFormat="1" ht="15" customHeight="1">
      <c r="A40" s="462"/>
      <c r="B40" s="264" t="s">
        <v>55</v>
      </c>
      <c r="C40" s="701"/>
      <c r="D40" s="702"/>
      <c r="E40" s="703"/>
      <c r="F40" s="467" t="s">
        <v>56</v>
      </c>
      <c r="G40" s="464"/>
      <c r="H40" s="468"/>
      <c r="I40" s="468"/>
      <c r="J40" s="468"/>
      <c r="K40" s="468"/>
      <c r="L40" s="468"/>
      <c r="M40" s="469"/>
      <c r="N40" s="472"/>
      <c r="O40" s="572">
        <v>10</v>
      </c>
      <c r="P40" s="267"/>
      <c r="Q40" s="267"/>
      <c r="R40" s="267"/>
      <c r="S40" s="440">
        <f>SUM(S41:S42)</f>
        <v>0</v>
      </c>
      <c r="T40" s="440">
        <f>SUM(T41:T42)</f>
        <v>0</v>
      </c>
      <c r="U40" s="497"/>
      <c r="V40" s="500"/>
    </row>
    <row r="41" spans="1:22" s="461" customFormat="1" ht="15" customHeight="1">
      <c r="A41" s="462"/>
      <c r="B41" s="264"/>
      <c r="C41" s="701" t="s">
        <v>57</v>
      </c>
      <c r="D41" s="702" t="s">
        <v>58</v>
      </c>
      <c r="E41" s="703" t="s">
        <v>58</v>
      </c>
      <c r="F41" s="463" t="s">
        <v>59</v>
      </c>
      <c r="G41" s="464"/>
      <c r="H41" s="465"/>
      <c r="I41" s="465"/>
      <c r="J41" s="465"/>
      <c r="K41" s="465"/>
      <c r="L41" s="465"/>
      <c r="M41" s="466"/>
      <c r="N41" s="472"/>
      <c r="O41" s="572">
        <v>10</v>
      </c>
      <c r="P41" s="267"/>
      <c r="Q41" s="267"/>
      <c r="R41" s="267"/>
      <c r="S41" s="439">
        <v>0</v>
      </c>
      <c r="T41" s="439">
        <v>0</v>
      </c>
      <c r="U41" s="497"/>
      <c r="V41" s="500"/>
    </row>
    <row r="42" spans="1:22" s="461" customFormat="1" ht="15" customHeight="1">
      <c r="A42" s="462"/>
      <c r="B42" s="264"/>
      <c r="C42" s="701" t="s">
        <v>60</v>
      </c>
      <c r="D42" s="702" t="s">
        <v>61</v>
      </c>
      <c r="E42" s="703" t="s">
        <v>61</v>
      </c>
      <c r="F42" s="463" t="s">
        <v>62</v>
      </c>
      <c r="G42" s="464"/>
      <c r="H42" s="465"/>
      <c r="I42" s="465"/>
      <c r="J42" s="465"/>
      <c r="K42" s="465"/>
      <c r="L42" s="465"/>
      <c r="M42" s="466"/>
      <c r="N42" s="472"/>
      <c r="O42" s="572">
        <v>10</v>
      </c>
      <c r="P42" s="267"/>
      <c r="Q42" s="267"/>
      <c r="R42" s="267"/>
      <c r="S42" s="439">
        <v>0</v>
      </c>
      <c r="T42" s="439">
        <v>0</v>
      </c>
      <c r="U42" s="497"/>
      <c r="V42" s="500"/>
    </row>
    <row r="43" spans="1:22" s="461" customFormat="1" ht="15" customHeight="1">
      <c r="A43" s="462"/>
      <c r="B43" s="264" t="s">
        <v>63</v>
      </c>
      <c r="C43" s="701"/>
      <c r="D43" s="702"/>
      <c r="E43" s="703"/>
      <c r="F43" s="467" t="s">
        <v>64</v>
      </c>
      <c r="G43" s="464"/>
      <c r="H43" s="468"/>
      <c r="I43" s="468"/>
      <c r="J43" s="468"/>
      <c r="K43" s="468"/>
      <c r="L43" s="468"/>
      <c r="M43" s="469"/>
      <c r="N43" s="472"/>
      <c r="O43" s="572">
        <v>10</v>
      </c>
      <c r="P43" s="267"/>
      <c r="Q43" s="267"/>
      <c r="R43" s="267"/>
      <c r="S43" s="440">
        <f>SUM(S44:S47)</f>
        <v>0</v>
      </c>
      <c r="T43" s="440">
        <f>SUM(T44:T47)</f>
        <v>0</v>
      </c>
      <c r="U43" s="497"/>
      <c r="V43" s="500"/>
    </row>
    <row r="44" spans="1:22" s="461" customFormat="1" ht="15" customHeight="1">
      <c r="A44" s="462"/>
      <c r="B44" s="264"/>
      <c r="C44" s="701" t="s">
        <v>65</v>
      </c>
      <c r="D44" s="702" t="s">
        <v>66</v>
      </c>
      <c r="E44" s="703" t="s">
        <v>66</v>
      </c>
      <c r="F44" s="463" t="s">
        <v>67</v>
      </c>
      <c r="G44" s="464"/>
      <c r="H44" s="465"/>
      <c r="I44" s="465"/>
      <c r="J44" s="465"/>
      <c r="K44" s="465"/>
      <c r="L44" s="465"/>
      <c r="M44" s="466"/>
      <c r="N44" s="472"/>
      <c r="O44" s="572">
        <v>10</v>
      </c>
      <c r="P44" s="267"/>
      <c r="Q44" s="267"/>
      <c r="R44" s="267"/>
      <c r="S44" s="439">
        <v>0</v>
      </c>
      <c r="T44" s="439">
        <v>0</v>
      </c>
      <c r="U44" s="497"/>
      <c r="V44" s="500"/>
    </row>
    <row r="45" spans="1:22" s="461" customFormat="1" ht="15" customHeight="1">
      <c r="A45" s="462"/>
      <c r="B45" s="264"/>
      <c r="C45" s="701" t="s">
        <v>68</v>
      </c>
      <c r="D45" s="702" t="s">
        <v>69</v>
      </c>
      <c r="E45" s="703" t="s">
        <v>69</v>
      </c>
      <c r="F45" s="463" t="s">
        <v>70</v>
      </c>
      <c r="G45" s="464"/>
      <c r="H45" s="465"/>
      <c r="I45" s="465"/>
      <c r="J45" s="465"/>
      <c r="K45" s="465"/>
      <c r="L45" s="465"/>
      <c r="M45" s="466"/>
      <c r="N45" s="472"/>
      <c r="O45" s="572">
        <v>10</v>
      </c>
      <c r="P45" s="267"/>
      <c r="Q45" s="267"/>
      <c r="R45" s="267"/>
      <c r="S45" s="441">
        <v>0</v>
      </c>
      <c r="T45" s="441">
        <v>0</v>
      </c>
      <c r="U45" s="497"/>
      <c r="V45" s="500"/>
    </row>
    <row r="46" spans="1:22" s="461" customFormat="1" ht="15" customHeight="1">
      <c r="A46" s="462"/>
      <c r="B46" s="264"/>
      <c r="C46" s="701" t="s">
        <v>71</v>
      </c>
      <c r="D46" s="702" t="s">
        <v>72</v>
      </c>
      <c r="E46" s="703" t="s">
        <v>72</v>
      </c>
      <c r="F46" s="463" t="s">
        <v>73</v>
      </c>
      <c r="G46" s="464"/>
      <c r="H46" s="465"/>
      <c r="I46" s="465"/>
      <c r="J46" s="465"/>
      <c r="K46" s="465"/>
      <c r="L46" s="465"/>
      <c r="M46" s="466"/>
      <c r="N46" s="472"/>
      <c r="O46" s="572">
        <v>10</v>
      </c>
      <c r="P46" s="267"/>
      <c r="Q46" s="267"/>
      <c r="R46" s="267"/>
      <c r="S46" s="439">
        <v>0</v>
      </c>
      <c r="T46" s="439">
        <v>0</v>
      </c>
      <c r="U46" s="497"/>
      <c r="V46" s="500"/>
    </row>
    <row r="47" spans="1:22" s="461" customFormat="1" ht="15" customHeight="1">
      <c r="A47" s="462"/>
      <c r="B47" s="264"/>
      <c r="C47" s="701" t="s">
        <v>74</v>
      </c>
      <c r="D47" s="702" t="s">
        <v>75</v>
      </c>
      <c r="E47" s="703" t="s">
        <v>75</v>
      </c>
      <c r="F47" s="463" t="s">
        <v>76</v>
      </c>
      <c r="G47" s="464"/>
      <c r="H47" s="465"/>
      <c r="I47" s="465"/>
      <c r="J47" s="465"/>
      <c r="K47" s="465"/>
      <c r="L47" s="465"/>
      <c r="M47" s="466"/>
      <c r="N47" s="472"/>
      <c r="O47" s="572">
        <v>10</v>
      </c>
      <c r="P47" s="267"/>
      <c r="Q47" s="267"/>
      <c r="R47" s="267"/>
      <c r="S47" s="439">
        <v>0</v>
      </c>
      <c r="T47" s="439">
        <v>0</v>
      </c>
      <c r="U47" s="497"/>
      <c r="V47" s="500"/>
    </row>
    <row r="48" spans="1:22" s="461" customFormat="1" ht="15" customHeight="1">
      <c r="A48" s="462"/>
      <c r="B48" s="264" t="s">
        <v>77</v>
      </c>
      <c r="C48" s="701"/>
      <c r="D48" s="702"/>
      <c r="E48" s="703"/>
      <c r="F48" s="467" t="s">
        <v>78</v>
      </c>
      <c r="G48" s="464"/>
      <c r="H48" s="468"/>
      <c r="I48" s="468"/>
      <c r="J48" s="468"/>
      <c r="K48" s="468"/>
      <c r="L48" s="468"/>
      <c r="M48" s="469"/>
      <c r="N48" s="472"/>
      <c r="O48" s="572">
        <v>10</v>
      </c>
      <c r="P48" s="267"/>
      <c r="Q48" s="267"/>
      <c r="R48" s="267"/>
      <c r="S48" s="440">
        <f>SUM(S49:S50)</f>
        <v>0</v>
      </c>
      <c r="T48" s="440">
        <f>SUM(T49:T50)</f>
        <v>0</v>
      </c>
      <c r="U48" s="497"/>
      <c r="V48" s="500"/>
    </row>
    <row r="49" spans="1:22" s="461" customFormat="1" ht="15" customHeight="1">
      <c r="A49" s="462"/>
      <c r="B49" s="264"/>
      <c r="C49" s="701" t="s">
        <v>79</v>
      </c>
      <c r="D49" s="702" t="s">
        <v>80</v>
      </c>
      <c r="E49" s="703" t="s">
        <v>80</v>
      </c>
      <c r="F49" s="463" t="s">
        <v>81</v>
      </c>
      <c r="G49" s="464"/>
      <c r="H49" s="465"/>
      <c r="I49" s="465"/>
      <c r="J49" s="465"/>
      <c r="K49" s="465"/>
      <c r="L49" s="465"/>
      <c r="M49" s="466"/>
      <c r="N49" s="472"/>
      <c r="O49" s="572">
        <v>10</v>
      </c>
      <c r="P49" s="267"/>
      <c r="Q49" s="267"/>
      <c r="R49" s="267"/>
      <c r="S49" s="439">
        <v>0</v>
      </c>
      <c r="T49" s="439">
        <v>0</v>
      </c>
      <c r="U49" s="497"/>
      <c r="V49" s="500"/>
    </row>
    <row r="50" spans="1:22" s="461" customFormat="1" ht="15" customHeight="1">
      <c r="A50" s="462"/>
      <c r="B50" s="264"/>
      <c r="C50" s="701" t="s">
        <v>82</v>
      </c>
      <c r="D50" s="702" t="s">
        <v>83</v>
      </c>
      <c r="E50" s="703" t="s">
        <v>83</v>
      </c>
      <c r="F50" s="463" t="s">
        <v>84</v>
      </c>
      <c r="G50" s="464"/>
      <c r="H50" s="465"/>
      <c r="I50" s="465"/>
      <c r="J50" s="465"/>
      <c r="K50" s="465"/>
      <c r="L50" s="465"/>
      <c r="M50" s="466"/>
      <c r="N50" s="472"/>
      <c r="O50" s="572">
        <v>10</v>
      </c>
      <c r="P50" s="267"/>
      <c r="Q50" s="267"/>
      <c r="R50" s="267"/>
      <c r="S50" s="439">
        <v>0</v>
      </c>
      <c r="T50" s="439">
        <v>0</v>
      </c>
      <c r="U50" s="497"/>
      <c r="V50" s="500"/>
    </row>
    <row r="51" spans="1:22" s="461" customFormat="1" ht="15" customHeight="1">
      <c r="A51" s="462">
        <v>2</v>
      </c>
      <c r="B51" s="462"/>
      <c r="C51" s="738"/>
      <c r="D51" s="739"/>
      <c r="E51" s="740"/>
      <c r="F51" s="473" t="s">
        <v>85</v>
      </c>
      <c r="G51" s="474"/>
      <c r="H51" s="475"/>
      <c r="I51" s="475"/>
      <c r="J51" s="475"/>
      <c r="K51" s="475"/>
      <c r="L51" s="475"/>
      <c r="M51" s="476"/>
      <c r="N51" s="472"/>
      <c r="O51" s="572">
        <v>10</v>
      </c>
      <c r="P51" s="267"/>
      <c r="Q51" s="267"/>
      <c r="R51" s="267"/>
      <c r="S51" s="442">
        <f>+S52+S58+S63+S66+S69+S74+S81+S85+S89</f>
        <v>0</v>
      </c>
      <c r="T51" s="442">
        <f>+T52+T58+T63+T66+T69+T74+T81+T85+T89</f>
        <v>0</v>
      </c>
      <c r="U51" s="497"/>
      <c r="V51" s="500"/>
    </row>
    <row r="52" spans="1:22" s="461" customFormat="1" ht="15" customHeight="1">
      <c r="A52" s="462"/>
      <c r="B52" s="264" t="s">
        <v>86</v>
      </c>
      <c r="C52" s="701"/>
      <c r="D52" s="702"/>
      <c r="E52" s="703"/>
      <c r="F52" s="467" t="s">
        <v>87</v>
      </c>
      <c r="G52" s="464"/>
      <c r="H52" s="468"/>
      <c r="I52" s="468"/>
      <c r="J52" s="468"/>
      <c r="K52" s="468"/>
      <c r="L52" s="468"/>
      <c r="M52" s="469"/>
      <c r="N52" s="472"/>
      <c r="O52" s="572">
        <v>10</v>
      </c>
      <c r="P52" s="267"/>
      <c r="Q52" s="267"/>
      <c r="R52" s="267"/>
      <c r="S52" s="440">
        <f>SUM(S53:S57)</f>
        <v>0</v>
      </c>
      <c r="T52" s="440">
        <f>SUM(T53:T57)</f>
        <v>0</v>
      </c>
      <c r="U52" s="497"/>
      <c r="V52" s="500"/>
    </row>
    <row r="53" spans="1:22" s="461" customFormat="1" ht="15" customHeight="1">
      <c r="A53" s="462"/>
      <c r="B53" s="264"/>
      <c r="C53" s="701" t="s">
        <v>88</v>
      </c>
      <c r="D53" s="702" t="s">
        <v>89</v>
      </c>
      <c r="E53" s="703" t="s">
        <v>89</v>
      </c>
      <c r="F53" s="463" t="s">
        <v>90</v>
      </c>
      <c r="G53" s="464"/>
      <c r="H53" s="465"/>
      <c r="I53" s="465"/>
      <c r="J53" s="465"/>
      <c r="K53" s="465"/>
      <c r="L53" s="465"/>
      <c r="M53" s="466"/>
      <c r="N53" s="472"/>
      <c r="O53" s="572">
        <v>10</v>
      </c>
      <c r="P53" s="267"/>
      <c r="Q53" s="267"/>
      <c r="R53" s="267"/>
      <c r="S53" s="439">
        <v>0</v>
      </c>
      <c r="T53" s="439">
        <v>0</v>
      </c>
      <c r="U53" s="497"/>
      <c r="V53" s="500"/>
    </row>
    <row r="54" spans="1:22" s="461" customFormat="1" ht="15" customHeight="1">
      <c r="A54" s="462"/>
      <c r="B54" s="264"/>
      <c r="C54" s="701" t="s">
        <v>91</v>
      </c>
      <c r="D54" s="702" t="s">
        <v>92</v>
      </c>
      <c r="E54" s="703" t="s">
        <v>92</v>
      </c>
      <c r="F54" s="463" t="s">
        <v>93</v>
      </c>
      <c r="G54" s="464"/>
      <c r="H54" s="465"/>
      <c r="I54" s="465"/>
      <c r="J54" s="465"/>
      <c r="K54" s="465"/>
      <c r="L54" s="465"/>
      <c r="M54" s="466"/>
      <c r="N54" s="472"/>
      <c r="O54" s="572">
        <v>10</v>
      </c>
      <c r="P54" s="267"/>
      <c r="Q54" s="267"/>
      <c r="R54" s="267"/>
      <c r="S54" s="439">
        <v>0</v>
      </c>
      <c r="T54" s="439">
        <v>0</v>
      </c>
      <c r="U54" s="497"/>
      <c r="V54" s="500"/>
    </row>
    <row r="55" spans="1:22" s="461" customFormat="1" ht="15" customHeight="1">
      <c r="A55" s="462"/>
      <c r="B55" s="264"/>
      <c r="C55" s="701" t="s">
        <v>94</v>
      </c>
      <c r="D55" s="702" t="s">
        <v>95</v>
      </c>
      <c r="E55" s="703" t="s">
        <v>95</v>
      </c>
      <c r="F55" s="463" t="s">
        <v>96</v>
      </c>
      <c r="G55" s="464"/>
      <c r="H55" s="465"/>
      <c r="I55" s="465"/>
      <c r="J55" s="465"/>
      <c r="K55" s="465"/>
      <c r="L55" s="465"/>
      <c r="M55" s="466"/>
      <c r="N55" s="472"/>
      <c r="O55" s="572">
        <v>10</v>
      </c>
      <c r="P55" s="267"/>
      <c r="Q55" s="267"/>
      <c r="R55" s="267"/>
      <c r="S55" s="439">
        <v>0</v>
      </c>
      <c r="T55" s="439">
        <v>0</v>
      </c>
      <c r="U55" s="497"/>
      <c r="V55" s="500"/>
    </row>
    <row r="56" spans="1:22" s="461" customFormat="1" ht="15" customHeight="1">
      <c r="A56" s="462"/>
      <c r="B56" s="264"/>
      <c r="C56" s="701" t="s">
        <v>97</v>
      </c>
      <c r="D56" s="702" t="s">
        <v>98</v>
      </c>
      <c r="E56" s="703" t="s">
        <v>98</v>
      </c>
      <c r="F56" s="463" t="s">
        <v>99</v>
      </c>
      <c r="G56" s="464"/>
      <c r="H56" s="465"/>
      <c r="I56" s="465"/>
      <c r="J56" s="465"/>
      <c r="K56" s="465"/>
      <c r="L56" s="465"/>
      <c r="M56" s="466"/>
      <c r="N56" s="472"/>
      <c r="O56" s="572">
        <v>10</v>
      </c>
      <c r="P56" s="267"/>
      <c r="Q56" s="267"/>
      <c r="R56" s="267"/>
      <c r="S56" s="439">
        <v>0</v>
      </c>
      <c r="T56" s="439">
        <v>0</v>
      </c>
      <c r="U56" s="497"/>
      <c r="V56" s="500"/>
    </row>
    <row r="57" spans="1:22" s="461" customFormat="1" ht="15" customHeight="1">
      <c r="A57" s="462"/>
      <c r="B57" s="264"/>
      <c r="C57" s="701" t="s">
        <v>100</v>
      </c>
      <c r="D57" s="702" t="s">
        <v>101</v>
      </c>
      <c r="E57" s="703" t="s">
        <v>101</v>
      </c>
      <c r="F57" s="463" t="s">
        <v>102</v>
      </c>
      <c r="G57" s="464"/>
      <c r="H57" s="465"/>
      <c r="I57" s="465"/>
      <c r="J57" s="465"/>
      <c r="K57" s="465"/>
      <c r="L57" s="465"/>
      <c r="M57" s="466"/>
      <c r="N57" s="472"/>
      <c r="O57" s="572">
        <v>10</v>
      </c>
      <c r="P57" s="267"/>
      <c r="Q57" s="267"/>
      <c r="R57" s="267"/>
      <c r="S57" s="439">
        <v>0</v>
      </c>
      <c r="T57" s="439">
        <v>0</v>
      </c>
      <c r="U57" s="497"/>
      <c r="V57" s="500"/>
    </row>
    <row r="58" spans="1:22" s="461" customFormat="1" ht="15" customHeight="1">
      <c r="A58" s="462"/>
      <c r="B58" s="264" t="s">
        <v>103</v>
      </c>
      <c r="C58" s="701"/>
      <c r="D58" s="702"/>
      <c r="E58" s="703"/>
      <c r="F58" s="467" t="s">
        <v>104</v>
      </c>
      <c r="G58" s="464"/>
      <c r="H58" s="468"/>
      <c r="I58" s="468"/>
      <c r="J58" s="468"/>
      <c r="K58" s="468"/>
      <c r="L58" s="468"/>
      <c r="M58" s="469"/>
      <c r="N58" s="472"/>
      <c r="O58" s="572">
        <v>10</v>
      </c>
      <c r="P58" s="267"/>
      <c r="Q58" s="267"/>
      <c r="R58" s="267"/>
      <c r="S58" s="440">
        <f>SUM(S59:S62)</f>
        <v>0</v>
      </c>
      <c r="T58" s="440">
        <f>SUM(T59:T62)</f>
        <v>0</v>
      </c>
      <c r="U58" s="497"/>
      <c r="V58" s="500"/>
    </row>
    <row r="59" spans="1:22" s="461" customFormat="1" ht="15" customHeight="1">
      <c r="A59" s="462"/>
      <c r="B59" s="264"/>
      <c r="C59" s="701" t="s">
        <v>105</v>
      </c>
      <c r="D59" s="702" t="s">
        <v>106</v>
      </c>
      <c r="E59" s="703" t="s">
        <v>106</v>
      </c>
      <c r="F59" s="463" t="s">
        <v>107</v>
      </c>
      <c r="G59" s="464"/>
      <c r="H59" s="465"/>
      <c r="I59" s="465"/>
      <c r="J59" s="465"/>
      <c r="K59" s="465"/>
      <c r="L59" s="465"/>
      <c r="M59" s="466"/>
      <c r="N59" s="472"/>
      <c r="O59" s="572">
        <v>10</v>
      </c>
      <c r="P59" s="267"/>
      <c r="Q59" s="267"/>
      <c r="R59" s="267"/>
      <c r="S59" s="439">
        <v>0</v>
      </c>
      <c r="T59" s="439">
        <v>0</v>
      </c>
      <c r="U59" s="497"/>
      <c r="V59" s="500"/>
    </row>
    <row r="60" spans="1:22" s="461" customFormat="1" ht="15" customHeight="1">
      <c r="A60" s="462"/>
      <c r="B60" s="264"/>
      <c r="C60" s="701" t="s">
        <v>108</v>
      </c>
      <c r="D60" s="702" t="s">
        <v>109</v>
      </c>
      <c r="E60" s="703" t="s">
        <v>109</v>
      </c>
      <c r="F60" s="463" t="s">
        <v>110</v>
      </c>
      <c r="G60" s="464"/>
      <c r="H60" s="465"/>
      <c r="I60" s="465"/>
      <c r="J60" s="465"/>
      <c r="K60" s="465"/>
      <c r="L60" s="465"/>
      <c r="M60" s="466"/>
      <c r="N60" s="472"/>
      <c r="O60" s="572">
        <v>10</v>
      </c>
      <c r="P60" s="267"/>
      <c r="Q60" s="267"/>
      <c r="R60" s="267"/>
      <c r="S60" s="439">
        <v>0</v>
      </c>
      <c r="T60" s="439">
        <v>0</v>
      </c>
      <c r="U60" s="497"/>
      <c r="V60" s="500"/>
    </row>
    <row r="61" spans="1:22" s="461" customFormat="1" ht="15" customHeight="1">
      <c r="A61" s="462"/>
      <c r="B61" s="264"/>
      <c r="C61" s="701" t="s">
        <v>111</v>
      </c>
      <c r="D61" s="702" t="s">
        <v>112</v>
      </c>
      <c r="E61" s="703" t="s">
        <v>112</v>
      </c>
      <c r="F61" s="463" t="s">
        <v>113</v>
      </c>
      <c r="G61" s="464"/>
      <c r="H61" s="465"/>
      <c r="I61" s="465"/>
      <c r="J61" s="465"/>
      <c r="K61" s="465"/>
      <c r="L61" s="465"/>
      <c r="M61" s="466"/>
      <c r="N61" s="472"/>
      <c r="O61" s="572">
        <v>10</v>
      </c>
      <c r="P61" s="267"/>
      <c r="Q61" s="267"/>
      <c r="R61" s="267"/>
      <c r="S61" s="439">
        <v>0</v>
      </c>
      <c r="T61" s="439">
        <v>0</v>
      </c>
      <c r="U61" s="497"/>
      <c r="V61" s="500"/>
    </row>
    <row r="62" spans="1:22" s="461" customFormat="1" ht="15" customHeight="1">
      <c r="A62" s="462"/>
      <c r="B62" s="264"/>
      <c r="C62" s="701" t="s">
        <v>114</v>
      </c>
      <c r="D62" s="702" t="s">
        <v>115</v>
      </c>
      <c r="E62" s="703" t="s">
        <v>115</v>
      </c>
      <c r="F62" s="463" t="s">
        <v>116</v>
      </c>
      <c r="G62" s="464"/>
      <c r="H62" s="465"/>
      <c r="I62" s="465"/>
      <c r="J62" s="465"/>
      <c r="K62" s="465"/>
      <c r="L62" s="465"/>
      <c r="M62" s="466"/>
      <c r="N62" s="472"/>
      <c r="O62" s="572">
        <v>10</v>
      </c>
      <c r="P62" s="267"/>
      <c r="Q62" s="267"/>
      <c r="R62" s="267"/>
      <c r="S62" s="439">
        <v>0</v>
      </c>
      <c r="T62" s="439">
        <v>0</v>
      </c>
      <c r="U62" s="497"/>
      <c r="V62" s="500"/>
    </row>
    <row r="63" spans="1:22" s="461" customFormat="1" ht="15" customHeight="1">
      <c r="A63" s="462"/>
      <c r="B63" s="264" t="s">
        <v>117</v>
      </c>
      <c r="C63" s="701"/>
      <c r="D63" s="702"/>
      <c r="E63" s="703"/>
      <c r="F63" s="467" t="s">
        <v>118</v>
      </c>
      <c r="G63" s="464"/>
      <c r="H63" s="468"/>
      <c r="I63" s="468"/>
      <c r="J63" s="468"/>
      <c r="K63" s="468"/>
      <c r="L63" s="468"/>
      <c r="M63" s="469"/>
      <c r="N63" s="472"/>
      <c r="O63" s="572">
        <v>10</v>
      </c>
      <c r="P63" s="267"/>
      <c r="Q63" s="267"/>
      <c r="R63" s="267"/>
      <c r="S63" s="440">
        <f>SUM(S64:S65)</f>
        <v>0</v>
      </c>
      <c r="T63" s="440">
        <f>SUM(T64:T65)</f>
        <v>0</v>
      </c>
      <c r="U63" s="497"/>
      <c r="V63" s="500"/>
    </row>
    <row r="64" spans="1:22" s="461" customFormat="1" ht="15" customHeight="1">
      <c r="A64" s="462"/>
      <c r="B64" s="264"/>
      <c r="C64" s="701" t="s">
        <v>119</v>
      </c>
      <c r="D64" s="702" t="s">
        <v>120</v>
      </c>
      <c r="E64" s="703" t="s">
        <v>120</v>
      </c>
      <c r="F64" s="463" t="s">
        <v>121</v>
      </c>
      <c r="G64" s="464"/>
      <c r="H64" s="465"/>
      <c r="I64" s="465"/>
      <c r="J64" s="465"/>
      <c r="K64" s="465"/>
      <c r="L64" s="465"/>
      <c r="M64" s="466"/>
      <c r="N64" s="472"/>
      <c r="O64" s="572">
        <v>10</v>
      </c>
      <c r="P64" s="267"/>
      <c r="Q64" s="267"/>
      <c r="R64" s="267"/>
      <c r="S64" s="439">
        <v>0</v>
      </c>
      <c r="T64" s="439">
        <v>0</v>
      </c>
      <c r="U64" s="497"/>
      <c r="V64" s="500"/>
    </row>
    <row r="65" spans="1:22" s="461" customFormat="1" ht="15" customHeight="1">
      <c r="A65" s="462"/>
      <c r="B65" s="264"/>
      <c r="C65" s="701" t="s">
        <v>122</v>
      </c>
      <c r="D65" s="702" t="s">
        <v>123</v>
      </c>
      <c r="E65" s="703" t="s">
        <v>123</v>
      </c>
      <c r="F65" s="463" t="s">
        <v>124</v>
      </c>
      <c r="G65" s="464"/>
      <c r="H65" s="465"/>
      <c r="I65" s="465"/>
      <c r="J65" s="465"/>
      <c r="K65" s="465"/>
      <c r="L65" s="465"/>
      <c r="M65" s="466"/>
      <c r="N65" s="472"/>
      <c r="O65" s="572">
        <v>10</v>
      </c>
      <c r="P65" s="267"/>
      <c r="Q65" s="267"/>
      <c r="R65" s="267"/>
      <c r="S65" s="439">
        <v>0</v>
      </c>
      <c r="T65" s="439">
        <v>0</v>
      </c>
      <c r="U65" s="497"/>
      <c r="V65" s="500"/>
    </row>
    <row r="66" spans="1:22" s="461" customFormat="1" ht="15" customHeight="1">
      <c r="A66" s="462"/>
      <c r="B66" s="264" t="s">
        <v>125</v>
      </c>
      <c r="C66" s="701"/>
      <c r="D66" s="702"/>
      <c r="E66" s="703"/>
      <c r="F66" s="467" t="s">
        <v>126</v>
      </c>
      <c r="G66" s="464"/>
      <c r="H66" s="468"/>
      <c r="I66" s="468"/>
      <c r="J66" s="468"/>
      <c r="K66" s="468"/>
      <c r="L66" s="468"/>
      <c r="M66" s="469"/>
      <c r="N66" s="472"/>
      <c r="O66" s="572">
        <v>10</v>
      </c>
      <c r="P66" s="267"/>
      <c r="Q66" s="267"/>
      <c r="R66" s="267"/>
      <c r="S66" s="440">
        <f>SUM(S67:S68)</f>
        <v>0</v>
      </c>
      <c r="T66" s="440">
        <f>SUM(T67:T68)</f>
        <v>0</v>
      </c>
      <c r="U66" s="497"/>
      <c r="V66" s="500"/>
    </row>
    <row r="67" spans="1:22" s="461" customFormat="1" ht="15" customHeight="1">
      <c r="A67" s="462"/>
      <c r="B67" s="264"/>
      <c r="C67" s="701" t="s">
        <v>127</v>
      </c>
      <c r="D67" s="702" t="s">
        <v>128</v>
      </c>
      <c r="E67" s="703" t="s">
        <v>128</v>
      </c>
      <c r="F67" s="463" t="s">
        <v>129</v>
      </c>
      <c r="G67" s="464"/>
      <c r="H67" s="465"/>
      <c r="I67" s="465"/>
      <c r="J67" s="465"/>
      <c r="K67" s="465"/>
      <c r="L67" s="465"/>
      <c r="M67" s="466"/>
      <c r="N67" s="472"/>
      <c r="O67" s="572">
        <v>10</v>
      </c>
      <c r="P67" s="267"/>
      <c r="Q67" s="267"/>
      <c r="R67" s="267"/>
      <c r="S67" s="439">
        <v>0</v>
      </c>
      <c r="T67" s="439">
        <v>0</v>
      </c>
      <c r="U67" s="497"/>
      <c r="V67" s="500"/>
    </row>
    <row r="68" spans="1:22" s="461" customFormat="1" ht="15" customHeight="1">
      <c r="A68" s="462"/>
      <c r="B68" s="264"/>
      <c r="C68" s="701" t="s">
        <v>130</v>
      </c>
      <c r="D68" s="702" t="s">
        <v>131</v>
      </c>
      <c r="E68" s="703" t="s">
        <v>131</v>
      </c>
      <c r="F68" s="463" t="s">
        <v>132</v>
      </c>
      <c r="G68" s="464"/>
      <c r="H68" s="465"/>
      <c r="I68" s="465"/>
      <c r="J68" s="465"/>
      <c r="K68" s="465"/>
      <c r="L68" s="465"/>
      <c r="M68" s="466"/>
      <c r="N68" s="472"/>
      <c r="O68" s="572">
        <v>10</v>
      </c>
      <c r="P68" s="267"/>
      <c r="Q68" s="267"/>
      <c r="R68" s="267"/>
      <c r="S68" s="439">
        <v>0</v>
      </c>
      <c r="T68" s="439">
        <v>0</v>
      </c>
      <c r="U68" s="497"/>
      <c r="V68" s="500"/>
    </row>
    <row r="69" spans="1:22" s="461" customFormat="1" ht="15" customHeight="1">
      <c r="A69" s="462"/>
      <c r="B69" s="264" t="s">
        <v>133</v>
      </c>
      <c r="C69" s="701"/>
      <c r="D69" s="702"/>
      <c r="E69" s="703"/>
      <c r="F69" s="467" t="s">
        <v>134</v>
      </c>
      <c r="G69" s="464"/>
      <c r="H69" s="468"/>
      <c r="I69" s="468"/>
      <c r="J69" s="468"/>
      <c r="K69" s="468"/>
      <c r="L69" s="468"/>
      <c r="M69" s="469"/>
      <c r="N69" s="472"/>
      <c r="O69" s="572">
        <v>10</v>
      </c>
      <c r="P69" s="267"/>
      <c r="Q69" s="267"/>
      <c r="R69" s="267"/>
      <c r="S69" s="440">
        <f>SUM(S70:S73)</f>
        <v>0</v>
      </c>
      <c r="T69" s="440">
        <f>SUM(T70:T73)</f>
        <v>0</v>
      </c>
      <c r="U69" s="497"/>
      <c r="V69" s="500"/>
    </row>
    <row r="70" spans="1:22" s="461" customFormat="1" ht="15" customHeight="1">
      <c r="A70" s="462"/>
      <c r="B70" s="264"/>
      <c r="C70" s="701" t="s">
        <v>135</v>
      </c>
      <c r="D70" s="702" t="s">
        <v>136</v>
      </c>
      <c r="E70" s="703" t="s">
        <v>136</v>
      </c>
      <c r="F70" s="463" t="s">
        <v>137</v>
      </c>
      <c r="G70" s="464"/>
      <c r="H70" s="465"/>
      <c r="I70" s="465"/>
      <c r="J70" s="465"/>
      <c r="K70" s="465"/>
      <c r="L70" s="465"/>
      <c r="M70" s="466"/>
      <c r="N70" s="472"/>
      <c r="O70" s="572">
        <v>10</v>
      </c>
      <c r="P70" s="267"/>
      <c r="Q70" s="267"/>
      <c r="R70" s="267"/>
      <c r="S70" s="439">
        <v>0</v>
      </c>
      <c r="T70" s="439">
        <v>0</v>
      </c>
      <c r="U70" s="497"/>
      <c r="V70" s="500"/>
    </row>
    <row r="71" spans="1:22" s="461" customFormat="1" ht="15" customHeight="1">
      <c r="A71" s="462"/>
      <c r="B71" s="264"/>
      <c r="C71" s="701" t="s">
        <v>138</v>
      </c>
      <c r="D71" s="702" t="s">
        <v>139</v>
      </c>
      <c r="E71" s="703" t="s">
        <v>139</v>
      </c>
      <c r="F71" s="463" t="s">
        <v>140</v>
      </c>
      <c r="G71" s="464"/>
      <c r="H71" s="465"/>
      <c r="I71" s="465"/>
      <c r="J71" s="465"/>
      <c r="K71" s="465"/>
      <c r="L71" s="465"/>
      <c r="M71" s="466"/>
      <c r="N71" s="472"/>
      <c r="O71" s="572">
        <v>10</v>
      </c>
      <c r="P71" s="267"/>
      <c r="Q71" s="267"/>
      <c r="R71" s="267"/>
      <c r="S71" s="439">
        <v>0</v>
      </c>
      <c r="T71" s="439">
        <v>0</v>
      </c>
      <c r="U71" s="497"/>
      <c r="V71" s="500"/>
    </row>
    <row r="72" spans="1:22" s="461" customFormat="1" ht="15" customHeight="1">
      <c r="A72" s="462"/>
      <c r="B72" s="264"/>
      <c r="C72" s="701" t="s">
        <v>141</v>
      </c>
      <c r="D72" s="702" t="s">
        <v>142</v>
      </c>
      <c r="E72" s="703" t="s">
        <v>142</v>
      </c>
      <c r="F72" s="463" t="s">
        <v>143</v>
      </c>
      <c r="G72" s="464"/>
      <c r="H72" s="465"/>
      <c r="I72" s="465"/>
      <c r="J72" s="465"/>
      <c r="K72" s="465"/>
      <c r="L72" s="465"/>
      <c r="M72" s="466"/>
      <c r="N72" s="472"/>
      <c r="O72" s="572">
        <v>10</v>
      </c>
      <c r="P72" s="267"/>
      <c r="Q72" s="267"/>
      <c r="R72" s="267"/>
      <c r="S72" s="439">
        <v>0</v>
      </c>
      <c r="T72" s="439">
        <v>0</v>
      </c>
      <c r="U72" s="497"/>
      <c r="V72" s="500"/>
    </row>
    <row r="73" spans="1:22" s="461" customFormat="1" ht="15" customHeight="1">
      <c r="A73" s="462"/>
      <c r="B73" s="264"/>
      <c r="C73" s="701" t="s">
        <v>144</v>
      </c>
      <c r="D73" s="702" t="s">
        <v>145</v>
      </c>
      <c r="E73" s="703" t="s">
        <v>145</v>
      </c>
      <c r="F73" s="463" t="s">
        <v>146</v>
      </c>
      <c r="G73" s="464"/>
      <c r="H73" s="465"/>
      <c r="I73" s="465"/>
      <c r="J73" s="465"/>
      <c r="K73" s="465"/>
      <c r="L73" s="465"/>
      <c r="M73" s="466"/>
      <c r="N73" s="472"/>
      <c r="O73" s="572">
        <v>10</v>
      </c>
      <c r="P73" s="267"/>
      <c r="Q73" s="267"/>
      <c r="R73" s="267"/>
      <c r="S73" s="439">
        <v>0</v>
      </c>
      <c r="T73" s="439">
        <v>0</v>
      </c>
      <c r="U73" s="497"/>
      <c r="V73" s="500"/>
    </row>
    <row r="74" spans="1:22" s="461" customFormat="1" ht="15" customHeight="1">
      <c r="A74" s="462"/>
      <c r="B74" s="264" t="s">
        <v>147</v>
      </c>
      <c r="C74" s="701"/>
      <c r="D74" s="702"/>
      <c r="E74" s="703"/>
      <c r="F74" s="467" t="s">
        <v>148</v>
      </c>
      <c r="G74" s="464"/>
      <c r="H74" s="468"/>
      <c r="I74" s="468"/>
      <c r="J74" s="468"/>
      <c r="K74" s="468"/>
      <c r="L74" s="468"/>
      <c r="M74" s="469"/>
      <c r="N74" s="472"/>
      <c r="O74" s="572">
        <v>10</v>
      </c>
      <c r="P74" s="267"/>
      <c r="Q74" s="267"/>
      <c r="R74" s="267"/>
      <c r="S74" s="440">
        <f>SUM(S75:S80)</f>
        <v>0</v>
      </c>
      <c r="T74" s="440">
        <f>SUM(T75:T80)</f>
        <v>0</v>
      </c>
      <c r="U74" s="497"/>
      <c r="V74" s="500"/>
    </row>
    <row r="75" spans="1:22" s="461" customFormat="1" ht="15" customHeight="1">
      <c r="A75" s="462"/>
      <c r="B75" s="264"/>
      <c r="C75" s="701" t="s">
        <v>149</v>
      </c>
      <c r="D75" s="702" t="s">
        <v>150</v>
      </c>
      <c r="E75" s="703" t="s">
        <v>150</v>
      </c>
      <c r="F75" s="463" t="s">
        <v>151</v>
      </c>
      <c r="G75" s="464"/>
      <c r="H75" s="465"/>
      <c r="I75" s="465"/>
      <c r="J75" s="465"/>
      <c r="K75" s="465"/>
      <c r="L75" s="465"/>
      <c r="M75" s="466"/>
      <c r="N75" s="472"/>
      <c r="O75" s="572">
        <v>10</v>
      </c>
      <c r="P75" s="267"/>
      <c r="Q75" s="267"/>
      <c r="R75" s="267"/>
      <c r="S75" s="439">
        <v>0</v>
      </c>
      <c r="T75" s="439">
        <v>0</v>
      </c>
      <c r="U75" s="497"/>
      <c r="V75" s="500"/>
    </row>
    <row r="76" spans="1:22" s="461" customFormat="1" ht="15" customHeight="1">
      <c r="A76" s="462"/>
      <c r="B76" s="264"/>
      <c r="C76" s="701" t="s">
        <v>152</v>
      </c>
      <c r="D76" s="702" t="s">
        <v>153</v>
      </c>
      <c r="E76" s="703" t="s">
        <v>153</v>
      </c>
      <c r="F76" s="463" t="s">
        <v>154</v>
      </c>
      <c r="G76" s="464"/>
      <c r="H76" s="465"/>
      <c r="I76" s="465"/>
      <c r="J76" s="465"/>
      <c r="K76" s="465"/>
      <c r="L76" s="465"/>
      <c r="M76" s="466"/>
      <c r="N76" s="472"/>
      <c r="O76" s="572">
        <v>10</v>
      </c>
      <c r="P76" s="267"/>
      <c r="Q76" s="267"/>
      <c r="R76" s="267"/>
      <c r="S76" s="439">
        <v>0</v>
      </c>
      <c r="T76" s="439">
        <v>0</v>
      </c>
      <c r="U76" s="497"/>
      <c r="V76" s="500"/>
    </row>
    <row r="77" spans="1:22" s="461" customFormat="1" ht="15" customHeight="1">
      <c r="A77" s="462"/>
      <c r="B77" s="264"/>
      <c r="C77" s="701" t="s">
        <v>155</v>
      </c>
      <c r="D77" s="702" t="s">
        <v>156</v>
      </c>
      <c r="E77" s="703" t="s">
        <v>156</v>
      </c>
      <c r="F77" s="463" t="s">
        <v>157</v>
      </c>
      <c r="G77" s="464"/>
      <c r="H77" s="465"/>
      <c r="I77" s="465"/>
      <c r="J77" s="465"/>
      <c r="K77" s="465"/>
      <c r="L77" s="465"/>
      <c r="M77" s="466"/>
      <c r="N77" s="472"/>
      <c r="O77" s="572">
        <v>10</v>
      </c>
      <c r="P77" s="267"/>
      <c r="Q77" s="267"/>
      <c r="R77" s="267"/>
      <c r="S77" s="439">
        <v>0</v>
      </c>
      <c r="T77" s="439">
        <v>0</v>
      </c>
      <c r="U77" s="497"/>
      <c r="V77" s="500"/>
    </row>
    <row r="78" spans="1:22" s="461" customFormat="1" ht="15" customHeight="1">
      <c r="A78" s="462"/>
      <c r="B78" s="264"/>
      <c r="C78" s="701" t="s">
        <v>158</v>
      </c>
      <c r="D78" s="702" t="s">
        <v>159</v>
      </c>
      <c r="E78" s="703" t="s">
        <v>159</v>
      </c>
      <c r="F78" s="463" t="s">
        <v>160</v>
      </c>
      <c r="G78" s="464"/>
      <c r="H78" s="465"/>
      <c r="I78" s="465"/>
      <c r="J78" s="465"/>
      <c r="K78" s="465"/>
      <c r="L78" s="465"/>
      <c r="M78" s="466"/>
      <c r="N78" s="472"/>
      <c r="O78" s="572">
        <v>10</v>
      </c>
      <c r="P78" s="267"/>
      <c r="Q78" s="267"/>
      <c r="R78" s="267"/>
      <c r="S78" s="439">
        <v>0</v>
      </c>
      <c r="T78" s="439">
        <v>0</v>
      </c>
      <c r="U78" s="497"/>
      <c r="V78" s="500"/>
    </row>
    <row r="79" spans="1:22" s="461" customFormat="1" ht="15" customHeight="1">
      <c r="A79" s="462"/>
      <c r="B79" s="264"/>
      <c r="C79" s="701" t="s">
        <v>161</v>
      </c>
      <c r="D79" s="702" t="s">
        <v>162</v>
      </c>
      <c r="E79" s="703" t="s">
        <v>162</v>
      </c>
      <c r="F79" s="463" t="s">
        <v>163</v>
      </c>
      <c r="G79" s="464"/>
      <c r="H79" s="465"/>
      <c r="I79" s="465"/>
      <c r="J79" s="465"/>
      <c r="K79" s="465"/>
      <c r="L79" s="465"/>
      <c r="M79" s="466"/>
      <c r="N79" s="472"/>
      <c r="O79" s="572">
        <v>10</v>
      </c>
      <c r="P79" s="267"/>
      <c r="Q79" s="267"/>
      <c r="R79" s="267"/>
      <c r="S79" s="439">
        <v>0</v>
      </c>
      <c r="T79" s="439">
        <v>0</v>
      </c>
      <c r="U79" s="497"/>
      <c r="V79" s="500"/>
    </row>
    <row r="80" spans="1:22" s="461" customFormat="1" ht="15" customHeight="1">
      <c r="A80" s="462"/>
      <c r="B80" s="264"/>
      <c r="C80" s="701" t="s">
        <v>164</v>
      </c>
      <c r="D80" s="702" t="s">
        <v>165</v>
      </c>
      <c r="E80" s="703" t="s">
        <v>165</v>
      </c>
      <c r="F80" s="463" t="s">
        <v>166</v>
      </c>
      <c r="G80" s="464"/>
      <c r="H80" s="465"/>
      <c r="I80" s="465"/>
      <c r="J80" s="465"/>
      <c r="K80" s="465"/>
      <c r="L80" s="465"/>
      <c r="M80" s="466"/>
      <c r="N80" s="472"/>
      <c r="O80" s="572">
        <v>10</v>
      </c>
      <c r="P80" s="267"/>
      <c r="Q80" s="267"/>
      <c r="R80" s="267"/>
      <c r="S80" s="439">
        <v>0</v>
      </c>
      <c r="T80" s="439">
        <v>0</v>
      </c>
      <c r="U80" s="497"/>
      <c r="V80" s="500"/>
    </row>
    <row r="81" spans="1:22" s="461" customFormat="1" ht="15" customHeight="1">
      <c r="A81" s="462"/>
      <c r="B81" s="264" t="s">
        <v>167</v>
      </c>
      <c r="C81" s="701"/>
      <c r="D81" s="702"/>
      <c r="E81" s="703"/>
      <c r="F81" s="467" t="s">
        <v>168</v>
      </c>
      <c r="G81" s="464"/>
      <c r="H81" s="468"/>
      <c r="I81" s="468"/>
      <c r="J81" s="468"/>
      <c r="K81" s="468"/>
      <c r="L81" s="468"/>
      <c r="M81" s="469"/>
      <c r="N81" s="472"/>
      <c r="O81" s="572">
        <v>10</v>
      </c>
      <c r="P81" s="267"/>
      <c r="Q81" s="267"/>
      <c r="R81" s="267"/>
      <c r="S81" s="440">
        <f>SUM(S82:S84)</f>
        <v>0</v>
      </c>
      <c r="T81" s="440">
        <v>0</v>
      </c>
      <c r="U81" s="497"/>
      <c r="V81" s="500"/>
    </row>
    <row r="82" spans="1:22" s="461" customFormat="1" ht="15" customHeight="1">
      <c r="A82" s="462"/>
      <c r="B82" s="264"/>
      <c r="C82" s="701" t="s">
        <v>169</v>
      </c>
      <c r="D82" s="702" t="s">
        <v>170</v>
      </c>
      <c r="E82" s="703" t="s">
        <v>170</v>
      </c>
      <c r="F82" s="463" t="s">
        <v>171</v>
      </c>
      <c r="G82" s="464"/>
      <c r="H82" s="465"/>
      <c r="I82" s="465"/>
      <c r="J82" s="465"/>
      <c r="K82" s="465"/>
      <c r="L82" s="465"/>
      <c r="M82" s="466"/>
      <c r="N82" s="472"/>
      <c r="O82" s="572">
        <v>10</v>
      </c>
      <c r="P82" s="267"/>
      <c r="Q82" s="267"/>
      <c r="R82" s="267"/>
      <c r="S82" s="439">
        <v>0</v>
      </c>
      <c r="T82" s="439">
        <v>0</v>
      </c>
      <c r="U82" s="497"/>
      <c r="V82" s="500"/>
    </row>
    <row r="83" spans="1:22" s="461" customFormat="1" ht="15" customHeight="1">
      <c r="A83" s="462"/>
      <c r="B83" s="264"/>
      <c r="C83" s="701" t="s">
        <v>172</v>
      </c>
      <c r="D83" s="702" t="s">
        <v>173</v>
      </c>
      <c r="E83" s="703" t="s">
        <v>173</v>
      </c>
      <c r="F83" s="463" t="s">
        <v>174</v>
      </c>
      <c r="G83" s="464"/>
      <c r="H83" s="465"/>
      <c r="I83" s="465"/>
      <c r="J83" s="465"/>
      <c r="K83" s="465"/>
      <c r="L83" s="465"/>
      <c r="M83" s="466"/>
      <c r="N83" s="472"/>
      <c r="O83" s="572">
        <v>10</v>
      </c>
      <c r="P83" s="267"/>
      <c r="Q83" s="267"/>
      <c r="R83" s="267"/>
      <c r="S83" s="439">
        <v>0</v>
      </c>
      <c r="T83" s="439">
        <v>0</v>
      </c>
      <c r="U83" s="497"/>
      <c r="V83" s="500"/>
    </row>
    <row r="84" spans="1:22" s="461" customFormat="1" ht="15" customHeight="1">
      <c r="A84" s="462"/>
      <c r="B84" s="264"/>
      <c r="C84" s="701" t="s">
        <v>175</v>
      </c>
      <c r="D84" s="702" t="s">
        <v>176</v>
      </c>
      <c r="E84" s="703" t="s">
        <v>176</v>
      </c>
      <c r="F84" s="463" t="s">
        <v>177</v>
      </c>
      <c r="G84" s="464"/>
      <c r="H84" s="465"/>
      <c r="I84" s="465"/>
      <c r="J84" s="465"/>
      <c r="K84" s="465"/>
      <c r="L84" s="465"/>
      <c r="M84" s="466"/>
      <c r="N84" s="472"/>
      <c r="O84" s="572">
        <v>10</v>
      </c>
      <c r="P84" s="267"/>
      <c r="Q84" s="267"/>
      <c r="R84" s="267"/>
      <c r="S84" s="439">
        <v>0</v>
      </c>
      <c r="T84" s="439">
        <v>0</v>
      </c>
      <c r="U84" s="497"/>
      <c r="V84" s="500"/>
    </row>
    <row r="85" spans="1:22" s="461" customFormat="1" ht="15" customHeight="1">
      <c r="A85" s="462"/>
      <c r="B85" s="264" t="s">
        <v>178</v>
      </c>
      <c r="C85" s="701"/>
      <c r="D85" s="702"/>
      <c r="E85" s="703"/>
      <c r="F85" s="467" t="s">
        <v>179</v>
      </c>
      <c r="G85" s="464"/>
      <c r="H85" s="468"/>
      <c r="I85" s="468"/>
      <c r="J85" s="468"/>
      <c r="K85" s="468"/>
      <c r="L85" s="468"/>
      <c r="M85" s="469"/>
      <c r="N85" s="472"/>
      <c r="O85" s="572">
        <v>10</v>
      </c>
      <c r="P85" s="267"/>
      <c r="Q85" s="267"/>
      <c r="R85" s="267"/>
      <c r="S85" s="440">
        <f>SUM(S86:S88)</f>
        <v>0</v>
      </c>
      <c r="T85" s="440">
        <f>SUM(T86:T88)</f>
        <v>0</v>
      </c>
      <c r="U85" s="497"/>
      <c r="V85" s="500"/>
    </row>
    <row r="86" spans="1:22" s="461" customFormat="1" ht="15" customHeight="1">
      <c r="A86" s="462"/>
      <c r="B86" s="264"/>
      <c r="C86" s="701" t="s">
        <v>180</v>
      </c>
      <c r="D86" s="702" t="s">
        <v>181</v>
      </c>
      <c r="E86" s="703" t="s">
        <v>181</v>
      </c>
      <c r="F86" s="463" t="s">
        <v>182</v>
      </c>
      <c r="G86" s="464"/>
      <c r="H86" s="465"/>
      <c r="I86" s="465"/>
      <c r="J86" s="465"/>
      <c r="K86" s="465"/>
      <c r="L86" s="465"/>
      <c r="M86" s="466"/>
      <c r="N86" s="472"/>
      <c r="O86" s="572">
        <v>10</v>
      </c>
      <c r="P86" s="267"/>
      <c r="Q86" s="267"/>
      <c r="R86" s="267"/>
      <c r="S86" s="439">
        <v>0</v>
      </c>
      <c r="T86" s="439">
        <v>0</v>
      </c>
      <c r="U86" s="497"/>
      <c r="V86" s="500"/>
    </row>
    <row r="87" spans="1:22" s="461" customFormat="1" ht="15" customHeight="1">
      <c r="A87" s="462"/>
      <c r="B87" s="264"/>
      <c r="C87" s="701" t="s">
        <v>183</v>
      </c>
      <c r="D87" s="702" t="s">
        <v>184</v>
      </c>
      <c r="E87" s="703" t="s">
        <v>184</v>
      </c>
      <c r="F87" s="463" t="s">
        <v>185</v>
      </c>
      <c r="G87" s="464"/>
      <c r="H87" s="465"/>
      <c r="I87" s="465"/>
      <c r="J87" s="465"/>
      <c r="K87" s="465"/>
      <c r="L87" s="465"/>
      <c r="M87" s="466"/>
      <c r="N87" s="472"/>
      <c r="O87" s="572">
        <v>10</v>
      </c>
      <c r="P87" s="267"/>
      <c r="Q87" s="267"/>
      <c r="R87" s="267"/>
      <c r="S87" s="439">
        <v>0</v>
      </c>
      <c r="T87" s="439">
        <v>0</v>
      </c>
      <c r="U87" s="497"/>
      <c r="V87" s="500"/>
    </row>
    <row r="88" spans="1:22" s="461" customFormat="1" ht="15" customHeight="1">
      <c r="A88" s="462"/>
      <c r="B88" s="264"/>
      <c r="C88" s="701" t="s">
        <v>186</v>
      </c>
      <c r="D88" s="702" t="s">
        <v>187</v>
      </c>
      <c r="E88" s="703" t="s">
        <v>187</v>
      </c>
      <c r="F88" s="463" t="s">
        <v>188</v>
      </c>
      <c r="G88" s="464"/>
      <c r="H88" s="465"/>
      <c r="I88" s="465"/>
      <c r="J88" s="465"/>
      <c r="K88" s="465"/>
      <c r="L88" s="465"/>
      <c r="M88" s="466"/>
      <c r="N88" s="472"/>
      <c r="O88" s="572">
        <v>10</v>
      </c>
      <c r="P88" s="267"/>
      <c r="Q88" s="267"/>
      <c r="R88" s="267"/>
      <c r="S88" s="439">
        <v>0</v>
      </c>
      <c r="T88" s="439">
        <v>0</v>
      </c>
      <c r="U88" s="497"/>
      <c r="V88" s="500"/>
    </row>
    <row r="89" spans="1:22" s="461" customFormat="1" ht="15" customHeight="1">
      <c r="A89" s="462"/>
      <c r="B89" s="264" t="s">
        <v>189</v>
      </c>
      <c r="C89" s="701"/>
      <c r="D89" s="702"/>
      <c r="E89" s="703"/>
      <c r="F89" s="467" t="s">
        <v>190</v>
      </c>
      <c r="G89" s="464"/>
      <c r="H89" s="468"/>
      <c r="I89" s="468"/>
      <c r="J89" s="468"/>
      <c r="K89" s="468"/>
      <c r="L89" s="468"/>
      <c r="M89" s="469"/>
      <c r="N89" s="472"/>
      <c r="O89" s="572">
        <v>10</v>
      </c>
      <c r="P89" s="267"/>
      <c r="Q89" s="267"/>
      <c r="R89" s="267"/>
      <c r="S89" s="440">
        <f>SUM(S90:S98)</f>
        <v>0</v>
      </c>
      <c r="T89" s="440">
        <f>SUM(T90:T98)</f>
        <v>0</v>
      </c>
      <c r="U89" s="497"/>
      <c r="V89" s="500"/>
    </row>
    <row r="90" spans="1:22" s="461" customFormat="1" ht="15" customHeight="1">
      <c r="A90" s="462"/>
      <c r="B90" s="264"/>
      <c r="C90" s="701" t="s">
        <v>191</v>
      </c>
      <c r="D90" s="702" t="s">
        <v>192</v>
      </c>
      <c r="E90" s="703" t="s">
        <v>192</v>
      </c>
      <c r="F90" s="463" t="s">
        <v>193</v>
      </c>
      <c r="G90" s="464"/>
      <c r="H90" s="465"/>
      <c r="I90" s="465"/>
      <c r="J90" s="465"/>
      <c r="K90" s="465"/>
      <c r="L90" s="465"/>
      <c r="M90" s="466"/>
      <c r="N90" s="472"/>
      <c r="O90" s="572">
        <v>10</v>
      </c>
      <c r="P90" s="267"/>
      <c r="Q90" s="267"/>
      <c r="R90" s="267"/>
      <c r="S90" s="439">
        <v>0</v>
      </c>
      <c r="T90" s="439">
        <v>0</v>
      </c>
      <c r="U90" s="497"/>
      <c r="V90" s="500"/>
    </row>
    <row r="91" spans="1:22" s="461" customFormat="1" ht="15" customHeight="1">
      <c r="A91" s="462"/>
      <c r="B91" s="264"/>
      <c r="C91" s="701" t="s">
        <v>194</v>
      </c>
      <c r="D91" s="702" t="s">
        <v>195</v>
      </c>
      <c r="E91" s="703" t="s">
        <v>195</v>
      </c>
      <c r="F91" s="463" t="s">
        <v>196</v>
      </c>
      <c r="G91" s="464"/>
      <c r="H91" s="465"/>
      <c r="I91" s="465"/>
      <c r="J91" s="465"/>
      <c r="K91" s="465"/>
      <c r="L91" s="465"/>
      <c r="M91" s="466"/>
      <c r="N91" s="472"/>
      <c r="O91" s="572">
        <v>10</v>
      </c>
      <c r="P91" s="267"/>
      <c r="Q91" s="267"/>
      <c r="R91" s="267"/>
      <c r="S91" s="439">
        <v>0</v>
      </c>
      <c r="T91" s="439">
        <v>0</v>
      </c>
      <c r="U91" s="497"/>
      <c r="V91" s="500"/>
    </row>
    <row r="92" spans="1:22" s="461" customFormat="1" ht="15" customHeight="1">
      <c r="A92" s="462"/>
      <c r="B92" s="264"/>
      <c r="C92" s="701" t="s">
        <v>197</v>
      </c>
      <c r="D92" s="702" t="s">
        <v>198</v>
      </c>
      <c r="E92" s="703" t="s">
        <v>198</v>
      </c>
      <c r="F92" s="463" t="s">
        <v>199</v>
      </c>
      <c r="G92" s="464"/>
      <c r="H92" s="465"/>
      <c r="I92" s="465"/>
      <c r="J92" s="465"/>
      <c r="K92" s="465"/>
      <c r="L92" s="465"/>
      <c r="M92" s="466"/>
      <c r="N92" s="472"/>
      <c r="O92" s="572">
        <v>10</v>
      </c>
      <c r="P92" s="267"/>
      <c r="Q92" s="267"/>
      <c r="R92" s="267"/>
      <c r="S92" s="439">
        <v>0</v>
      </c>
      <c r="T92" s="439">
        <v>0</v>
      </c>
      <c r="U92" s="497"/>
      <c r="V92" s="500"/>
    </row>
    <row r="93" spans="1:22" s="461" customFormat="1" ht="15" customHeight="1">
      <c r="A93" s="462"/>
      <c r="B93" s="264"/>
      <c r="C93" s="701" t="s">
        <v>200</v>
      </c>
      <c r="D93" s="702" t="s">
        <v>201</v>
      </c>
      <c r="E93" s="703" t="s">
        <v>201</v>
      </c>
      <c r="F93" s="463" t="s">
        <v>202</v>
      </c>
      <c r="G93" s="464"/>
      <c r="H93" s="465"/>
      <c r="I93" s="465"/>
      <c r="J93" s="465"/>
      <c r="K93" s="465"/>
      <c r="L93" s="465"/>
      <c r="M93" s="466"/>
      <c r="N93" s="472"/>
      <c r="O93" s="572">
        <v>10</v>
      </c>
      <c r="P93" s="267"/>
      <c r="Q93" s="267"/>
      <c r="R93" s="267"/>
      <c r="S93" s="439">
        <v>0</v>
      </c>
      <c r="T93" s="439">
        <v>0</v>
      </c>
      <c r="U93" s="497"/>
      <c r="V93" s="500"/>
    </row>
    <row r="94" spans="1:22" s="461" customFormat="1" ht="15" customHeight="1">
      <c r="A94" s="462"/>
      <c r="B94" s="264"/>
      <c r="C94" s="701" t="s">
        <v>203</v>
      </c>
      <c r="D94" s="702" t="s">
        <v>204</v>
      </c>
      <c r="E94" s="703" t="s">
        <v>204</v>
      </c>
      <c r="F94" s="463" t="s">
        <v>205</v>
      </c>
      <c r="G94" s="464"/>
      <c r="H94" s="465"/>
      <c r="I94" s="465"/>
      <c r="J94" s="465"/>
      <c r="K94" s="465"/>
      <c r="L94" s="465"/>
      <c r="M94" s="466"/>
      <c r="N94" s="472"/>
      <c r="O94" s="572">
        <v>10</v>
      </c>
      <c r="P94" s="267"/>
      <c r="Q94" s="267"/>
      <c r="R94" s="267"/>
      <c r="S94" s="439">
        <v>0</v>
      </c>
      <c r="T94" s="439">
        <v>0</v>
      </c>
      <c r="U94" s="497"/>
      <c r="V94" s="500"/>
    </row>
    <row r="95" spans="1:22" s="461" customFormat="1" ht="15" customHeight="1">
      <c r="A95" s="462"/>
      <c r="B95" s="264"/>
      <c r="C95" s="701" t="s">
        <v>206</v>
      </c>
      <c r="D95" s="702" t="s">
        <v>207</v>
      </c>
      <c r="E95" s="703" t="s">
        <v>207</v>
      </c>
      <c r="F95" s="463" t="s">
        <v>208</v>
      </c>
      <c r="G95" s="464"/>
      <c r="H95" s="465"/>
      <c r="I95" s="465"/>
      <c r="J95" s="465"/>
      <c r="K95" s="465"/>
      <c r="L95" s="465"/>
      <c r="M95" s="466"/>
      <c r="N95" s="472"/>
      <c r="O95" s="572">
        <v>10</v>
      </c>
      <c r="P95" s="267"/>
      <c r="Q95" s="267"/>
      <c r="R95" s="267"/>
      <c r="S95" s="439">
        <v>0</v>
      </c>
      <c r="T95" s="439">
        <v>0</v>
      </c>
      <c r="U95" s="497"/>
      <c r="V95" s="500"/>
    </row>
    <row r="96" spans="1:22" s="461" customFormat="1" ht="15" customHeight="1">
      <c r="A96" s="462"/>
      <c r="B96" s="264"/>
      <c r="C96" s="701" t="s">
        <v>209</v>
      </c>
      <c r="D96" s="702" t="s">
        <v>210</v>
      </c>
      <c r="E96" s="703" t="s">
        <v>210</v>
      </c>
      <c r="F96" s="463" t="s">
        <v>211</v>
      </c>
      <c r="G96" s="464"/>
      <c r="H96" s="465"/>
      <c r="I96" s="465"/>
      <c r="J96" s="465"/>
      <c r="K96" s="465"/>
      <c r="L96" s="465"/>
      <c r="M96" s="466"/>
      <c r="N96" s="472"/>
      <c r="O96" s="572">
        <v>10</v>
      </c>
      <c r="P96" s="267"/>
      <c r="Q96" s="267"/>
      <c r="R96" s="267"/>
      <c r="S96" s="439">
        <v>0</v>
      </c>
      <c r="T96" s="439">
        <v>0</v>
      </c>
      <c r="U96" s="497"/>
      <c r="V96" s="500"/>
    </row>
    <row r="97" spans="1:22" s="461" customFormat="1" ht="15" customHeight="1">
      <c r="A97" s="462"/>
      <c r="B97" s="264"/>
      <c r="C97" s="701" t="s">
        <v>212</v>
      </c>
      <c r="D97" s="702" t="s">
        <v>213</v>
      </c>
      <c r="E97" s="703" t="s">
        <v>213</v>
      </c>
      <c r="F97" s="463" t="s">
        <v>214</v>
      </c>
      <c r="G97" s="464"/>
      <c r="H97" s="465"/>
      <c r="I97" s="465"/>
      <c r="J97" s="465"/>
      <c r="K97" s="465"/>
      <c r="L97" s="465"/>
      <c r="M97" s="466"/>
      <c r="N97" s="472"/>
      <c r="O97" s="572">
        <v>10</v>
      </c>
      <c r="P97" s="267"/>
      <c r="Q97" s="267"/>
      <c r="R97" s="267"/>
      <c r="S97" s="439">
        <v>0</v>
      </c>
      <c r="T97" s="439">
        <v>0</v>
      </c>
      <c r="U97" s="497"/>
      <c r="V97" s="500"/>
    </row>
    <row r="98" spans="1:22" s="461" customFormat="1" ht="15" customHeight="1">
      <c r="A98" s="462"/>
      <c r="B98" s="264"/>
      <c r="C98" s="701" t="s">
        <v>215</v>
      </c>
      <c r="D98" s="702" t="s">
        <v>213</v>
      </c>
      <c r="E98" s="703" t="s">
        <v>213</v>
      </c>
      <c r="F98" s="463" t="s">
        <v>216</v>
      </c>
      <c r="G98" s="464"/>
      <c r="H98" s="465"/>
      <c r="I98" s="465"/>
      <c r="J98" s="465"/>
      <c r="K98" s="465"/>
      <c r="L98" s="465"/>
      <c r="M98" s="466"/>
      <c r="N98" s="472"/>
      <c r="O98" s="572">
        <v>10</v>
      </c>
      <c r="P98" s="267"/>
      <c r="Q98" s="267"/>
      <c r="R98" s="267"/>
      <c r="S98" s="439">
        <v>0</v>
      </c>
      <c r="T98" s="439">
        <v>0</v>
      </c>
      <c r="U98" s="497"/>
      <c r="V98" s="500"/>
    </row>
    <row r="99" spans="1:22" s="461" customFormat="1" ht="15" customHeight="1">
      <c r="A99" s="462" t="s">
        <v>217</v>
      </c>
      <c r="B99" s="462"/>
      <c r="C99" s="738"/>
      <c r="D99" s="739"/>
      <c r="E99" s="740"/>
      <c r="F99" s="473" t="s">
        <v>218</v>
      </c>
      <c r="G99" s="474"/>
      <c r="H99" s="475"/>
      <c r="I99" s="475"/>
      <c r="J99" s="475"/>
      <c r="K99" s="475"/>
      <c r="L99" s="475"/>
      <c r="M99" s="476"/>
      <c r="N99" s="472"/>
      <c r="O99" s="572">
        <v>10</v>
      </c>
      <c r="P99" s="267"/>
      <c r="Q99" s="267"/>
      <c r="R99" s="267"/>
      <c r="S99" s="442">
        <f>+S100+S104+S109+S116+S133+S126+S120</f>
        <v>0</v>
      </c>
      <c r="T99" s="442">
        <f>+T100+T104+T109+T116+T133+T126+T120</f>
        <v>0</v>
      </c>
      <c r="U99" s="497"/>
      <c r="V99" s="500"/>
    </row>
    <row r="100" spans="1:22" s="461" customFormat="1" ht="15" customHeight="1">
      <c r="A100" s="462"/>
      <c r="B100" s="264" t="s">
        <v>219</v>
      </c>
      <c r="C100" s="701"/>
      <c r="D100" s="702"/>
      <c r="E100" s="703"/>
      <c r="F100" s="467" t="s">
        <v>220</v>
      </c>
      <c r="G100" s="464"/>
      <c r="H100" s="468"/>
      <c r="I100" s="468"/>
      <c r="J100" s="468"/>
      <c r="K100" s="468"/>
      <c r="L100" s="468"/>
      <c r="M100" s="469"/>
      <c r="N100" s="472"/>
      <c r="O100" s="572">
        <v>10</v>
      </c>
      <c r="P100" s="267"/>
      <c r="Q100" s="267"/>
      <c r="R100" s="267"/>
      <c r="S100" s="440">
        <f>SUM(S101:S103)</f>
        <v>0</v>
      </c>
      <c r="T100" s="440">
        <f>SUM(T101:T103)</f>
        <v>0</v>
      </c>
      <c r="U100" s="497"/>
      <c r="V100" s="500"/>
    </row>
    <row r="101" spans="1:22" s="461" customFormat="1" ht="15" customHeight="1">
      <c r="A101" s="462"/>
      <c r="B101" s="264"/>
      <c r="C101" s="701" t="s">
        <v>221</v>
      </c>
      <c r="D101" s="702" t="s">
        <v>222</v>
      </c>
      <c r="E101" s="703" t="s">
        <v>222</v>
      </c>
      <c r="F101" s="463" t="s">
        <v>223</v>
      </c>
      <c r="G101" s="464"/>
      <c r="H101" s="465"/>
      <c r="I101" s="465"/>
      <c r="J101" s="465"/>
      <c r="K101" s="465"/>
      <c r="L101" s="465"/>
      <c r="M101" s="466"/>
      <c r="N101" s="472"/>
      <c r="O101" s="572">
        <v>30</v>
      </c>
      <c r="P101" s="267"/>
      <c r="Q101" s="267"/>
      <c r="R101" s="267"/>
      <c r="S101" s="439">
        <v>0</v>
      </c>
      <c r="T101" s="439">
        <v>0</v>
      </c>
      <c r="U101" s="497"/>
      <c r="V101" s="500"/>
    </row>
    <row r="102" spans="1:22" s="461" customFormat="1" ht="15" customHeight="1">
      <c r="A102" s="462"/>
      <c r="B102" s="264"/>
      <c r="C102" s="701" t="s">
        <v>224</v>
      </c>
      <c r="D102" s="702" t="s">
        <v>225</v>
      </c>
      <c r="E102" s="703" t="s">
        <v>225</v>
      </c>
      <c r="F102" s="463" t="s">
        <v>226</v>
      </c>
      <c r="G102" s="464"/>
      <c r="H102" s="465"/>
      <c r="I102" s="465"/>
      <c r="J102" s="465"/>
      <c r="K102" s="465"/>
      <c r="L102" s="465"/>
      <c r="M102" s="466"/>
      <c r="N102" s="472"/>
      <c r="O102" s="572">
        <v>10</v>
      </c>
      <c r="P102" s="267"/>
      <c r="Q102" s="267"/>
      <c r="R102" s="267"/>
      <c r="S102" s="439">
        <v>0</v>
      </c>
      <c r="T102" s="439">
        <v>0</v>
      </c>
      <c r="U102" s="497"/>
      <c r="V102" s="500"/>
    </row>
    <row r="103" spans="1:22" s="461" customFormat="1" ht="15" customHeight="1">
      <c r="A103" s="462"/>
      <c r="B103" s="264"/>
      <c r="C103" s="701" t="s">
        <v>227</v>
      </c>
      <c r="D103" s="702" t="s">
        <v>228</v>
      </c>
      <c r="E103" s="703" t="s">
        <v>228</v>
      </c>
      <c r="F103" s="463" t="s">
        <v>229</v>
      </c>
      <c r="G103" s="464"/>
      <c r="H103" s="465"/>
      <c r="I103" s="465"/>
      <c r="J103" s="465"/>
      <c r="K103" s="465"/>
      <c r="L103" s="465"/>
      <c r="M103" s="466"/>
      <c r="N103" s="472"/>
      <c r="O103" s="572">
        <v>10</v>
      </c>
      <c r="P103" s="267"/>
      <c r="Q103" s="267"/>
      <c r="R103" s="267"/>
      <c r="S103" s="439">
        <v>0</v>
      </c>
      <c r="T103" s="439">
        <v>0</v>
      </c>
      <c r="U103" s="497"/>
      <c r="V103" s="500"/>
    </row>
    <row r="104" spans="1:22" s="461" customFormat="1" ht="15" customHeight="1">
      <c r="A104" s="462"/>
      <c r="B104" s="264" t="s">
        <v>230</v>
      </c>
      <c r="C104" s="701"/>
      <c r="D104" s="702"/>
      <c r="E104" s="703"/>
      <c r="F104" s="467" t="s">
        <v>231</v>
      </c>
      <c r="G104" s="464"/>
      <c r="H104" s="468"/>
      <c r="I104" s="468"/>
      <c r="J104" s="468"/>
      <c r="K104" s="468"/>
      <c r="L104" s="468"/>
      <c r="M104" s="469"/>
      <c r="N104" s="472"/>
      <c r="O104" s="572">
        <v>10</v>
      </c>
      <c r="P104" s="267"/>
      <c r="Q104" s="267"/>
      <c r="R104" s="267"/>
      <c r="S104" s="440">
        <f>SUM(S105:S108)</f>
        <v>0</v>
      </c>
      <c r="T104" s="440">
        <f>SUM(T105:T108)</f>
        <v>0</v>
      </c>
      <c r="U104" s="497"/>
      <c r="V104" s="500"/>
    </row>
    <row r="105" spans="1:22" s="461" customFormat="1" ht="15" customHeight="1">
      <c r="A105" s="462"/>
      <c r="B105" s="264"/>
      <c r="C105" s="701" t="s">
        <v>232</v>
      </c>
      <c r="D105" s="702" t="s">
        <v>233</v>
      </c>
      <c r="E105" s="703" t="s">
        <v>233</v>
      </c>
      <c r="F105" s="463" t="s">
        <v>234</v>
      </c>
      <c r="G105" s="464"/>
      <c r="H105" s="465"/>
      <c r="I105" s="465"/>
      <c r="J105" s="465"/>
      <c r="K105" s="465"/>
      <c r="L105" s="465"/>
      <c r="M105" s="466"/>
      <c r="N105" s="472"/>
      <c r="O105" s="572">
        <v>10</v>
      </c>
      <c r="P105" s="267"/>
      <c r="Q105" s="267"/>
      <c r="R105" s="267"/>
      <c r="S105" s="439">
        <v>0</v>
      </c>
      <c r="T105" s="439">
        <v>0</v>
      </c>
      <c r="U105" s="497"/>
      <c r="V105" s="500"/>
    </row>
    <row r="106" spans="1:22" s="461" customFormat="1" ht="15" customHeight="1">
      <c r="A106" s="462"/>
      <c r="B106" s="264"/>
      <c r="C106" s="701" t="s">
        <v>235</v>
      </c>
      <c r="D106" s="702" t="s">
        <v>233</v>
      </c>
      <c r="E106" s="703" t="s">
        <v>233</v>
      </c>
      <c r="F106" s="463" t="s">
        <v>236</v>
      </c>
      <c r="G106" s="464"/>
      <c r="H106" s="465"/>
      <c r="I106" s="465"/>
      <c r="J106" s="465"/>
      <c r="K106" s="465"/>
      <c r="L106" s="465"/>
      <c r="M106" s="466"/>
      <c r="N106" s="472"/>
      <c r="O106" s="572">
        <v>10</v>
      </c>
      <c r="P106" s="267"/>
      <c r="Q106" s="267"/>
      <c r="R106" s="267"/>
      <c r="S106" s="439">
        <v>0</v>
      </c>
      <c r="T106" s="439">
        <v>0</v>
      </c>
      <c r="U106" s="497"/>
      <c r="V106" s="500"/>
    </row>
    <row r="107" spans="1:22" s="461" customFormat="1" ht="15" customHeight="1">
      <c r="A107" s="462"/>
      <c r="B107" s="264"/>
      <c r="C107" s="701" t="s">
        <v>237</v>
      </c>
      <c r="D107" s="702" t="s">
        <v>233</v>
      </c>
      <c r="E107" s="703" t="s">
        <v>233</v>
      </c>
      <c r="F107" s="463" t="s">
        <v>238</v>
      </c>
      <c r="G107" s="464"/>
      <c r="H107" s="465"/>
      <c r="I107" s="465"/>
      <c r="J107" s="465"/>
      <c r="K107" s="465"/>
      <c r="L107" s="465"/>
      <c r="M107" s="466"/>
      <c r="N107" s="472"/>
      <c r="O107" s="572">
        <v>10</v>
      </c>
      <c r="P107" s="267"/>
      <c r="Q107" s="267"/>
      <c r="R107" s="267"/>
      <c r="S107" s="439">
        <v>0</v>
      </c>
      <c r="T107" s="439">
        <v>0</v>
      </c>
      <c r="U107" s="497"/>
      <c r="V107" s="500"/>
    </row>
    <row r="108" spans="1:22" s="461" customFormat="1" ht="15" customHeight="1">
      <c r="A108" s="462"/>
      <c r="B108" s="264"/>
      <c r="C108" s="701" t="s">
        <v>239</v>
      </c>
      <c r="D108" s="702" t="s">
        <v>233</v>
      </c>
      <c r="E108" s="703" t="s">
        <v>233</v>
      </c>
      <c r="F108" s="463" t="s">
        <v>240</v>
      </c>
      <c r="G108" s="464"/>
      <c r="H108" s="465"/>
      <c r="I108" s="465"/>
      <c r="J108" s="465"/>
      <c r="K108" s="465"/>
      <c r="L108" s="465"/>
      <c r="M108" s="466"/>
      <c r="N108" s="472"/>
      <c r="O108" s="572">
        <v>10</v>
      </c>
      <c r="P108" s="267"/>
      <c r="Q108" s="267"/>
      <c r="R108" s="267"/>
      <c r="S108" s="441">
        <v>0</v>
      </c>
      <c r="T108" s="441">
        <v>0</v>
      </c>
      <c r="U108" s="497"/>
      <c r="V108" s="500"/>
    </row>
    <row r="109" spans="1:22" s="461" customFormat="1" ht="15" customHeight="1">
      <c r="A109" s="462"/>
      <c r="B109" s="264">
        <v>33</v>
      </c>
      <c r="C109" s="701"/>
      <c r="D109" s="702"/>
      <c r="E109" s="703"/>
      <c r="F109" s="467" t="s">
        <v>241</v>
      </c>
      <c r="G109" s="464"/>
      <c r="H109" s="468"/>
      <c r="I109" s="468"/>
      <c r="J109" s="468"/>
      <c r="K109" s="468"/>
      <c r="L109" s="468"/>
      <c r="M109" s="469"/>
      <c r="N109" s="472"/>
      <c r="O109" s="572">
        <v>10</v>
      </c>
      <c r="P109" s="267"/>
      <c r="Q109" s="267"/>
      <c r="R109" s="267"/>
      <c r="S109" s="440">
        <f>SUM(S110:S115)</f>
        <v>0</v>
      </c>
      <c r="T109" s="440">
        <f>SUM(T110:T115)</f>
        <v>0</v>
      </c>
      <c r="U109" s="497"/>
      <c r="V109" s="500"/>
    </row>
    <row r="110" spans="1:22" s="461" customFormat="1" ht="15" customHeight="1">
      <c r="A110" s="462"/>
      <c r="B110" s="264"/>
      <c r="C110" s="701" t="s">
        <v>242</v>
      </c>
      <c r="D110" s="702" t="s">
        <v>243</v>
      </c>
      <c r="E110" s="703" t="s">
        <v>243</v>
      </c>
      <c r="F110" s="463" t="s">
        <v>244</v>
      </c>
      <c r="G110" s="464"/>
      <c r="H110" s="465"/>
      <c r="I110" s="465"/>
      <c r="J110" s="465"/>
      <c r="K110" s="465"/>
      <c r="L110" s="465"/>
      <c r="M110" s="466"/>
      <c r="N110" s="472"/>
      <c r="O110" s="572">
        <v>10</v>
      </c>
      <c r="P110" s="267"/>
      <c r="Q110" s="267"/>
      <c r="R110" s="267"/>
      <c r="S110" s="439">
        <v>0</v>
      </c>
      <c r="T110" s="439">
        <v>0</v>
      </c>
      <c r="U110" s="497"/>
      <c r="V110" s="500"/>
    </row>
    <row r="111" spans="1:22" s="461" customFormat="1" ht="15" customHeight="1">
      <c r="A111" s="462"/>
      <c r="B111" s="264"/>
      <c r="C111" s="701" t="s">
        <v>245</v>
      </c>
      <c r="D111" s="702" t="s">
        <v>246</v>
      </c>
      <c r="E111" s="703" t="s">
        <v>246</v>
      </c>
      <c r="F111" s="463" t="s">
        <v>247</v>
      </c>
      <c r="G111" s="464"/>
      <c r="H111" s="465"/>
      <c r="I111" s="465"/>
      <c r="J111" s="465"/>
      <c r="K111" s="465"/>
      <c r="L111" s="465"/>
      <c r="M111" s="466"/>
      <c r="N111" s="472"/>
      <c r="O111" s="572">
        <v>10</v>
      </c>
      <c r="P111" s="267"/>
      <c r="Q111" s="267"/>
      <c r="R111" s="267"/>
      <c r="S111" s="439">
        <v>0</v>
      </c>
      <c r="T111" s="439">
        <v>0</v>
      </c>
      <c r="U111" s="497"/>
      <c r="V111" s="500"/>
    </row>
    <row r="112" spans="1:22" s="461" customFormat="1" ht="15" customHeight="1">
      <c r="A112" s="462"/>
      <c r="B112" s="264"/>
      <c r="C112" s="701" t="s">
        <v>248</v>
      </c>
      <c r="D112" s="702" t="s">
        <v>249</v>
      </c>
      <c r="E112" s="703" t="s">
        <v>249</v>
      </c>
      <c r="F112" s="463" t="s">
        <v>250</v>
      </c>
      <c r="G112" s="464"/>
      <c r="H112" s="465"/>
      <c r="I112" s="465"/>
      <c r="J112" s="465"/>
      <c r="K112" s="465"/>
      <c r="L112" s="465"/>
      <c r="M112" s="466"/>
      <c r="N112" s="472"/>
      <c r="O112" s="572">
        <v>10</v>
      </c>
      <c r="P112" s="267"/>
      <c r="Q112" s="267"/>
      <c r="R112" s="267"/>
      <c r="S112" s="439">
        <v>0</v>
      </c>
      <c r="T112" s="439">
        <v>0</v>
      </c>
      <c r="U112" s="497"/>
      <c r="V112" s="500"/>
    </row>
    <row r="113" spans="1:22" s="461" customFormat="1" ht="15" customHeight="1">
      <c r="A113" s="462"/>
      <c r="B113" s="264"/>
      <c r="C113" s="701" t="s">
        <v>251</v>
      </c>
      <c r="D113" s="702" t="s">
        <v>252</v>
      </c>
      <c r="E113" s="703" t="s">
        <v>252</v>
      </c>
      <c r="F113" s="463" t="s">
        <v>253</v>
      </c>
      <c r="G113" s="464"/>
      <c r="H113" s="465"/>
      <c r="I113" s="465"/>
      <c r="J113" s="465"/>
      <c r="K113" s="465"/>
      <c r="L113" s="465"/>
      <c r="M113" s="466"/>
      <c r="N113" s="472"/>
      <c r="O113" s="572">
        <v>10</v>
      </c>
      <c r="P113" s="267"/>
      <c r="Q113" s="267"/>
      <c r="R113" s="267"/>
      <c r="S113" s="439">
        <v>0</v>
      </c>
      <c r="T113" s="439">
        <v>0</v>
      </c>
      <c r="U113" s="497"/>
      <c r="V113" s="500"/>
    </row>
    <row r="114" spans="1:22" s="461" customFormat="1" ht="15" customHeight="1">
      <c r="A114" s="462"/>
      <c r="B114" s="264"/>
      <c r="C114" s="701">
        <v>335</v>
      </c>
      <c r="D114" s="702" t="s">
        <v>254</v>
      </c>
      <c r="E114" s="703" t="s">
        <v>254</v>
      </c>
      <c r="F114" s="463" t="s">
        <v>255</v>
      </c>
      <c r="G114" s="464"/>
      <c r="H114" s="465"/>
      <c r="I114" s="465"/>
      <c r="J114" s="465"/>
      <c r="K114" s="465"/>
      <c r="L114" s="465"/>
      <c r="M114" s="466"/>
      <c r="N114" s="472"/>
      <c r="O114" s="572">
        <v>10</v>
      </c>
      <c r="P114" s="267"/>
      <c r="Q114" s="267"/>
      <c r="R114" s="267"/>
      <c r="S114" s="439">
        <v>0</v>
      </c>
      <c r="T114" s="439">
        <v>0</v>
      </c>
      <c r="U114" s="497"/>
      <c r="V114" s="500"/>
    </row>
    <row r="115" spans="1:22" s="461" customFormat="1" ht="15" customHeight="1">
      <c r="A115" s="462"/>
      <c r="B115" s="264"/>
      <c r="C115" s="701">
        <v>336</v>
      </c>
      <c r="D115" s="702" t="s">
        <v>256</v>
      </c>
      <c r="E115" s="703" t="s">
        <v>256</v>
      </c>
      <c r="F115" s="463" t="s">
        <v>257</v>
      </c>
      <c r="G115" s="464"/>
      <c r="H115" s="465"/>
      <c r="I115" s="465"/>
      <c r="J115" s="465"/>
      <c r="K115" s="465"/>
      <c r="L115" s="465"/>
      <c r="M115" s="466"/>
      <c r="N115" s="472"/>
      <c r="O115" s="572">
        <v>10</v>
      </c>
      <c r="P115" s="267"/>
      <c r="Q115" s="267"/>
      <c r="R115" s="267"/>
      <c r="S115" s="441"/>
      <c r="T115" s="441">
        <v>0</v>
      </c>
      <c r="U115" s="497"/>
      <c r="V115" s="500"/>
    </row>
    <row r="116" spans="1:22" s="461" customFormat="1" ht="15" customHeight="1">
      <c r="A116" s="462"/>
      <c r="B116" s="264" t="s">
        <v>258</v>
      </c>
      <c r="C116" s="701"/>
      <c r="D116" s="702"/>
      <c r="E116" s="703"/>
      <c r="F116" s="467" t="s">
        <v>259</v>
      </c>
      <c r="G116" s="464"/>
      <c r="H116" s="468"/>
      <c r="I116" s="468"/>
      <c r="J116" s="468"/>
      <c r="K116" s="468"/>
      <c r="L116" s="468"/>
      <c r="M116" s="469"/>
      <c r="N116" s="472"/>
      <c r="O116" s="572">
        <v>10</v>
      </c>
      <c r="P116" s="267"/>
      <c r="Q116" s="267"/>
      <c r="R116" s="267"/>
      <c r="S116" s="440">
        <f>SUM(S117:S119)</f>
        <v>0</v>
      </c>
      <c r="T116" s="440">
        <f>SUM(T117:T119)</f>
        <v>0</v>
      </c>
      <c r="U116" s="497"/>
      <c r="V116" s="500"/>
    </row>
    <row r="117" spans="1:22" s="461" customFormat="1" ht="15" customHeight="1">
      <c r="A117" s="462"/>
      <c r="B117" s="264"/>
      <c r="C117" s="701" t="s">
        <v>260</v>
      </c>
      <c r="D117" s="702" t="s">
        <v>261</v>
      </c>
      <c r="E117" s="703" t="s">
        <v>261</v>
      </c>
      <c r="F117" s="463" t="s">
        <v>262</v>
      </c>
      <c r="G117" s="464"/>
      <c r="H117" s="465"/>
      <c r="I117" s="465"/>
      <c r="J117" s="465"/>
      <c r="K117" s="465"/>
      <c r="L117" s="465"/>
      <c r="M117" s="466"/>
      <c r="N117" s="472"/>
      <c r="O117" s="572">
        <v>10</v>
      </c>
      <c r="P117" s="267"/>
      <c r="Q117" s="267"/>
      <c r="R117" s="267"/>
      <c r="S117" s="439">
        <v>0</v>
      </c>
      <c r="T117" s="439">
        <v>0</v>
      </c>
      <c r="U117" s="497"/>
      <c r="V117" s="500"/>
    </row>
    <row r="118" spans="1:22" s="461" customFormat="1" ht="15" customHeight="1">
      <c r="A118" s="462"/>
      <c r="B118" s="264"/>
      <c r="C118" s="701" t="s">
        <v>263</v>
      </c>
      <c r="D118" s="702" t="s">
        <v>264</v>
      </c>
      <c r="E118" s="703" t="s">
        <v>264</v>
      </c>
      <c r="F118" s="463" t="s">
        <v>265</v>
      </c>
      <c r="G118" s="464"/>
      <c r="H118" s="465"/>
      <c r="I118" s="465"/>
      <c r="J118" s="465"/>
      <c r="K118" s="465"/>
      <c r="L118" s="465"/>
      <c r="M118" s="466"/>
      <c r="N118" s="472"/>
      <c r="O118" s="572">
        <v>10</v>
      </c>
      <c r="P118" s="267"/>
      <c r="Q118" s="267"/>
      <c r="R118" s="267"/>
      <c r="S118" s="439">
        <v>0</v>
      </c>
      <c r="T118" s="439">
        <v>0</v>
      </c>
      <c r="U118" s="497"/>
      <c r="V118" s="500"/>
    </row>
    <row r="119" spans="1:22" s="461" customFormat="1" ht="15" customHeight="1">
      <c r="A119" s="462"/>
      <c r="B119" s="264"/>
      <c r="C119" s="701" t="s">
        <v>266</v>
      </c>
      <c r="D119" s="702" t="s">
        <v>264</v>
      </c>
      <c r="E119" s="703" t="s">
        <v>264</v>
      </c>
      <c r="F119" s="463" t="s">
        <v>267</v>
      </c>
      <c r="G119" s="464"/>
      <c r="H119" s="465"/>
      <c r="I119" s="465"/>
      <c r="J119" s="465"/>
      <c r="K119" s="465"/>
      <c r="L119" s="465"/>
      <c r="M119" s="466"/>
      <c r="N119" s="472"/>
      <c r="O119" s="572">
        <v>10</v>
      </c>
      <c r="P119" s="267"/>
      <c r="Q119" s="267"/>
      <c r="R119" s="267"/>
      <c r="S119" s="439">
        <v>0</v>
      </c>
      <c r="T119" s="439">
        <v>0</v>
      </c>
      <c r="U119" s="497"/>
      <c r="V119" s="500"/>
    </row>
    <row r="120" spans="1:22" s="461" customFormat="1" ht="15" customHeight="1">
      <c r="A120" s="462"/>
      <c r="B120" s="264" t="s">
        <v>268</v>
      </c>
      <c r="C120" s="701"/>
      <c r="D120" s="702"/>
      <c r="E120" s="703"/>
      <c r="F120" s="467" t="s">
        <v>477</v>
      </c>
      <c r="G120" s="464"/>
      <c r="H120" s="468"/>
      <c r="I120" s="468"/>
      <c r="J120" s="468"/>
      <c r="K120" s="468"/>
      <c r="L120" s="468"/>
      <c r="M120" s="469"/>
      <c r="N120" s="472"/>
      <c r="O120" s="572">
        <v>10</v>
      </c>
      <c r="P120" s="267"/>
      <c r="Q120" s="267"/>
      <c r="R120" s="267"/>
      <c r="S120" s="442">
        <f>SUM(S121:S125)</f>
        <v>0</v>
      </c>
      <c r="T120" s="442">
        <f>SUM(T121:T125)</f>
        <v>0</v>
      </c>
      <c r="U120" s="497"/>
      <c r="V120" s="500"/>
    </row>
    <row r="121" spans="1:22" s="461" customFormat="1" ht="15" customHeight="1">
      <c r="A121" s="462"/>
      <c r="B121" s="264"/>
      <c r="C121" s="701" t="s">
        <v>270</v>
      </c>
      <c r="D121" s="702" t="s">
        <v>271</v>
      </c>
      <c r="E121" s="703" t="s">
        <v>271</v>
      </c>
      <c r="F121" s="463" t="s">
        <v>272</v>
      </c>
      <c r="G121" s="464"/>
      <c r="H121" s="465"/>
      <c r="I121" s="465"/>
      <c r="J121" s="465"/>
      <c r="K121" s="465"/>
      <c r="L121" s="465"/>
      <c r="M121" s="466"/>
      <c r="N121" s="472"/>
      <c r="O121" s="572">
        <v>10</v>
      </c>
      <c r="P121" s="267"/>
      <c r="Q121" s="267"/>
      <c r="R121" s="267"/>
      <c r="S121" s="439">
        <v>0</v>
      </c>
      <c r="T121" s="439">
        <v>0</v>
      </c>
      <c r="U121" s="497"/>
      <c r="V121" s="500"/>
    </row>
    <row r="122" spans="1:22" s="461" customFormat="1" ht="15" customHeight="1">
      <c r="A122" s="462"/>
      <c r="B122" s="264"/>
      <c r="C122" s="701" t="s">
        <v>273</v>
      </c>
      <c r="D122" s="702" t="s">
        <v>271</v>
      </c>
      <c r="E122" s="703" t="s">
        <v>271</v>
      </c>
      <c r="F122" s="463" t="s">
        <v>274</v>
      </c>
      <c r="G122" s="464"/>
      <c r="H122" s="465"/>
      <c r="I122" s="465"/>
      <c r="J122" s="465"/>
      <c r="K122" s="465"/>
      <c r="L122" s="465"/>
      <c r="M122" s="466"/>
      <c r="N122" s="472"/>
      <c r="O122" s="572">
        <v>10</v>
      </c>
      <c r="P122" s="267"/>
      <c r="Q122" s="267"/>
      <c r="R122" s="267"/>
      <c r="S122" s="439">
        <v>0</v>
      </c>
      <c r="T122" s="439">
        <v>0</v>
      </c>
      <c r="U122" s="497"/>
      <c r="V122" s="500"/>
    </row>
    <row r="123" spans="1:22" s="461" customFormat="1" ht="15" customHeight="1">
      <c r="A123" s="462"/>
      <c r="B123" s="264"/>
      <c r="C123" s="701" t="s">
        <v>275</v>
      </c>
      <c r="D123" s="702" t="s">
        <v>276</v>
      </c>
      <c r="E123" s="703" t="s">
        <v>276</v>
      </c>
      <c r="F123" s="463" t="s">
        <v>277</v>
      </c>
      <c r="G123" s="464"/>
      <c r="H123" s="465"/>
      <c r="I123" s="465"/>
      <c r="J123" s="465"/>
      <c r="K123" s="465"/>
      <c r="L123" s="465"/>
      <c r="M123" s="466"/>
      <c r="N123" s="472"/>
      <c r="O123" s="572">
        <v>10</v>
      </c>
      <c r="P123" s="267"/>
      <c r="Q123" s="267"/>
      <c r="R123" s="267"/>
      <c r="S123" s="439">
        <v>0</v>
      </c>
      <c r="T123" s="439">
        <v>0</v>
      </c>
      <c r="U123" s="497"/>
      <c r="V123" s="500"/>
    </row>
    <row r="124" spans="1:22" s="461" customFormat="1" ht="15" customHeight="1">
      <c r="A124" s="462"/>
      <c r="B124" s="264"/>
      <c r="C124" s="701" t="s">
        <v>278</v>
      </c>
      <c r="D124" s="702" t="s">
        <v>279</v>
      </c>
      <c r="E124" s="703" t="s">
        <v>279</v>
      </c>
      <c r="F124" s="463" t="s">
        <v>280</v>
      </c>
      <c r="G124" s="464"/>
      <c r="H124" s="465"/>
      <c r="I124" s="465"/>
      <c r="J124" s="465"/>
      <c r="K124" s="465"/>
      <c r="L124" s="465"/>
      <c r="M124" s="466"/>
      <c r="N124" s="472"/>
      <c r="O124" s="572">
        <v>10</v>
      </c>
      <c r="P124" s="267"/>
      <c r="Q124" s="267"/>
      <c r="R124" s="267"/>
      <c r="S124" s="439">
        <v>0</v>
      </c>
      <c r="T124" s="439">
        <v>0</v>
      </c>
      <c r="U124" s="497"/>
      <c r="V124" s="500"/>
    </row>
    <row r="125" spans="1:22" s="461" customFormat="1" ht="15" customHeight="1">
      <c r="A125" s="462"/>
      <c r="B125" s="264"/>
      <c r="C125" s="701" t="s">
        <v>281</v>
      </c>
      <c r="D125" s="702" t="s">
        <v>282</v>
      </c>
      <c r="E125" s="703" t="s">
        <v>282</v>
      </c>
      <c r="F125" s="463" t="s">
        <v>283</v>
      </c>
      <c r="G125" s="464"/>
      <c r="H125" s="465"/>
      <c r="I125" s="465"/>
      <c r="J125" s="465"/>
      <c r="K125" s="465"/>
      <c r="L125" s="465"/>
      <c r="M125" s="466"/>
      <c r="N125" s="472"/>
      <c r="O125" s="572">
        <v>10</v>
      </c>
      <c r="P125" s="267"/>
      <c r="Q125" s="267"/>
      <c r="R125" s="267"/>
      <c r="S125" s="439">
        <v>0</v>
      </c>
      <c r="T125" s="439">
        <v>0</v>
      </c>
      <c r="U125" s="497"/>
      <c r="V125" s="500"/>
    </row>
    <row r="126" spans="1:22" s="461" customFormat="1" ht="15" customHeight="1">
      <c r="A126" s="462"/>
      <c r="B126" s="264" t="s">
        <v>284</v>
      </c>
      <c r="C126" s="265"/>
      <c r="D126" s="470"/>
      <c r="E126" s="471"/>
      <c r="F126" s="467" t="s">
        <v>478</v>
      </c>
      <c r="G126" s="464"/>
      <c r="H126" s="465"/>
      <c r="I126" s="465"/>
      <c r="J126" s="465"/>
      <c r="K126" s="465"/>
      <c r="L126" s="465"/>
      <c r="M126" s="466"/>
      <c r="N126" s="472"/>
      <c r="O126" s="572">
        <v>10</v>
      </c>
      <c r="P126" s="267"/>
      <c r="Q126" s="267"/>
      <c r="R126" s="267"/>
      <c r="S126" s="442">
        <f>SUM(S127:S132)</f>
        <v>0</v>
      </c>
      <c r="T126" s="442">
        <f>SUM(T127:T132)</f>
        <v>0</v>
      </c>
      <c r="U126" s="497"/>
      <c r="V126" s="500"/>
    </row>
    <row r="127" spans="1:22" s="461" customFormat="1" ht="15" customHeight="1">
      <c r="A127" s="462"/>
      <c r="B127" s="264"/>
      <c r="C127" s="701" t="s">
        <v>286</v>
      </c>
      <c r="D127" s="702" t="s">
        <v>271</v>
      </c>
      <c r="E127" s="703" t="s">
        <v>271</v>
      </c>
      <c r="F127" s="463" t="s">
        <v>287</v>
      </c>
      <c r="G127" s="464"/>
      <c r="H127" s="465"/>
      <c r="I127" s="465"/>
      <c r="J127" s="465"/>
      <c r="K127" s="465"/>
      <c r="L127" s="465"/>
      <c r="M127" s="466"/>
      <c r="N127" s="472"/>
      <c r="O127" s="572">
        <v>10</v>
      </c>
      <c r="P127" s="267"/>
      <c r="Q127" s="267"/>
      <c r="R127" s="267"/>
      <c r="S127" s="439">
        <v>0</v>
      </c>
      <c r="T127" s="439">
        <v>0</v>
      </c>
      <c r="U127" s="497"/>
      <c r="V127" s="500"/>
    </row>
    <row r="128" spans="1:22" s="461" customFormat="1" ht="15" customHeight="1">
      <c r="A128" s="462"/>
      <c r="B128" s="264"/>
      <c r="C128" s="701" t="s">
        <v>288</v>
      </c>
      <c r="D128" s="702" t="s">
        <v>271</v>
      </c>
      <c r="E128" s="703" t="s">
        <v>271</v>
      </c>
      <c r="F128" s="463" t="s">
        <v>289</v>
      </c>
      <c r="G128" s="464"/>
      <c r="H128" s="465"/>
      <c r="I128" s="465"/>
      <c r="J128" s="465"/>
      <c r="K128" s="465"/>
      <c r="L128" s="465"/>
      <c r="M128" s="466"/>
      <c r="N128" s="472"/>
      <c r="O128" s="572">
        <v>10</v>
      </c>
      <c r="P128" s="267"/>
      <c r="Q128" s="267"/>
      <c r="R128" s="267"/>
      <c r="S128" s="439">
        <v>0</v>
      </c>
      <c r="T128" s="439">
        <v>0</v>
      </c>
      <c r="U128" s="497"/>
      <c r="V128" s="500"/>
    </row>
    <row r="129" spans="1:23" s="461" customFormat="1" ht="15" customHeight="1">
      <c r="A129" s="462"/>
      <c r="B129" s="264"/>
      <c r="C129" s="701" t="s">
        <v>290</v>
      </c>
      <c r="D129" s="702" t="s">
        <v>276</v>
      </c>
      <c r="E129" s="703" t="s">
        <v>276</v>
      </c>
      <c r="F129" s="463" t="s">
        <v>291</v>
      </c>
      <c r="G129" s="464"/>
      <c r="H129" s="465"/>
      <c r="I129" s="465"/>
      <c r="J129" s="465"/>
      <c r="K129" s="465"/>
      <c r="L129" s="465"/>
      <c r="M129" s="466"/>
      <c r="N129" s="472"/>
      <c r="O129" s="572">
        <v>10</v>
      </c>
      <c r="P129" s="267"/>
      <c r="Q129" s="267"/>
      <c r="R129" s="267"/>
      <c r="S129" s="439">
        <v>0</v>
      </c>
      <c r="T129" s="439">
        <v>0</v>
      </c>
      <c r="U129" s="497"/>
      <c r="V129" s="500"/>
    </row>
    <row r="130" spans="1:23" s="461" customFormat="1" ht="15" customHeight="1">
      <c r="A130" s="462"/>
      <c r="B130" s="264"/>
      <c r="C130" s="701" t="s">
        <v>292</v>
      </c>
      <c r="D130" s="702" t="s">
        <v>279</v>
      </c>
      <c r="E130" s="703" t="s">
        <v>279</v>
      </c>
      <c r="F130" s="463" t="s">
        <v>293</v>
      </c>
      <c r="G130" s="464"/>
      <c r="H130" s="465"/>
      <c r="I130" s="465"/>
      <c r="J130" s="465"/>
      <c r="K130" s="465"/>
      <c r="L130" s="465"/>
      <c r="M130" s="466"/>
      <c r="N130" s="472"/>
      <c r="O130" s="572">
        <v>10</v>
      </c>
      <c r="P130" s="267"/>
      <c r="Q130" s="267"/>
      <c r="R130" s="267"/>
      <c r="S130" s="439">
        <v>0</v>
      </c>
      <c r="T130" s="439">
        <v>0</v>
      </c>
      <c r="U130" s="497"/>
      <c r="V130" s="500"/>
    </row>
    <row r="131" spans="1:23" s="461" customFormat="1" ht="15" customHeight="1">
      <c r="A131" s="462"/>
      <c r="B131" s="264"/>
      <c r="C131" s="701" t="s">
        <v>294</v>
      </c>
      <c r="D131" s="702" t="s">
        <v>282</v>
      </c>
      <c r="E131" s="703" t="s">
        <v>282</v>
      </c>
      <c r="F131" s="463" t="s">
        <v>295</v>
      </c>
      <c r="G131" s="464"/>
      <c r="H131" s="465"/>
      <c r="I131" s="465"/>
      <c r="J131" s="465"/>
      <c r="K131" s="465"/>
      <c r="L131" s="465"/>
      <c r="M131" s="466"/>
      <c r="N131" s="472"/>
      <c r="O131" s="572">
        <v>10</v>
      </c>
      <c r="P131" s="267"/>
      <c r="Q131" s="267"/>
      <c r="R131" s="267"/>
      <c r="S131" s="439">
        <v>0</v>
      </c>
      <c r="T131" s="439">
        <v>0</v>
      </c>
      <c r="U131" s="497"/>
      <c r="V131" s="500"/>
    </row>
    <row r="132" spans="1:23" s="461" customFormat="1" ht="15" customHeight="1">
      <c r="A132" s="462"/>
      <c r="B132" s="264"/>
      <c r="C132" s="701" t="s">
        <v>296</v>
      </c>
      <c r="D132" s="702" t="s">
        <v>282</v>
      </c>
      <c r="E132" s="703" t="s">
        <v>282</v>
      </c>
      <c r="F132" s="463" t="s">
        <v>297</v>
      </c>
      <c r="G132" s="464"/>
      <c r="H132" s="465"/>
      <c r="I132" s="465"/>
      <c r="J132" s="465"/>
      <c r="K132" s="465"/>
      <c r="L132" s="465"/>
      <c r="M132" s="466"/>
      <c r="N132" s="472"/>
      <c r="O132" s="572">
        <v>10</v>
      </c>
      <c r="P132" s="267"/>
      <c r="Q132" s="267"/>
      <c r="R132" s="267"/>
      <c r="S132" s="439">
        <v>0</v>
      </c>
      <c r="T132" s="439">
        <v>0</v>
      </c>
      <c r="U132" s="497"/>
      <c r="V132" s="500"/>
    </row>
    <row r="133" spans="1:23" s="461" customFormat="1" ht="15" customHeight="1">
      <c r="A133" s="462"/>
      <c r="B133" s="264" t="s">
        <v>298</v>
      </c>
      <c r="C133" s="701"/>
      <c r="D133" s="702"/>
      <c r="E133" s="703"/>
      <c r="F133" s="467" t="s">
        <v>299</v>
      </c>
      <c r="G133" s="464"/>
      <c r="H133" s="468"/>
      <c r="I133" s="468"/>
      <c r="J133" s="468"/>
      <c r="K133" s="468"/>
      <c r="L133" s="468"/>
      <c r="M133" s="469"/>
      <c r="N133" s="472"/>
      <c r="O133" s="572">
        <v>10</v>
      </c>
      <c r="P133" s="267"/>
      <c r="Q133" s="267"/>
      <c r="R133" s="267"/>
      <c r="S133" s="440">
        <f>SUM(S134:S142)</f>
        <v>0</v>
      </c>
      <c r="T133" s="440">
        <f>SUM(T134:T142)</f>
        <v>0</v>
      </c>
      <c r="U133" s="497"/>
      <c r="V133" s="500"/>
      <c r="W133" s="497"/>
    </row>
    <row r="134" spans="1:23" s="461" customFormat="1" ht="15" customHeight="1">
      <c r="A134" s="462"/>
      <c r="B134" s="264"/>
      <c r="C134" s="701" t="s">
        <v>300</v>
      </c>
      <c r="D134" s="702" t="s">
        <v>301</v>
      </c>
      <c r="E134" s="703" t="s">
        <v>301</v>
      </c>
      <c r="F134" s="463" t="s">
        <v>302</v>
      </c>
      <c r="G134" s="464"/>
      <c r="H134" s="465"/>
      <c r="I134" s="465"/>
      <c r="J134" s="465"/>
      <c r="K134" s="465"/>
      <c r="L134" s="465"/>
      <c r="M134" s="466"/>
      <c r="N134" s="472"/>
      <c r="O134" s="572">
        <v>10</v>
      </c>
      <c r="P134" s="267"/>
      <c r="Q134" s="267"/>
      <c r="R134" s="267"/>
      <c r="S134" s="439">
        <v>0</v>
      </c>
      <c r="T134" s="439">
        <v>0</v>
      </c>
      <c r="U134" s="497"/>
      <c r="V134" s="500"/>
    </row>
    <row r="135" spans="1:23" s="461" customFormat="1" ht="15" customHeight="1">
      <c r="A135" s="462"/>
      <c r="B135" s="264"/>
      <c r="C135" s="701" t="s">
        <v>303</v>
      </c>
      <c r="D135" s="702" t="s">
        <v>304</v>
      </c>
      <c r="E135" s="703" t="s">
        <v>304</v>
      </c>
      <c r="F135" s="463" t="s">
        <v>305</v>
      </c>
      <c r="G135" s="464"/>
      <c r="H135" s="465"/>
      <c r="I135" s="465"/>
      <c r="J135" s="465"/>
      <c r="K135" s="465"/>
      <c r="L135" s="465"/>
      <c r="M135" s="466"/>
      <c r="N135" s="472"/>
      <c r="O135" s="572">
        <v>10</v>
      </c>
      <c r="P135" s="267"/>
      <c r="Q135" s="267"/>
      <c r="R135" s="267"/>
      <c r="S135" s="439">
        <v>0</v>
      </c>
      <c r="T135" s="439">
        <v>0</v>
      </c>
      <c r="U135" s="497"/>
      <c r="V135" s="500"/>
    </row>
    <row r="136" spans="1:23" s="461" customFormat="1" ht="15" customHeight="1">
      <c r="A136" s="462"/>
      <c r="B136" s="264"/>
      <c r="C136" s="701" t="s">
        <v>306</v>
      </c>
      <c r="D136" s="702" t="s">
        <v>304</v>
      </c>
      <c r="E136" s="703" t="s">
        <v>304</v>
      </c>
      <c r="F136" s="463" t="s">
        <v>307</v>
      </c>
      <c r="G136" s="464"/>
      <c r="H136" s="465"/>
      <c r="I136" s="465"/>
      <c r="J136" s="465"/>
      <c r="K136" s="465"/>
      <c r="L136" s="465"/>
      <c r="M136" s="466"/>
      <c r="N136" s="472"/>
      <c r="O136" s="572">
        <v>10</v>
      </c>
      <c r="P136" s="267"/>
      <c r="Q136" s="267"/>
      <c r="R136" s="267"/>
      <c r="S136" s="439">
        <v>0</v>
      </c>
      <c r="T136" s="439">
        <v>0</v>
      </c>
      <c r="U136" s="497"/>
      <c r="V136" s="500"/>
    </row>
    <row r="137" spans="1:23" s="461" customFormat="1" ht="15" customHeight="1">
      <c r="A137" s="462"/>
      <c r="B137" s="264"/>
      <c r="C137" s="701" t="s">
        <v>308</v>
      </c>
      <c r="D137" s="702" t="s">
        <v>304</v>
      </c>
      <c r="E137" s="703" t="s">
        <v>304</v>
      </c>
      <c r="F137" s="463" t="s">
        <v>309</v>
      </c>
      <c r="G137" s="464"/>
      <c r="H137" s="465"/>
      <c r="I137" s="465"/>
      <c r="J137" s="465"/>
      <c r="K137" s="465"/>
      <c r="L137" s="465"/>
      <c r="M137" s="466"/>
      <c r="N137" s="472"/>
      <c r="O137" s="572">
        <v>10</v>
      </c>
      <c r="P137" s="267"/>
      <c r="Q137" s="267"/>
      <c r="R137" s="267"/>
      <c r="S137" s="439">
        <v>0</v>
      </c>
      <c r="T137" s="439">
        <v>0</v>
      </c>
      <c r="U137" s="497"/>
      <c r="V137" s="500"/>
    </row>
    <row r="138" spans="1:23" s="461" customFormat="1" ht="15" customHeight="1">
      <c r="A138" s="462"/>
      <c r="B138" s="264"/>
      <c r="C138" s="701" t="s">
        <v>310</v>
      </c>
      <c r="D138" s="702" t="s">
        <v>304</v>
      </c>
      <c r="E138" s="703" t="s">
        <v>304</v>
      </c>
      <c r="F138" s="463" t="s">
        <v>311</v>
      </c>
      <c r="G138" s="464"/>
      <c r="H138" s="465"/>
      <c r="I138" s="465"/>
      <c r="J138" s="465"/>
      <c r="K138" s="465"/>
      <c r="L138" s="465"/>
      <c r="M138" s="466"/>
      <c r="N138" s="472"/>
      <c r="O138" s="572">
        <v>10</v>
      </c>
      <c r="P138" s="267"/>
      <c r="Q138" s="267"/>
      <c r="R138" s="267"/>
      <c r="S138" s="439">
        <v>0</v>
      </c>
      <c r="T138" s="439">
        <v>0</v>
      </c>
      <c r="U138" s="497"/>
      <c r="V138" s="500"/>
    </row>
    <row r="139" spans="1:23" s="461" customFormat="1" ht="15" customHeight="1">
      <c r="A139" s="462"/>
      <c r="B139" s="264"/>
      <c r="C139" s="701" t="s">
        <v>312</v>
      </c>
      <c r="D139" s="702" t="s">
        <v>313</v>
      </c>
      <c r="E139" s="703" t="s">
        <v>313</v>
      </c>
      <c r="F139" s="463" t="s">
        <v>314</v>
      </c>
      <c r="G139" s="464"/>
      <c r="H139" s="465"/>
      <c r="I139" s="465"/>
      <c r="J139" s="465"/>
      <c r="K139" s="465"/>
      <c r="L139" s="465"/>
      <c r="M139" s="466"/>
      <c r="N139" s="472"/>
      <c r="O139" s="572">
        <v>10</v>
      </c>
      <c r="P139" s="267"/>
      <c r="Q139" s="267"/>
      <c r="R139" s="267"/>
      <c r="S139" s="439">
        <v>0</v>
      </c>
      <c r="T139" s="439">
        <v>0</v>
      </c>
      <c r="U139" s="497"/>
      <c r="V139" s="500"/>
    </row>
    <row r="140" spans="1:23" s="461" customFormat="1" ht="15" customHeight="1">
      <c r="A140" s="462"/>
      <c r="B140" s="264"/>
      <c r="C140" s="701" t="s">
        <v>315</v>
      </c>
      <c r="D140" s="702" t="s">
        <v>316</v>
      </c>
      <c r="E140" s="703" t="s">
        <v>316</v>
      </c>
      <c r="F140" s="463" t="s">
        <v>317</v>
      </c>
      <c r="G140" s="464"/>
      <c r="H140" s="465"/>
      <c r="I140" s="465"/>
      <c r="J140" s="465"/>
      <c r="K140" s="465"/>
      <c r="L140" s="465"/>
      <c r="M140" s="466"/>
      <c r="N140" s="472"/>
      <c r="O140" s="572">
        <v>10</v>
      </c>
      <c r="P140" s="267"/>
      <c r="Q140" s="267"/>
      <c r="R140" s="267"/>
      <c r="S140" s="439">
        <v>0</v>
      </c>
      <c r="T140" s="439">
        <v>0</v>
      </c>
      <c r="U140" s="497"/>
      <c r="V140" s="500"/>
    </row>
    <row r="141" spans="1:23" s="461" customFormat="1" ht="15" customHeight="1">
      <c r="A141" s="462"/>
      <c r="B141" s="264"/>
      <c r="C141" s="265"/>
      <c r="D141" s="470" t="s">
        <v>542</v>
      </c>
      <c r="E141" s="471"/>
      <c r="F141" s="463" t="s">
        <v>543</v>
      </c>
      <c r="G141" s="464"/>
      <c r="H141" s="465"/>
      <c r="I141" s="465"/>
      <c r="J141" s="465"/>
      <c r="K141" s="465"/>
      <c r="L141" s="465"/>
      <c r="M141" s="466"/>
      <c r="N141" s="472"/>
      <c r="O141" s="572">
        <v>10</v>
      </c>
      <c r="P141" s="267"/>
      <c r="Q141" s="267"/>
      <c r="R141" s="267"/>
      <c r="S141" s="439">
        <v>0</v>
      </c>
      <c r="T141" s="439">
        <v>0</v>
      </c>
      <c r="U141" s="500"/>
      <c r="V141" s="500"/>
    </row>
    <row r="142" spans="1:23" s="461" customFormat="1" ht="15" customHeight="1">
      <c r="A142" s="462"/>
      <c r="B142" s="264"/>
      <c r="C142" s="701" t="s">
        <v>318</v>
      </c>
      <c r="D142" s="702" t="s">
        <v>319</v>
      </c>
      <c r="E142" s="703" t="s">
        <v>319</v>
      </c>
      <c r="F142" s="463" t="s">
        <v>320</v>
      </c>
      <c r="G142" s="464"/>
      <c r="H142" s="465"/>
      <c r="I142" s="465"/>
      <c r="J142" s="465"/>
      <c r="K142" s="465"/>
      <c r="L142" s="465"/>
      <c r="M142" s="466"/>
      <c r="N142" s="472"/>
      <c r="O142" s="572">
        <v>10</v>
      </c>
      <c r="P142" s="267"/>
      <c r="Q142" s="267"/>
      <c r="R142" s="267"/>
      <c r="S142" s="439">
        <v>0</v>
      </c>
      <c r="T142" s="439">
        <v>0</v>
      </c>
      <c r="U142" s="497"/>
      <c r="V142" s="500"/>
    </row>
    <row r="143" spans="1:23" s="478" customFormat="1" ht="15" customHeight="1">
      <c r="A143" s="462" t="s">
        <v>321</v>
      </c>
      <c r="B143" s="462"/>
      <c r="C143" s="738"/>
      <c r="D143" s="739"/>
      <c r="E143" s="740"/>
      <c r="F143" s="473" t="s">
        <v>322</v>
      </c>
      <c r="G143" s="474"/>
      <c r="H143" s="475"/>
      <c r="I143" s="475"/>
      <c r="J143" s="475"/>
      <c r="K143" s="475"/>
      <c r="L143" s="475"/>
      <c r="M143" s="476"/>
      <c r="N143" s="477"/>
      <c r="O143" s="572">
        <v>10</v>
      </c>
      <c r="P143" s="273"/>
      <c r="Q143" s="273"/>
      <c r="R143" s="273"/>
      <c r="S143" s="442">
        <f>+S144+S147</f>
        <v>0</v>
      </c>
      <c r="T143" s="442">
        <f>+T144+T147</f>
        <v>0</v>
      </c>
      <c r="U143" s="506"/>
      <c r="V143" s="500"/>
    </row>
    <row r="144" spans="1:23" s="461" customFormat="1" ht="15" customHeight="1">
      <c r="A144" s="462"/>
      <c r="B144" s="264" t="s">
        <v>323</v>
      </c>
      <c r="C144" s="701"/>
      <c r="D144" s="702"/>
      <c r="E144" s="703"/>
      <c r="F144" s="467" t="s">
        <v>324</v>
      </c>
      <c r="G144" s="464"/>
      <c r="H144" s="468"/>
      <c r="I144" s="468"/>
      <c r="J144" s="468"/>
      <c r="K144" s="468"/>
      <c r="L144" s="468"/>
      <c r="M144" s="469"/>
      <c r="N144" s="472"/>
      <c r="O144" s="572">
        <v>10</v>
      </c>
      <c r="P144" s="267"/>
      <c r="Q144" s="267"/>
      <c r="R144" s="267"/>
      <c r="S144" s="440">
        <f>SUM(S145:S146)</f>
        <v>0</v>
      </c>
      <c r="T144" s="440">
        <f>SUM(T145:T146)</f>
        <v>0</v>
      </c>
      <c r="U144" s="497"/>
      <c r="V144" s="500"/>
    </row>
    <row r="145" spans="1:22" s="461" customFormat="1" ht="15" customHeight="1">
      <c r="A145" s="462"/>
      <c r="B145" s="264"/>
      <c r="C145" s="701" t="s">
        <v>325</v>
      </c>
      <c r="D145" s="702" t="s">
        <v>326</v>
      </c>
      <c r="E145" s="703" t="s">
        <v>326</v>
      </c>
      <c r="F145" s="463" t="s">
        <v>327</v>
      </c>
      <c r="G145" s="464"/>
      <c r="H145" s="465"/>
      <c r="I145" s="465"/>
      <c r="J145" s="465"/>
      <c r="K145" s="465"/>
      <c r="L145" s="465"/>
      <c r="M145" s="466"/>
      <c r="N145" s="472"/>
      <c r="O145" s="572">
        <v>10</v>
      </c>
      <c r="P145" s="267"/>
      <c r="Q145" s="267"/>
      <c r="R145" s="267"/>
      <c r="S145" s="439">
        <v>0</v>
      </c>
      <c r="T145" s="439">
        <v>0</v>
      </c>
      <c r="U145" s="497"/>
      <c r="V145" s="500"/>
    </row>
    <row r="146" spans="1:22" s="461" customFormat="1" ht="15" customHeight="1">
      <c r="A146" s="462"/>
      <c r="B146" s="264"/>
      <c r="C146" s="701" t="s">
        <v>328</v>
      </c>
      <c r="D146" s="702" t="s">
        <v>329</v>
      </c>
      <c r="E146" s="703" t="s">
        <v>329</v>
      </c>
      <c r="F146" s="463" t="s">
        <v>330</v>
      </c>
      <c r="G146" s="464"/>
      <c r="H146" s="465"/>
      <c r="I146" s="465"/>
      <c r="J146" s="465"/>
      <c r="K146" s="465"/>
      <c r="L146" s="465"/>
      <c r="M146" s="466"/>
      <c r="N146" s="472"/>
      <c r="O146" s="572">
        <v>10</v>
      </c>
      <c r="P146" s="267"/>
      <c r="Q146" s="267"/>
      <c r="R146" s="267"/>
      <c r="S146" s="439">
        <v>0</v>
      </c>
      <c r="T146" s="439">
        <v>0</v>
      </c>
      <c r="U146" s="497"/>
      <c r="V146" s="500"/>
    </row>
    <row r="147" spans="1:22" s="461" customFormat="1" ht="15" customHeight="1">
      <c r="A147" s="462"/>
      <c r="B147" s="264" t="s">
        <v>331</v>
      </c>
      <c r="C147" s="701"/>
      <c r="D147" s="702"/>
      <c r="E147" s="703"/>
      <c r="F147" s="467" t="s">
        <v>332</v>
      </c>
      <c r="G147" s="464"/>
      <c r="H147" s="468"/>
      <c r="I147" s="468"/>
      <c r="J147" s="468"/>
      <c r="K147" s="468"/>
      <c r="L147" s="468"/>
      <c r="M147" s="469"/>
      <c r="N147" s="472"/>
      <c r="O147" s="572">
        <v>10</v>
      </c>
      <c r="P147" s="267"/>
      <c r="Q147" s="267"/>
      <c r="R147" s="267"/>
      <c r="S147" s="440">
        <f>SUM(S148:S149)</f>
        <v>0</v>
      </c>
      <c r="T147" s="440">
        <f>SUM(T148:T149)</f>
        <v>0</v>
      </c>
      <c r="U147" s="497"/>
      <c r="V147" s="500"/>
    </row>
    <row r="148" spans="1:22" s="461" customFormat="1" ht="15" customHeight="1">
      <c r="A148" s="462"/>
      <c r="B148" s="264"/>
      <c r="C148" s="701" t="s">
        <v>333</v>
      </c>
      <c r="D148" s="702" t="s">
        <v>334</v>
      </c>
      <c r="E148" s="703" t="s">
        <v>334</v>
      </c>
      <c r="F148" s="463" t="s">
        <v>335</v>
      </c>
      <c r="G148" s="464"/>
      <c r="H148" s="465"/>
      <c r="I148" s="465"/>
      <c r="J148" s="465"/>
      <c r="K148" s="465"/>
      <c r="L148" s="465"/>
      <c r="M148" s="466"/>
      <c r="N148" s="472"/>
      <c r="O148" s="572">
        <v>10</v>
      </c>
      <c r="P148" s="267"/>
      <c r="Q148" s="267"/>
      <c r="R148" s="267"/>
      <c r="S148" s="439">
        <v>0</v>
      </c>
      <c r="T148" s="439">
        <v>0</v>
      </c>
      <c r="U148" s="497"/>
      <c r="V148" s="500"/>
    </row>
    <row r="149" spans="1:22" s="461" customFormat="1" ht="15" customHeight="1">
      <c r="A149" s="462"/>
      <c r="B149" s="264"/>
      <c r="C149" s="701" t="s">
        <v>336</v>
      </c>
      <c r="D149" s="702" t="s">
        <v>337</v>
      </c>
      <c r="E149" s="703" t="s">
        <v>337</v>
      </c>
      <c r="F149" s="463" t="s">
        <v>338</v>
      </c>
      <c r="G149" s="464"/>
      <c r="H149" s="465"/>
      <c r="I149" s="465"/>
      <c r="J149" s="465"/>
      <c r="K149" s="465"/>
      <c r="L149" s="465"/>
      <c r="M149" s="466"/>
      <c r="N149" s="472"/>
      <c r="O149" s="572">
        <v>10</v>
      </c>
      <c r="P149" s="267"/>
      <c r="Q149" s="267"/>
      <c r="R149" s="267"/>
      <c r="S149" s="439">
        <v>0</v>
      </c>
      <c r="T149" s="439">
        <v>0</v>
      </c>
      <c r="U149" s="497"/>
      <c r="V149" s="500"/>
    </row>
    <row r="150" spans="1:22" s="461" customFormat="1" ht="15" customHeight="1">
      <c r="A150" s="462"/>
      <c r="B150" s="264"/>
      <c r="C150" s="265"/>
      <c r="D150" s="470" t="s">
        <v>544</v>
      </c>
      <c r="E150" s="471"/>
      <c r="F150" s="463" t="s">
        <v>546</v>
      </c>
      <c r="G150" s="464"/>
      <c r="H150" s="465"/>
      <c r="I150" s="465"/>
      <c r="J150" s="465"/>
      <c r="K150" s="465"/>
      <c r="L150" s="465"/>
      <c r="M150" s="466"/>
      <c r="N150" s="472"/>
      <c r="O150" s="572">
        <v>10</v>
      </c>
      <c r="P150" s="267"/>
      <c r="Q150" s="267"/>
      <c r="R150" s="267"/>
      <c r="S150" s="439">
        <v>0</v>
      </c>
      <c r="T150" s="439">
        <v>0</v>
      </c>
      <c r="U150" s="500"/>
      <c r="V150" s="500"/>
    </row>
    <row r="151" spans="1:22" s="461" customFormat="1" ht="15" customHeight="1">
      <c r="A151" s="462"/>
      <c r="B151" s="264"/>
      <c r="C151" s="265"/>
      <c r="D151" s="470" t="s">
        <v>545</v>
      </c>
      <c r="E151" s="471"/>
      <c r="F151" s="463" t="s">
        <v>547</v>
      </c>
      <c r="G151" s="464"/>
      <c r="H151" s="465"/>
      <c r="I151" s="465"/>
      <c r="J151" s="465"/>
      <c r="K151" s="465"/>
      <c r="L151" s="465"/>
      <c r="M151" s="466"/>
      <c r="N151" s="472"/>
      <c r="O151" s="572">
        <v>10</v>
      </c>
      <c r="P151" s="267"/>
      <c r="Q151" s="267"/>
      <c r="R151" s="267"/>
      <c r="S151" s="439">
        <v>0</v>
      </c>
      <c r="T151" s="439">
        <v>0</v>
      </c>
      <c r="U151" s="500"/>
      <c r="V151" s="500"/>
    </row>
    <row r="152" spans="1:22" s="395" customFormat="1" ht="15" customHeight="1">
      <c r="A152" s="397" t="s">
        <v>339</v>
      </c>
      <c r="B152" s="398"/>
      <c r="C152" s="697"/>
      <c r="D152" s="698"/>
      <c r="E152" s="699"/>
      <c r="F152" s="415" t="s">
        <v>340</v>
      </c>
      <c r="G152" s="400"/>
      <c r="H152" s="417"/>
      <c r="I152" s="417"/>
      <c r="J152" s="417"/>
      <c r="K152" s="417"/>
      <c r="L152" s="417"/>
      <c r="M152" s="418"/>
      <c r="N152" s="413"/>
      <c r="O152" s="572">
        <v>10</v>
      </c>
      <c r="P152" s="262"/>
      <c r="Q152" s="262"/>
      <c r="R152" s="262"/>
      <c r="S152" s="442">
        <f>+S153+S165+S174+S163</f>
        <v>0</v>
      </c>
      <c r="T152" s="442">
        <f>+T153+T165+T174+T163</f>
        <v>0</v>
      </c>
      <c r="U152" s="396"/>
      <c r="V152" s="414"/>
    </row>
    <row r="153" spans="1:22" s="461" customFormat="1" ht="15" customHeight="1">
      <c r="A153" s="462"/>
      <c r="B153" s="264" t="s">
        <v>341</v>
      </c>
      <c r="C153" s="701"/>
      <c r="D153" s="702"/>
      <c r="E153" s="703"/>
      <c r="F153" s="467" t="s">
        <v>342</v>
      </c>
      <c r="G153" s="464"/>
      <c r="H153" s="468"/>
      <c r="I153" s="468"/>
      <c r="J153" s="468"/>
      <c r="K153" s="468"/>
      <c r="L153" s="468"/>
      <c r="M153" s="469"/>
      <c r="N153" s="472"/>
      <c r="O153" s="572">
        <v>10</v>
      </c>
      <c r="P153" s="267"/>
      <c r="Q153" s="267"/>
      <c r="R153" s="267"/>
      <c r="S153" s="440">
        <f>SUM(S154:S162)</f>
        <v>0</v>
      </c>
      <c r="T153" s="440">
        <f>SUM(T154:T162)</f>
        <v>0</v>
      </c>
      <c r="U153" s="497"/>
      <c r="V153" s="500"/>
    </row>
    <row r="154" spans="1:22" s="461" customFormat="1" ht="15" customHeight="1">
      <c r="A154" s="462"/>
      <c r="B154" s="264"/>
      <c r="C154" s="701" t="s">
        <v>343</v>
      </c>
      <c r="D154" s="702" t="s">
        <v>344</v>
      </c>
      <c r="E154" s="703" t="s">
        <v>344</v>
      </c>
      <c r="F154" s="463" t="s">
        <v>345</v>
      </c>
      <c r="G154" s="464"/>
      <c r="H154" s="465"/>
      <c r="I154" s="465"/>
      <c r="J154" s="465"/>
      <c r="K154" s="465"/>
      <c r="L154" s="465"/>
      <c r="M154" s="466"/>
      <c r="N154" s="472"/>
      <c r="O154" s="572">
        <v>10</v>
      </c>
      <c r="P154" s="267"/>
      <c r="Q154" s="267"/>
      <c r="R154" s="267"/>
      <c r="S154" s="439">
        <v>0</v>
      </c>
      <c r="T154" s="439">
        <v>0</v>
      </c>
      <c r="U154" s="497"/>
      <c r="V154" s="500"/>
    </row>
    <row r="155" spans="1:22" s="461" customFormat="1" ht="15" customHeight="1">
      <c r="A155" s="462"/>
      <c r="B155" s="264"/>
      <c r="C155" s="701" t="s">
        <v>346</v>
      </c>
      <c r="D155" s="702" t="s">
        <v>344</v>
      </c>
      <c r="E155" s="703" t="s">
        <v>344</v>
      </c>
      <c r="F155" s="463" t="s">
        <v>347</v>
      </c>
      <c r="G155" s="464"/>
      <c r="H155" s="465"/>
      <c r="I155" s="465"/>
      <c r="J155" s="465"/>
      <c r="K155" s="465"/>
      <c r="L155" s="465"/>
      <c r="M155" s="466"/>
      <c r="N155" s="472"/>
      <c r="O155" s="572">
        <v>10</v>
      </c>
      <c r="P155" s="267"/>
      <c r="Q155" s="267"/>
      <c r="R155" s="267"/>
      <c r="S155" s="439">
        <v>0</v>
      </c>
      <c r="T155" s="439">
        <v>0</v>
      </c>
      <c r="U155" s="497"/>
      <c r="V155" s="500"/>
    </row>
    <row r="156" spans="1:22" s="461" customFormat="1" ht="15" customHeight="1">
      <c r="A156" s="462"/>
      <c r="B156" s="264"/>
      <c r="C156" s="701" t="s">
        <v>348</v>
      </c>
      <c r="D156" s="702" t="s">
        <v>349</v>
      </c>
      <c r="E156" s="703" t="s">
        <v>349</v>
      </c>
      <c r="F156" s="463" t="s">
        <v>350</v>
      </c>
      <c r="G156" s="464"/>
      <c r="H156" s="465"/>
      <c r="I156" s="465"/>
      <c r="J156" s="465"/>
      <c r="K156" s="465"/>
      <c r="L156" s="465"/>
      <c r="M156" s="466"/>
      <c r="N156" s="472"/>
      <c r="O156" s="572">
        <v>10</v>
      </c>
      <c r="P156" s="267"/>
      <c r="Q156" s="267"/>
      <c r="R156" s="267"/>
      <c r="S156" s="439">
        <v>0</v>
      </c>
      <c r="T156" s="439">
        <v>0</v>
      </c>
      <c r="U156" s="497"/>
      <c r="V156" s="500"/>
    </row>
    <row r="157" spans="1:22" s="461" customFormat="1" ht="15" customHeight="1">
      <c r="A157" s="462"/>
      <c r="B157" s="264"/>
      <c r="C157" s="701" t="s">
        <v>351</v>
      </c>
      <c r="D157" s="702" t="s">
        <v>352</v>
      </c>
      <c r="E157" s="703" t="s">
        <v>352</v>
      </c>
      <c r="F157" s="463" t="s">
        <v>353</v>
      </c>
      <c r="G157" s="464"/>
      <c r="H157" s="465"/>
      <c r="I157" s="465"/>
      <c r="J157" s="465"/>
      <c r="K157" s="465"/>
      <c r="L157" s="465"/>
      <c r="M157" s="466"/>
      <c r="N157" s="472"/>
      <c r="O157" s="572">
        <v>10</v>
      </c>
      <c r="P157" s="267"/>
      <c r="Q157" s="267"/>
      <c r="R157" s="267"/>
      <c r="S157" s="439">
        <v>0</v>
      </c>
      <c r="T157" s="439">
        <v>0</v>
      </c>
      <c r="U157" s="497"/>
      <c r="V157" s="500"/>
    </row>
    <row r="158" spans="1:22" s="461" customFormat="1" ht="15" customHeight="1">
      <c r="A158" s="462"/>
      <c r="B158" s="264"/>
      <c r="C158" s="701" t="s">
        <v>354</v>
      </c>
      <c r="D158" s="702" t="s">
        <v>352</v>
      </c>
      <c r="E158" s="703" t="s">
        <v>352</v>
      </c>
      <c r="F158" s="463" t="s">
        <v>355</v>
      </c>
      <c r="G158" s="464"/>
      <c r="H158" s="465"/>
      <c r="I158" s="465"/>
      <c r="J158" s="465"/>
      <c r="K158" s="465"/>
      <c r="L158" s="465"/>
      <c r="M158" s="466"/>
      <c r="N158" s="472"/>
      <c r="O158" s="572">
        <v>10</v>
      </c>
      <c r="P158" s="267"/>
      <c r="Q158" s="267"/>
      <c r="R158" s="267"/>
      <c r="S158" s="439">
        <v>0</v>
      </c>
      <c r="T158" s="439">
        <v>0</v>
      </c>
      <c r="U158" s="497"/>
      <c r="V158" s="500"/>
    </row>
    <row r="159" spans="1:22" s="461" customFormat="1" ht="15" customHeight="1">
      <c r="A159" s="462"/>
      <c r="B159" s="264"/>
      <c r="C159" s="701" t="s">
        <v>356</v>
      </c>
      <c r="D159" s="702" t="s">
        <v>352</v>
      </c>
      <c r="E159" s="703" t="s">
        <v>352</v>
      </c>
      <c r="F159" s="463" t="s">
        <v>357</v>
      </c>
      <c r="G159" s="464"/>
      <c r="H159" s="465"/>
      <c r="I159" s="465"/>
      <c r="J159" s="465"/>
      <c r="K159" s="465"/>
      <c r="L159" s="465"/>
      <c r="M159" s="466"/>
      <c r="N159" s="472"/>
      <c r="O159" s="572">
        <v>10</v>
      </c>
      <c r="P159" s="267"/>
      <c r="Q159" s="267"/>
      <c r="R159" s="267"/>
      <c r="S159" s="439">
        <v>0</v>
      </c>
      <c r="T159" s="439">
        <v>0</v>
      </c>
      <c r="U159" s="497"/>
      <c r="V159" s="500"/>
    </row>
    <row r="160" spans="1:22" s="461" customFormat="1" ht="15" customHeight="1">
      <c r="A160" s="462"/>
      <c r="B160" s="264"/>
      <c r="C160" s="701" t="s">
        <v>358</v>
      </c>
      <c r="D160" s="702"/>
      <c r="E160" s="703"/>
      <c r="F160" s="463" t="s">
        <v>359</v>
      </c>
      <c r="G160" s="464"/>
      <c r="H160" s="465"/>
      <c r="I160" s="465"/>
      <c r="J160" s="465"/>
      <c r="K160" s="465"/>
      <c r="L160" s="465"/>
      <c r="M160" s="466"/>
      <c r="N160" s="472"/>
      <c r="O160" s="572">
        <v>10</v>
      </c>
      <c r="P160" s="267"/>
      <c r="Q160" s="267"/>
      <c r="R160" s="267"/>
      <c r="S160" s="439">
        <v>0</v>
      </c>
      <c r="T160" s="439">
        <v>0</v>
      </c>
      <c r="U160" s="497"/>
      <c r="V160" s="500"/>
    </row>
    <row r="161" spans="1:22" s="461" customFormat="1" ht="15" customHeight="1">
      <c r="A161" s="462"/>
      <c r="B161" s="264"/>
      <c r="C161" s="701" t="s">
        <v>360</v>
      </c>
      <c r="D161" s="702"/>
      <c r="E161" s="703"/>
      <c r="F161" s="463" t="s">
        <v>361</v>
      </c>
      <c r="G161" s="464"/>
      <c r="H161" s="465"/>
      <c r="I161" s="465"/>
      <c r="J161" s="465"/>
      <c r="K161" s="465"/>
      <c r="L161" s="465"/>
      <c r="M161" s="466"/>
      <c r="N161" s="472"/>
      <c r="O161" s="572">
        <v>10</v>
      </c>
      <c r="P161" s="267"/>
      <c r="Q161" s="267"/>
      <c r="R161" s="267"/>
      <c r="S161" s="439">
        <v>0</v>
      </c>
      <c r="T161" s="439">
        <v>0</v>
      </c>
      <c r="U161" s="497"/>
      <c r="V161" s="500"/>
    </row>
    <row r="162" spans="1:22" s="461" customFormat="1" ht="15" customHeight="1">
      <c r="A162" s="462"/>
      <c r="B162" s="264"/>
      <c r="C162" s="701" t="s">
        <v>362</v>
      </c>
      <c r="D162" s="702"/>
      <c r="E162" s="703"/>
      <c r="F162" s="463" t="s">
        <v>363</v>
      </c>
      <c r="G162" s="464"/>
      <c r="H162" s="465"/>
      <c r="I162" s="465"/>
      <c r="J162" s="465"/>
      <c r="K162" s="465"/>
      <c r="L162" s="465"/>
      <c r="M162" s="466"/>
      <c r="N162" s="472"/>
      <c r="O162" s="572">
        <v>10</v>
      </c>
      <c r="P162" s="267"/>
      <c r="Q162" s="267"/>
      <c r="R162" s="267"/>
      <c r="S162" s="439">
        <v>0</v>
      </c>
      <c r="T162" s="439">
        <v>0</v>
      </c>
      <c r="U162" s="497"/>
      <c r="V162" s="500"/>
    </row>
    <row r="163" spans="1:22" s="461" customFormat="1" ht="15" customHeight="1">
      <c r="A163" s="462"/>
      <c r="B163" s="462" t="s">
        <v>364</v>
      </c>
      <c r="C163" s="701"/>
      <c r="D163" s="702"/>
      <c r="E163" s="703"/>
      <c r="F163" s="467" t="s">
        <v>365</v>
      </c>
      <c r="G163" s="474"/>
      <c r="H163" s="468"/>
      <c r="I163" s="468"/>
      <c r="J163" s="468"/>
      <c r="K163" s="468"/>
      <c r="L163" s="468"/>
      <c r="M163" s="469"/>
      <c r="N163" s="472"/>
      <c r="O163" s="572">
        <v>10</v>
      </c>
      <c r="P163" s="267"/>
      <c r="Q163" s="267"/>
      <c r="R163" s="267"/>
      <c r="S163" s="440">
        <f>SUM(S164:S164)</f>
        <v>0</v>
      </c>
      <c r="T163" s="440">
        <v>0</v>
      </c>
      <c r="U163" s="497"/>
      <c r="V163" s="500"/>
    </row>
    <row r="164" spans="1:22" s="461" customFormat="1" ht="15" customHeight="1">
      <c r="A164" s="462"/>
      <c r="B164" s="264"/>
      <c r="C164" s="701" t="s">
        <v>366</v>
      </c>
      <c r="D164" s="702" t="s">
        <v>344</v>
      </c>
      <c r="E164" s="703" t="s">
        <v>344</v>
      </c>
      <c r="F164" s="463" t="s">
        <v>479</v>
      </c>
      <c r="G164" s="464"/>
      <c r="H164" s="465"/>
      <c r="I164" s="465"/>
      <c r="J164" s="465"/>
      <c r="K164" s="465"/>
      <c r="L164" s="465"/>
      <c r="M164" s="466"/>
      <c r="N164" s="472"/>
      <c r="O164" s="572">
        <v>10</v>
      </c>
      <c r="P164" s="267"/>
      <c r="Q164" s="267"/>
      <c r="R164" s="267"/>
      <c r="S164" s="441">
        <v>0</v>
      </c>
      <c r="T164" s="441">
        <v>0</v>
      </c>
      <c r="U164" s="497"/>
      <c r="V164" s="500"/>
    </row>
    <row r="165" spans="1:22" s="461" customFormat="1" ht="15" customHeight="1">
      <c r="A165" s="462"/>
      <c r="B165" s="264" t="s">
        <v>368</v>
      </c>
      <c r="C165" s="701"/>
      <c r="D165" s="702"/>
      <c r="E165" s="703"/>
      <c r="F165" s="467" t="s">
        <v>369</v>
      </c>
      <c r="G165" s="464"/>
      <c r="H165" s="465"/>
      <c r="I165" s="465"/>
      <c r="J165" s="465"/>
      <c r="K165" s="465"/>
      <c r="L165" s="465"/>
      <c r="M165" s="466"/>
      <c r="N165" s="472"/>
      <c r="O165" s="572">
        <v>10</v>
      </c>
      <c r="P165" s="267"/>
      <c r="Q165" s="267"/>
      <c r="R165" s="267"/>
      <c r="S165" s="440">
        <f>SUM(S166:S173)</f>
        <v>0</v>
      </c>
      <c r="T165" s="440">
        <f>SUM(T166:T173)</f>
        <v>0</v>
      </c>
      <c r="U165" s="497"/>
      <c r="V165" s="500"/>
    </row>
    <row r="166" spans="1:22" s="461" customFormat="1" ht="15" customHeight="1">
      <c r="A166" s="462"/>
      <c r="B166" s="264"/>
      <c r="C166" s="701" t="s">
        <v>486</v>
      </c>
      <c r="D166" s="702" t="s">
        <v>344</v>
      </c>
      <c r="E166" s="703" t="s">
        <v>344</v>
      </c>
      <c r="F166" s="463" t="s">
        <v>485</v>
      </c>
      <c r="G166" s="464"/>
      <c r="H166" s="465"/>
      <c r="I166" s="465"/>
      <c r="J166" s="465"/>
      <c r="K166" s="465"/>
      <c r="L166" s="465"/>
      <c r="M166" s="466"/>
      <c r="N166" s="472"/>
      <c r="O166" s="572">
        <v>10</v>
      </c>
      <c r="P166" s="267"/>
      <c r="Q166" s="267"/>
      <c r="R166" s="267"/>
      <c r="S166" s="439">
        <v>0</v>
      </c>
      <c r="T166" s="439">
        <v>0</v>
      </c>
      <c r="U166" s="497"/>
      <c r="V166" s="500"/>
    </row>
    <row r="167" spans="1:22" s="461" customFormat="1" ht="15" customHeight="1">
      <c r="A167" s="462"/>
      <c r="B167" s="264"/>
      <c r="C167" s="701" t="s">
        <v>487</v>
      </c>
      <c r="D167" s="702" t="s">
        <v>344</v>
      </c>
      <c r="E167" s="703" t="s">
        <v>344</v>
      </c>
      <c r="F167" s="463" t="s">
        <v>490</v>
      </c>
      <c r="G167" s="464"/>
      <c r="H167" s="465"/>
      <c r="I167" s="465"/>
      <c r="J167" s="465"/>
      <c r="K167" s="465"/>
      <c r="L167" s="465"/>
      <c r="M167" s="466"/>
      <c r="N167" s="472"/>
      <c r="O167" s="572">
        <v>10</v>
      </c>
      <c r="P167" s="267"/>
      <c r="Q167" s="267"/>
      <c r="R167" s="267"/>
      <c r="S167" s="439">
        <v>0</v>
      </c>
      <c r="T167" s="439">
        <v>0</v>
      </c>
      <c r="U167" s="497"/>
      <c r="V167" s="500"/>
    </row>
    <row r="168" spans="1:22" s="461" customFormat="1" ht="15" customHeight="1">
      <c r="A168" s="462"/>
      <c r="B168" s="264"/>
      <c r="C168" s="265"/>
      <c r="D168" s="470" t="s">
        <v>488</v>
      </c>
      <c r="E168" s="471"/>
      <c r="F168" s="463" t="s">
        <v>491</v>
      </c>
      <c r="G168" s="464"/>
      <c r="H168" s="465"/>
      <c r="I168" s="465"/>
      <c r="J168" s="465"/>
      <c r="K168" s="465"/>
      <c r="L168" s="465"/>
      <c r="M168" s="466"/>
      <c r="N168" s="472"/>
      <c r="O168" s="572">
        <v>10</v>
      </c>
      <c r="P168" s="267"/>
      <c r="Q168" s="267"/>
      <c r="R168" s="267"/>
      <c r="S168" s="439">
        <v>0</v>
      </c>
      <c r="T168" s="439">
        <v>0</v>
      </c>
      <c r="U168" s="497"/>
      <c r="V168" s="500"/>
    </row>
    <row r="169" spans="1:22" s="461" customFormat="1" ht="15" customHeight="1">
      <c r="A169" s="462"/>
      <c r="B169" s="264"/>
      <c r="C169" s="265"/>
      <c r="D169" s="470" t="s">
        <v>489</v>
      </c>
      <c r="E169" s="471"/>
      <c r="F169" s="463" t="s">
        <v>492</v>
      </c>
      <c r="G169" s="464"/>
      <c r="H169" s="465"/>
      <c r="I169" s="465"/>
      <c r="J169" s="465"/>
      <c r="K169" s="465"/>
      <c r="L169" s="465"/>
      <c r="M169" s="466"/>
      <c r="N169" s="472"/>
      <c r="O169" s="572">
        <v>10</v>
      </c>
      <c r="P169" s="267"/>
      <c r="Q169" s="267"/>
      <c r="R169" s="267"/>
      <c r="S169" s="439">
        <v>0</v>
      </c>
      <c r="T169" s="439">
        <v>0</v>
      </c>
      <c r="U169" s="497"/>
      <c r="V169" s="500"/>
    </row>
    <row r="170" spans="1:22" s="461" customFormat="1" ht="15" customHeight="1">
      <c r="A170" s="462"/>
      <c r="B170" s="264"/>
      <c r="C170" s="701" t="s">
        <v>370</v>
      </c>
      <c r="D170" s="702" t="s">
        <v>344</v>
      </c>
      <c r="E170" s="703" t="s">
        <v>344</v>
      </c>
      <c r="F170" s="463" t="s">
        <v>371</v>
      </c>
      <c r="G170" s="464"/>
      <c r="H170" s="465"/>
      <c r="I170" s="465"/>
      <c r="J170" s="465"/>
      <c r="K170" s="465"/>
      <c r="L170" s="465"/>
      <c r="M170" s="466"/>
      <c r="N170" s="472"/>
      <c r="O170" s="572">
        <v>10</v>
      </c>
      <c r="P170" s="267"/>
      <c r="Q170" s="267"/>
      <c r="R170" s="267"/>
      <c r="S170" s="439">
        <v>0</v>
      </c>
      <c r="T170" s="439">
        <v>0</v>
      </c>
      <c r="U170" s="497"/>
      <c r="V170" s="500"/>
    </row>
    <row r="171" spans="1:22" s="461" customFormat="1" ht="15" customHeight="1">
      <c r="A171" s="462"/>
      <c r="B171" s="264"/>
      <c r="C171" s="701" t="s">
        <v>372</v>
      </c>
      <c r="D171" s="702" t="s">
        <v>344</v>
      </c>
      <c r="E171" s="703" t="s">
        <v>344</v>
      </c>
      <c r="F171" s="463" t="s">
        <v>373</v>
      </c>
      <c r="G171" s="464"/>
      <c r="H171" s="465"/>
      <c r="I171" s="465"/>
      <c r="J171" s="465"/>
      <c r="K171" s="465"/>
      <c r="L171" s="465"/>
      <c r="M171" s="466"/>
      <c r="N171" s="472"/>
      <c r="O171" s="572">
        <v>10</v>
      </c>
      <c r="P171" s="267"/>
      <c r="Q171" s="267"/>
      <c r="R171" s="267"/>
      <c r="S171" s="439">
        <v>0</v>
      </c>
      <c r="T171" s="439">
        <v>0</v>
      </c>
      <c r="U171" s="497"/>
      <c r="V171" s="500"/>
    </row>
    <row r="172" spans="1:22" s="461" customFormat="1" ht="15" customHeight="1">
      <c r="A172" s="462"/>
      <c r="B172" s="264"/>
      <c r="C172" s="265"/>
      <c r="D172" s="470" t="s">
        <v>483</v>
      </c>
      <c r="E172" s="471"/>
      <c r="F172" s="463" t="s">
        <v>484</v>
      </c>
      <c r="G172" s="464"/>
      <c r="H172" s="465"/>
      <c r="I172" s="465"/>
      <c r="J172" s="465"/>
      <c r="K172" s="465"/>
      <c r="L172" s="465"/>
      <c r="M172" s="466"/>
      <c r="N172" s="472"/>
      <c r="O172" s="572">
        <v>10</v>
      </c>
      <c r="P172" s="267"/>
      <c r="Q172" s="267"/>
      <c r="R172" s="267"/>
      <c r="S172" s="439">
        <v>0</v>
      </c>
      <c r="T172" s="439">
        <v>0</v>
      </c>
      <c r="U172" s="497"/>
      <c r="V172" s="500"/>
    </row>
    <row r="173" spans="1:22" s="461" customFormat="1" ht="15" customHeight="1">
      <c r="A173" s="462"/>
      <c r="B173" s="264"/>
      <c r="C173" s="701" t="s">
        <v>374</v>
      </c>
      <c r="D173" s="702" t="s">
        <v>349</v>
      </c>
      <c r="E173" s="703" t="s">
        <v>349</v>
      </c>
      <c r="F173" s="463" t="s">
        <v>375</v>
      </c>
      <c r="G173" s="464"/>
      <c r="H173" s="465"/>
      <c r="I173" s="465"/>
      <c r="J173" s="465"/>
      <c r="K173" s="465"/>
      <c r="L173" s="465"/>
      <c r="M173" s="466"/>
      <c r="N173" s="472"/>
      <c r="O173" s="572">
        <v>10</v>
      </c>
      <c r="P173" s="267"/>
      <c r="Q173" s="267"/>
      <c r="R173" s="267"/>
      <c r="S173" s="439">
        <v>0</v>
      </c>
      <c r="T173" s="439">
        <v>0</v>
      </c>
      <c r="U173" s="497"/>
      <c r="V173" s="500"/>
    </row>
    <row r="174" spans="1:22" s="461" customFormat="1" ht="15" customHeight="1">
      <c r="A174" s="462"/>
      <c r="B174" s="264" t="s">
        <v>376</v>
      </c>
      <c r="C174" s="701"/>
      <c r="D174" s="702"/>
      <c r="E174" s="703"/>
      <c r="F174" s="467" t="s">
        <v>377</v>
      </c>
      <c r="G174" s="464"/>
      <c r="H174" s="465"/>
      <c r="I174" s="465"/>
      <c r="J174" s="465"/>
      <c r="K174" s="465"/>
      <c r="L174" s="465"/>
      <c r="M174" s="466"/>
      <c r="N174" s="472"/>
      <c r="O174" s="572">
        <v>10</v>
      </c>
      <c r="P174" s="267"/>
      <c r="Q174" s="267"/>
      <c r="R174" s="267"/>
      <c r="S174" s="440">
        <f>SUM(S175:S179)</f>
        <v>0</v>
      </c>
      <c r="T174" s="440">
        <f>SUM(T175:T179)</f>
        <v>0</v>
      </c>
      <c r="U174" s="497"/>
      <c r="V174" s="500"/>
    </row>
    <row r="175" spans="1:22" s="461" customFormat="1" ht="15" customHeight="1">
      <c r="A175" s="462"/>
      <c r="B175" s="264"/>
      <c r="C175" s="265"/>
      <c r="D175" s="470" t="s">
        <v>550</v>
      </c>
      <c r="E175" s="471"/>
      <c r="F175" s="463" t="s">
        <v>551</v>
      </c>
      <c r="G175" s="464"/>
      <c r="H175" s="465"/>
      <c r="I175" s="465"/>
      <c r="J175" s="465"/>
      <c r="K175" s="465"/>
      <c r="L175" s="465"/>
      <c r="M175" s="466"/>
      <c r="N175" s="472"/>
      <c r="O175" s="572">
        <v>10</v>
      </c>
      <c r="P175" s="267"/>
      <c r="Q175" s="267"/>
      <c r="R175" s="267"/>
      <c r="S175" s="439">
        <v>0</v>
      </c>
      <c r="T175" s="439">
        <v>0</v>
      </c>
      <c r="U175" s="500"/>
      <c r="V175" s="500"/>
    </row>
    <row r="176" spans="1:22" s="461" customFormat="1" ht="15" customHeight="1">
      <c r="A176" s="462"/>
      <c r="B176" s="264"/>
      <c r="C176" s="265"/>
      <c r="D176" s="470" t="s">
        <v>549</v>
      </c>
      <c r="E176" s="471"/>
      <c r="F176" s="463" t="s">
        <v>552</v>
      </c>
      <c r="G176" s="464"/>
      <c r="H176" s="465"/>
      <c r="I176" s="465"/>
      <c r="J176" s="465"/>
      <c r="K176" s="465"/>
      <c r="L176" s="465"/>
      <c r="M176" s="466"/>
      <c r="N176" s="472"/>
      <c r="O176" s="572">
        <v>10</v>
      </c>
      <c r="P176" s="267"/>
      <c r="Q176" s="267"/>
      <c r="R176" s="267"/>
      <c r="S176" s="439">
        <v>0</v>
      </c>
      <c r="T176" s="439">
        <v>0</v>
      </c>
      <c r="U176" s="500"/>
      <c r="V176" s="500"/>
    </row>
    <row r="177" spans="1:22" s="461" customFormat="1" ht="15" customHeight="1">
      <c r="A177" s="462"/>
      <c r="B177" s="264"/>
      <c r="C177" s="265"/>
      <c r="D177" s="470" t="s">
        <v>548</v>
      </c>
      <c r="E177" s="471"/>
      <c r="F177" s="463" t="s">
        <v>553</v>
      </c>
      <c r="G177" s="464"/>
      <c r="H177" s="465"/>
      <c r="I177" s="465"/>
      <c r="J177" s="465"/>
      <c r="K177" s="465"/>
      <c r="L177" s="465"/>
      <c r="M177" s="466"/>
      <c r="N177" s="472"/>
      <c r="O177" s="572">
        <v>10</v>
      </c>
      <c r="P177" s="267"/>
      <c r="Q177" s="267"/>
      <c r="R177" s="267"/>
      <c r="S177" s="439">
        <v>0</v>
      </c>
      <c r="T177" s="439">
        <v>0</v>
      </c>
      <c r="U177" s="500"/>
      <c r="V177" s="500"/>
    </row>
    <row r="178" spans="1:22" s="461" customFormat="1" ht="15" customHeight="1">
      <c r="A178" s="462"/>
      <c r="B178" s="264"/>
      <c r="C178" s="701" t="s">
        <v>378</v>
      </c>
      <c r="D178" s="702" t="s">
        <v>344</v>
      </c>
      <c r="E178" s="703" t="s">
        <v>344</v>
      </c>
      <c r="F178" s="463" t="s">
        <v>379</v>
      </c>
      <c r="G178" s="464"/>
      <c r="H178" s="465"/>
      <c r="I178" s="465"/>
      <c r="J178" s="465"/>
      <c r="K178" s="465"/>
      <c r="L178" s="465"/>
      <c r="M178" s="466"/>
      <c r="N178" s="472"/>
      <c r="O178" s="572">
        <v>10</v>
      </c>
      <c r="P178" s="267"/>
      <c r="Q178" s="267"/>
      <c r="R178" s="267"/>
      <c r="S178" s="439">
        <v>0</v>
      </c>
      <c r="T178" s="439">
        <v>0</v>
      </c>
      <c r="U178" s="497"/>
      <c r="V178" s="500"/>
    </row>
    <row r="179" spans="1:22" s="461" customFormat="1" ht="15" customHeight="1">
      <c r="A179" s="462"/>
      <c r="B179" s="264"/>
      <c r="C179" s="701" t="s">
        <v>380</v>
      </c>
      <c r="D179" s="702"/>
      <c r="E179" s="703"/>
      <c r="F179" s="463" t="s">
        <v>381</v>
      </c>
      <c r="G179" s="464"/>
      <c r="H179" s="465"/>
      <c r="I179" s="465"/>
      <c r="J179" s="465"/>
      <c r="K179" s="465"/>
      <c r="L179" s="465"/>
      <c r="M179" s="466"/>
      <c r="N179" s="472"/>
      <c r="O179" s="572">
        <v>10</v>
      </c>
      <c r="P179" s="267"/>
      <c r="Q179" s="267"/>
      <c r="R179" s="267"/>
      <c r="S179" s="439">
        <v>0</v>
      </c>
      <c r="T179" s="439">
        <v>0</v>
      </c>
      <c r="U179" s="497"/>
      <c r="V179" s="500"/>
    </row>
    <row r="180" spans="1:22" s="461" customFormat="1" ht="15" customHeight="1">
      <c r="A180" s="462" t="s">
        <v>382</v>
      </c>
      <c r="B180" s="264"/>
      <c r="C180" s="701"/>
      <c r="D180" s="702"/>
      <c r="E180" s="703"/>
      <c r="F180" s="473" t="s">
        <v>383</v>
      </c>
      <c r="G180" s="464"/>
      <c r="H180" s="475"/>
      <c r="I180" s="475"/>
      <c r="J180" s="475"/>
      <c r="K180" s="475"/>
      <c r="L180" s="475"/>
      <c r="M180" s="476"/>
      <c r="N180" s="472"/>
      <c r="O180" s="572">
        <v>10</v>
      </c>
      <c r="P180" s="267"/>
      <c r="Q180" s="267"/>
      <c r="R180" s="267"/>
      <c r="S180" s="442">
        <f>+S181+S184</f>
        <v>0</v>
      </c>
      <c r="T180" s="442">
        <f>+T181+T184</f>
        <v>0</v>
      </c>
      <c r="U180" s="497"/>
      <c r="V180" s="500"/>
    </row>
    <row r="181" spans="1:22" s="461" customFormat="1" ht="15" customHeight="1">
      <c r="A181" s="462"/>
      <c r="B181" s="264" t="s">
        <v>384</v>
      </c>
      <c r="C181" s="701"/>
      <c r="D181" s="702"/>
      <c r="E181" s="703"/>
      <c r="F181" s="467" t="s">
        <v>385</v>
      </c>
      <c r="G181" s="464"/>
      <c r="H181" s="468"/>
      <c r="I181" s="468"/>
      <c r="J181" s="468"/>
      <c r="K181" s="468"/>
      <c r="L181" s="468"/>
      <c r="M181" s="469"/>
      <c r="N181" s="472"/>
      <c r="O181" s="572">
        <v>10</v>
      </c>
      <c r="P181" s="267"/>
      <c r="Q181" s="267"/>
      <c r="R181" s="267"/>
      <c r="S181" s="440">
        <f>+SUM(S182:S183)</f>
        <v>0</v>
      </c>
      <c r="T181" s="440">
        <f>+SUM(T182:T183)</f>
        <v>0</v>
      </c>
      <c r="U181" s="497"/>
      <c r="V181" s="500"/>
    </row>
    <row r="182" spans="1:22" s="461" customFormat="1" ht="15" customHeight="1">
      <c r="A182" s="462"/>
      <c r="B182" s="264"/>
      <c r="C182" s="701" t="s">
        <v>386</v>
      </c>
      <c r="D182" s="702"/>
      <c r="E182" s="703"/>
      <c r="F182" s="463" t="s">
        <v>387</v>
      </c>
      <c r="G182" s="464"/>
      <c r="H182" s="465"/>
      <c r="I182" s="465"/>
      <c r="J182" s="465"/>
      <c r="K182" s="465"/>
      <c r="L182" s="465"/>
      <c r="M182" s="466"/>
      <c r="N182" s="472"/>
      <c r="O182" s="572">
        <v>10</v>
      </c>
      <c r="P182" s="267"/>
      <c r="Q182" s="267"/>
      <c r="R182" s="267"/>
      <c r="S182" s="441">
        <v>0</v>
      </c>
      <c r="T182" s="441">
        <v>0</v>
      </c>
      <c r="U182" s="497"/>
      <c r="V182" s="500"/>
    </row>
    <row r="183" spans="1:22" s="461" customFormat="1" ht="15" customHeight="1">
      <c r="A183" s="462"/>
      <c r="B183" s="264"/>
      <c r="C183" s="701" t="s">
        <v>558</v>
      </c>
      <c r="D183" s="702"/>
      <c r="E183" s="703"/>
      <c r="F183" s="463" t="s">
        <v>575</v>
      </c>
      <c r="G183" s="464"/>
      <c r="H183" s="465"/>
      <c r="I183" s="465"/>
      <c r="J183" s="465"/>
      <c r="K183" s="465"/>
      <c r="L183" s="465"/>
      <c r="M183" s="466"/>
      <c r="N183" s="472"/>
      <c r="O183" s="572">
        <v>10</v>
      </c>
      <c r="P183" s="267"/>
      <c r="Q183" s="267"/>
      <c r="R183" s="267"/>
      <c r="S183" s="441">
        <v>0</v>
      </c>
      <c r="T183" s="441">
        <v>0</v>
      </c>
      <c r="U183" s="497"/>
      <c r="V183" s="500"/>
    </row>
    <row r="184" spans="1:22" s="461" customFormat="1" ht="15" customHeight="1">
      <c r="A184" s="462"/>
      <c r="B184" s="264" t="s">
        <v>388</v>
      </c>
      <c r="C184" s="701"/>
      <c r="D184" s="702"/>
      <c r="E184" s="703"/>
      <c r="F184" s="467" t="s">
        <v>389</v>
      </c>
      <c r="G184" s="464"/>
      <c r="H184" s="468"/>
      <c r="I184" s="468"/>
      <c r="J184" s="468"/>
      <c r="K184" s="468"/>
      <c r="L184" s="468"/>
      <c r="M184" s="469"/>
      <c r="N184" s="472"/>
      <c r="O184" s="572">
        <v>10</v>
      </c>
      <c r="P184" s="267"/>
      <c r="Q184" s="267"/>
      <c r="R184" s="267"/>
      <c r="S184" s="440">
        <f>SUM(S185:S185)</f>
        <v>0</v>
      </c>
      <c r="T184" s="440">
        <f>SUM(T185:T185)</f>
        <v>0</v>
      </c>
      <c r="U184" s="497"/>
      <c r="V184" s="500"/>
    </row>
    <row r="185" spans="1:22" s="461" customFormat="1" ht="15" customHeight="1">
      <c r="A185" s="462"/>
      <c r="B185" s="264"/>
      <c r="C185" s="701" t="s">
        <v>390</v>
      </c>
      <c r="D185" s="702" t="s">
        <v>391</v>
      </c>
      <c r="E185" s="703" t="s">
        <v>391</v>
      </c>
      <c r="F185" s="463" t="s">
        <v>392</v>
      </c>
      <c r="G185" s="464"/>
      <c r="H185" s="465"/>
      <c r="I185" s="465"/>
      <c r="J185" s="465"/>
      <c r="K185" s="465"/>
      <c r="L185" s="465"/>
      <c r="M185" s="466"/>
      <c r="N185" s="472"/>
      <c r="O185" s="572">
        <v>10</v>
      </c>
      <c r="P185" s="267"/>
      <c r="Q185" s="267"/>
      <c r="R185" s="267"/>
      <c r="S185" s="439">
        <v>0</v>
      </c>
      <c r="T185" s="439">
        <v>0</v>
      </c>
      <c r="U185" s="497"/>
      <c r="V185" s="500"/>
    </row>
    <row r="186" spans="1:22" s="461" customFormat="1" ht="15" customHeight="1">
      <c r="A186" s="462"/>
      <c r="B186" s="264"/>
      <c r="C186" s="701" t="s">
        <v>438</v>
      </c>
      <c r="D186" s="702" t="s">
        <v>391</v>
      </c>
      <c r="E186" s="703" t="s">
        <v>391</v>
      </c>
      <c r="F186" s="463" t="s">
        <v>552</v>
      </c>
      <c r="G186" s="464"/>
      <c r="H186" s="465"/>
      <c r="I186" s="465"/>
      <c r="J186" s="465"/>
      <c r="K186" s="465"/>
      <c r="L186" s="465"/>
      <c r="M186" s="466"/>
      <c r="N186" s="472"/>
      <c r="O186" s="572">
        <v>10</v>
      </c>
      <c r="P186" s="267"/>
      <c r="Q186" s="267"/>
      <c r="R186" s="267"/>
      <c r="S186" s="439">
        <v>0</v>
      </c>
      <c r="T186" s="439">
        <v>0</v>
      </c>
      <c r="U186" s="497"/>
      <c r="V186" s="500"/>
    </row>
    <row r="187" spans="1:22" s="461" customFormat="1" ht="15" customHeight="1">
      <c r="A187" s="462" t="s">
        <v>393</v>
      </c>
      <c r="B187" s="264"/>
      <c r="C187" s="701"/>
      <c r="D187" s="702"/>
      <c r="E187" s="703"/>
      <c r="F187" s="473" t="s">
        <v>394</v>
      </c>
      <c r="G187" s="464"/>
      <c r="H187" s="475"/>
      <c r="I187" s="475"/>
      <c r="J187" s="475"/>
      <c r="K187" s="475"/>
      <c r="L187" s="475"/>
      <c r="M187" s="476"/>
      <c r="N187" s="472"/>
      <c r="O187" s="572">
        <v>10</v>
      </c>
      <c r="P187" s="267"/>
      <c r="Q187" s="267"/>
      <c r="R187" s="267"/>
      <c r="S187" s="442">
        <f>+S188</f>
        <v>0</v>
      </c>
      <c r="T187" s="442">
        <f>+T188</f>
        <v>0</v>
      </c>
      <c r="U187" s="497"/>
      <c r="V187" s="500"/>
    </row>
    <row r="188" spans="1:22" s="461" customFormat="1" ht="15" customHeight="1">
      <c r="A188" s="462"/>
      <c r="B188" s="264" t="s">
        <v>395</v>
      </c>
      <c r="C188" s="701"/>
      <c r="D188" s="702"/>
      <c r="E188" s="703"/>
      <c r="F188" s="467" t="s">
        <v>396</v>
      </c>
      <c r="G188" s="464"/>
      <c r="H188" s="468"/>
      <c r="I188" s="468"/>
      <c r="J188" s="468"/>
      <c r="K188" s="468"/>
      <c r="L188" s="468"/>
      <c r="M188" s="469"/>
      <c r="N188" s="472"/>
      <c r="O188" s="572">
        <v>10</v>
      </c>
      <c r="P188" s="267"/>
      <c r="Q188" s="267"/>
      <c r="R188" s="267"/>
      <c r="S188" s="440">
        <f>SUM(S189:S189)</f>
        <v>0</v>
      </c>
      <c r="T188" s="440">
        <f>SUM(T189:T189)</f>
        <v>0</v>
      </c>
      <c r="U188" s="497"/>
      <c r="V188" s="500"/>
    </row>
    <row r="189" spans="1:22" s="461" customFormat="1" ht="15" customHeight="1">
      <c r="A189" s="462"/>
      <c r="B189" s="264"/>
      <c r="C189" s="701" t="s">
        <v>397</v>
      </c>
      <c r="D189" s="702" t="s">
        <v>398</v>
      </c>
      <c r="E189" s="703" t="s">
        <v>398</v>
      </c>
      <c r="F189" s="463" t="s">
        <v>399</v>
      </c>
      <c r="G189" s="464"/>
      <c r="H189" s="465"/>
      <c r="I189" s="465"/>
      <c r="J189" s="465"/>
      <c r="K189" s="465"/>
      <c r="L189" s="465"/>
      <c r="M189" s="466"/>
      <c r="N189" s="472"/>
      <c r="O189" s="572">
        <v>10</v>
      </c>
      <c r="P189" s="267"/>
      <c r="Q189" s="267"/>
      <c r="R189" s="267"/>
      <c r="S189" s="439">
        <v>0</v>
      </c>
      <c r="T189" s="439">
        <v>0</v>
      </c>
      <c r="U189" s="497"/>
      <c r="V189" s="500"/>
    </row>
    <row r="190" spans="1:22" s="461" customFormat="1" ht="15" customHeight="1">
      <c r="A190" s="479"/>
      <c r="B190" s="480"/>
      <c r="C190" s="737"/>
      <c r="D190" s="737"/>
      <c r="E190" s="737"/>
      <c r="F190" s="481"/>
      <c r="G190" s="482"/>
      <c r="H190" s="483" t="s">
        <v>400</v>
      </c>
      <c r="I190" s="483"/>
      <c r="J190" s="483"/>
      <c r="K190" s="483"/>
      <c r="L190" s="483"/>
      <c r="M190" s="484"/>
      <c r="N190" s="485"/>
      <c r="O190" s="486"/>
      <c r="P190" s="486"/>
      <c r="Q190" s="487"/>
      <c r="R190" s="487"/>
      <c r="S190" s="443">
        <f>+S187+S180+S152+S143+S99+S51+S18</f>
        <v>0</v>
      </c>
      <c r="T190" s="443">
        <f>+T187+T180+T152+T143+T99+T51+T18</f>
        <v>0</v>
      </c>
      <c r="U190" s="497"/>
      <c r="V190" s="500"/>
    </row>
    <row r="191" spans="1:22" ht="15.75">
      <c r="A191" s="307"/>
      <c r="S191" s="434"/>
      <c r="T191" s="437"/>
    </row>
    <row r="192" spans="1:22" ht="15.75">
      <c r="A192" s="307"/>
      <c r="S192" s="434"/>
      <c r="T192" s="437"/>
    </row>
    <row r="193" spans="1:20" ht="15.75">
      <c r="A193" s="307"/>
      <c r="S193" s="434"/>
      <c r="T193" s="437"/>
    </row>
    <row r="194" spans="1:20" ht="15.75">
      <c r="A194" s="307"/>
      <c r="S194" s="434"/>
      <c r="T194" s="437"/>
    </row>
    <row r="195" spans="1:20" ht="15.75">
      <c r="A195" s="307"/>
      <c r="S195" s="434"/>
      <c r="T195" s="437"/>
    </row>
    <row r="196" spans="1:20" ht="15.75">
      <c r="A196" s="307"/>
      <c r="S196" s="434"/>
      <c r="T196" s="437"/>
    </row>
    <row r="197" spans="1:20" ht="15.75">
      <c r="A197" s="307"/>
      <c r="B197" s="700" t="s">
        <v>598</v>
      </c>
      <c r="C197" s="700"/>
      <c r="D197" s="700"/>
      <c r="E197" s="700"/>
      <c r="F197" s="700"/>
      <c r="G197" s="700"/>
      <c r="H197" s="700"/>
      <c r="Q197" s="700" t="s">
        <v>569</v>
      </c>
      <c r="R197" s="700"/>
      <c r="S197" s="700"/>
      <c r="T197" s="437"/>
    </row>
    <row r="198" spans="1:20" ht="11.25" customHeight="1">
      <c r="A198" s="448"/>
      <c r="B198" s="660" t="s">
        <v>510</v>
      </c>
      <c r="C198" s="660"/>
      <c r="D198" s="660"/>
      <c r="E198" s="660"/>
      <c r="F198" s="660"/>
      <c r="G198" s="660"/>
      <c r="H198" s="660"/>
      <c r="Q198" s="660" t="s">
        <v>600</v>
      </c>
      <c r="R198" s="660"/>
      <c r="S198" s="660"/>
      <c r="T198" s="437"/>
    </row>
    <row r="199" spans="1:20" ht="15.75">
      <c r="A199" s="307"/>
      <c r="B199" s="659" t="s">
        <v>508</v>
      </c>
      <c r="C199" s="659"/>
      <c r="D199" s="659"/>
      <c r="E199" s="659"/>
      <c r="F199" s="659"/>
      <c r="G199" s="659"/>
      <c r="H199" s="659"/>
      <c r="Q199" s="659" t="s">
        <v>508</v>
      </c>
      <c r="R199" s="659"/>
      <c r="S199" s="659"/>
      <c r="T199" s="437"/>
    </row>
    <row r="200" spans="1:20" ht="15.75">
      <c r="A200" s="307"/>
      <c r="S200" s="434"/>
      <c r="T200" s="437"/>
    </row>
    <row r="201" spans="1:20" ht="15.75">
      <c r="A201" s="307"/>
      <c r="S201" s="434"/>
      <c r="T201" s="437"/>
    </row>
    <row r="202" spans="1:20" ht="15.75">
      <c r="A202" s="307"/>
      <c r="S202" s="434"/>
      <c r="T202" s="437"/>
    </row>
    <row r="203" spans="1:20" ht="15.75">
      <c r="A203" s="307"/>
      <c r="S203" s="434"/>
      <c r="T203" s="437"/>
    </row>
    <row r="204" spans="1:20" ht="15.75">
      <c r="A204" s="307"/>
      <c r="S204" s="434"/>
      <c r="T204" s="437"/>
    </row>
    <row r="205" spans="1:20" ht="15.75">
      <c r="A205" s="307"/>
      <c r="S205" s="434"/>
      <c r="T205" s="437"/>
    </row>
    <row r="206" spans="1:20" ht="15.75">
      <c r="A206" s="307"/>
      <c r="S206" s="434"/>
      <c r="T206" s="437"/>
    </row>
    <row r="207" spans="1:20" ht="15.75">
      <c r="A207" s="307"/>
      <c r="S207" s="434"/>
      <c r="T207" s="437"/>
    </row>
    <row r="208" spans="1:20" ht="15.75">
      <c r="A208" s="307"/>
      <c r="S208" s="434"/>
      <c r="T208" s="437"/>
    </row>
    <row r="209" spans="1:20" ht="15.75">
      <c r="A209" s="307"/>
      <c r="S209" s="434"/>
      <c r="T209" s="437"/>
    </row>
    <row r="210" spans="1:20" ht="15.75">
      <c r="A210" s="307"/>
      <c r="S210" s="434"/>
      <c r="T210" s="437"/>
    </row>
    <row r="211" spans="1:20" ht="15.75">
      <c r="A211" s="307"/>
      <c r="S211" s="434"/>
      <c r="T211" s="437"/>
    </row>
    <row r="212" spans="1:20" ht="15.75">
      <c r="A212" s="307"/>
      <c r="S212" s="434"/>
      <c r="T212" s="437"/>
    </row>
    <row r="213" spans="1:20" ht="15.75">
      <c r="A213" s="307"/>
      <c r="S213" s="434"/>
      <c r="T213" s="437"/>
    </row>
    <row r="214" spans="1:20" ht="15.75">
      <c r="A214" s="307"/>
      <c r="S214" s="434"/>
      <c r="T214" s="437"/>
    </row>
    <row r="215" spans="1:20" ht="15.75">
      <c r="A215" s="307"/>
      <c r="S215" s="434"/>
      <c r="T215" s="437"/>
    </row>
    <row r="216" spans="1:20" ht="15.75">
      <c r="A216" s="307"/>
      <c r="S216" s="434"/>
      <c r="T216" s="437"/>
    </row>
    <row r="217" spans="1:20" ht="15.75">
      <c r="A217" s="307"/>
      <c r="S217" s="434"/>
      <c r="T217" s="437"/>
    </row>
    <row r="218" spans="1:20" ht="15.75">
      <c r="A218" s="307"/>
      <c r="S218" s="434"/>
      <c r="T218" s="437"/>
    </row>
    <row r="219" spans="1:20" ht="15.75">
      <c r="A219" s="307"/>
      <c r="S219" s="434"/>
      <c r="T219" s="437"/>
    </row>
    <row r="220" spans="1:20" ht="15.75">
      <c r="A220" s="307"/>
      <c r="S220" s="434"/>
      <c r="T220" s="437"/>
    </row>
    <row r="221" spans="1:20" ht="15.75">
      <c r="A221" s="307"/>
      <c r="S221" s="434"/>
      <c r="T221" s="437"/>
    </row>
    <row r="222" spans="1:20" ht="15.75">
      <c r="A222" s="307"/>
      <c r="S222" s="434"/>
      <c r="T222" s="437"/>
    </row>
    <row r="223" spans="1:20" ht="15.75">
      <c r="A223" s="307"/>
      <c r="S223" s="434"/>
      <c r="T223" s="437"/>
    </row>
    <row r="224" spans="1:20" ht="15.75">
      <c r="A224" s="307"/>
      <c r="S224" s="434"/>
      <c r="T224" s="437"/>
    </row>
    <row r="225" spans="1:1" ht="15.75">
      <c r="A225" s="307"/>
    </row>
    <row r="226" spans="1:1" ht="15.75">
      <c r="A226" s="307"/>
    </row>
    <row r="227" spans="1:1" ht="15.75">
      <c r="A227" s="307"/>
    </row>
    <row r="228" spans="1:1" ht="15.75">
      <c r="A228" s="307"/>
    </row>
    <row r="229" spans="1:1" ht="15.75">
      <c r="A229" s="307"/>
    </row>
    <row r="230" spans="1:1" ht="15.75">
      <c r="A230" s="307"/>
    </row>
    <row r="231" spans="1:1" ht="15.75">
      <c r="A231" s="307"/>
    </row>
    <row r="232" spans="1:1" ht="15.75">
      <c r="A232" s="307"/>
    </row>
    <row r="233" spans="1:1" ht="15.75">
      <c r="A233" s="307"/>
    </row>
    <row r="234" spans="1:1" ht="15.75">
      <c r="A234" s="307"/>
    </row>
    <row r="235" spans="1:1" ht="15.75">
      <c r="A235" s="307"/>
    </row>
    <row r="236" spans="1:1" ht="15.75">
      <c r="A236" s="307"/>
    </row>
    <row r="237" spans="1:1" ht="15.75">
      <c r="A237" s="307"/>
    </row>
    <row r="238" spans="1:1" ht="15.75">
      <c r="A238" s="307"/>
    </row>
    <row r="239" spans="1:1" ht="15.75">
      <c r="A239" s="307"/>
    </row>
    <row r="240" spans="1:1" ht="15.75">
      <c r="A240" s="307"/>
    </row>
    <row r="241" spans="1:1" ht="15.75">
      <c r="A241" s="307"/>
    </row>
    <row r="242" spans="1:1" ht="15.75">
      <c r="A242" s="307"/>
    </row>
    <row r="243" spans="1:1" ht="15.75">
      <c r="A243" s="307"/>
    </row>
    <row r="244" spans="1:1" ht="15.75">
      <c r="A244" s="307"/>
    </row>
    <row r="245" spans="1:1" ht="15.75">
      <c r="A245" s="307"/>
    </row>
    <row r="246" spans="1:1" ht="15.75">
      <c r="A246" s="307"/>
    </row>
    <row r="247" spans="1:1" ht="15.75">
      <c r="A247" s="307"/>
    </row>
    <row r="248" spans="1:1" ht="15.75">
      <c r="A248" s="307"/>
    </row>
    <row r="249" spans="1:1" ht="15.75">
      <c r="A249" s="307"/>
    </row>
    <row r="250" spans="1:1" ht="15.75">
      <c r="A250" s="307"/>
    </row>
    <row r="251" spans="1:1" ht="15.75">
      <c r="A251" s="307"/>
    </row>
    <row r="252" spans="1:1" ht="15.75">
      <c r="A252" s="307"/>
    </row>
    <row r="253" spans="1:1" ht="15.75">
      <c r="A253" s="307"/>
    </row>
    <row r="254" spans="1:1" ht="15.75">
      <c r="A254" s="307"/>
    </row>
    <row r="255" spans="1:1" ht="15.75">
      <c r="A255" s="307"/>
    </row>
    <row r="256" spans="1:1" ht="15.75">
      <c r="A256" s="307"/>
    </row>
    <row r="257" spans="1:1" ht="15.75">
      <c r="A257" s="307"/>
    </row>
    <row r="258" spans="1:1" ht="15.75">
      <c r="A258" s="307"/>
    </row>
    <row r="259" spans="1:1" ht="15.75">
      <c r="A259" s="307"/>
    </row>
    <row r="260" spans="1:1" ht="15.75">
      <c r="A260" s="307"/>
    </row>
    <row r="261" spans="1:1" ht="15.75">
      <c r="A261" s="307"/>
    </row>
    <row r="262" spans="1:1" ht="15.75">
      <c r="A262" s="307"/>
    </row>
    <row r="263" spans="1:1" ht="15.75">
      <c r="A263" s="307"/>
    </row>
    <row r="264" spans="1:1" ht="15.75">
      <c r="A264" s="307"/>
    </row>
    <row r="265" spans="1:1" ht="15.75">
      <c r="A265" s="307"/>
    </row>
    <row r="266" spans="1:1" ht="15.75">
      <c r="A266" s="307"/>
    </row>
    <row r="267" spans="1:1" ht="15.75">
      <c r="A267" s="307"/>
    </row>
    <row r="268" spans="1:1" ht="15.75">
      <c r="A268" s="307"/>
    </row>
    <row r="269" spans="1:1" ht="15.75">
      <c r="A269" s="307"/>
    </row>
    <row r="270" spans="1:1" ht="15.75">
      <c r="A270" s="307"/>
    </row>
    <row r="271" spans="1:1" ht="15.75">
      <c r="A271" s="307"/>
    </row>
  </sheetData>
  <mergeCells count="181">
    <mergeCell ref="F1:R1"/>
    <mergeCell ref="J12:K12"/>
    <mergeCell ref="N13:R13"/>
    <mergeCell ref="A15:E15"/>
    <mergeCell ref="F15:M16"/>
    <mergeCell ref="N15:N16"/>
    <mergeCell ref="O15:O16"/>
    <mergeCell ref="P15:P16"/>
    <mergeCell ref="Q15:Q16"/>
    <mergeCell ref="R15:R16"/>
    <mergeCell ref="C16:E16"/>
    <mergeCell ref="A17:E17"/>
    <mergeCell ref="F17:M17"/>
    <mergeCell ref="C18:E18"/>
    <mergeCell ref="N19:N35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4:E34"/>
    <mergeCell ref="C35:E35"/>
    <mergeCell ref="C36:E36"/>
    <mergeCell ref="C37:E37"/>
    <mergeCell ref="C38:E38"/>
    <mergeCell ref="C40:E40"/>
    <mergeCell ref="C41:E41"/>
    <mergeCell ref="C42:E42"/>
    <mergeCell ref="C43:E43"/>
    <mergeCell ref="C44:E44"/>
    <mergeCell ref="C45:E45"/>
    <mergeCell ref="C46:E46"/>
    <mergeCell ref="C47:E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58:E58"/>
    <mergeCell ref="C59:E59"/>
    <mergeCell ref="C60:E60"/>
    <mergeCell ref="C61:E61"/>
    <mergeCell ref="C62:E62"/>
    <mergeCell ref="C63:E63"/>
    <mergeCell ref="C64:E64"/>
    <mergeCell ref="C65:E65"/>
    <mergeCell ref="C66:E66"/>
    <mergeCell ref="C67:E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78:E78"/>
    <mergeCell ref="C79:E79"/>
    <mergeCell ref="C80:E80"/>
    <mergeCell ref="C81:E81"/>
    <mergeCell ref="C82:E82"/>
    <mergeCell ref="C83:E83"/>
    <mergeCell ref="C84:E84"/>
    <mergeCell ref="C85:E85"/>
    <mergeCell ref="C86:E86"/>
    <mergeCell ref="C87:E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98:E98"/>
    <mergeCell ref="C99:E99"/>
    <mergeCell ref="C100:E100"/>
    <mergeCell ref="C101:E101"/>
    <mergeCell ref="C102:E102"/>
    <mergeCell ref="C103:E103"/>
    <mergeCell ref="C104:E104"/>
    <mergeCell ref="C105:E105"/>
    <mergeCell ref="C106:E106"/>
    <mergeCell ref="C107:E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18:E118"/>
    <mergeCell ref="C119:E119"/>
    <mergeCell ref="C120:E120"/>
    <mergeCell ref="C121:E121"/>
    <mergeCell ref="C122:E122"/>
    <mergeCell ref="C123:E123"/>
    <mergeCell ref="C124:E124"/>
    <mergeCell ref="C125:E125"/>
    <mergeCell ref="C127:E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38:E138"/>
    <mergeCell ref="C139:E139"/>
    <mergeCell ref="C140:E140"/>
    <mergeCell ref="C142:E142"/>
    <mergeCell ref="C143:E143"/>
    <mergeCell ref="C144:E144"/>
    <mergeCell ref="C145:E145"/>
    <mergeCell ref="C146:E146"/>
    <mergeCell ref="C147:E147"/>
    <mergeCell ref="C148:E148"/>
    <mergeCell ref="C149:E149"/>
    <mergeCell ref="C152:E152"/>
    <mergeCell ref="C153:E153"/>
    <mergeCell ref="C154:E154"/>
    <mergeCell ref="C155:E155"/>
    <mergeCell ref="C156:E156"/>
    <mergeCell ref="C157:E157"/>
    <mergeCell ref="C158:E158"/>
    <mergeCell ref="C159:E159"/>
    <mergeCell ref="C160:E160"/>
    <mergeCell ref="C161:E161"/>
    <mergeCell ref="C162:E162"/>
    <mergeCell ref="C163:E163"/>
    <mergeCell ref="C164:E164"/>
    <mergeCell ref="C165:E165"/>
    <mergeCell ref="C166:E166"/>
    <mergeCell ref="C167:E167"/>
    <mergeCell ref="C170:E170"/>
    <mergeCell ref="C171:E171"/>
    <mergeCell ref="C173:E173"/>
    <mergeCell ref="C174:E174"/>
    <mergeCell ref="C178:E178"/>
    <mergeCell ref="C179:E179"/>
    <mergeCell ref="B199:H199"/>
    <mergeCell ref="Q199:S199"/>
    <mergeCell ref="C189:E189"/>
    <mergeCell ref="C190:E190"/>
    <mergeCell ref="B197:H197"/>
    <mergeCell ref="C180:E180"/>
    <mergeCell ref="C181:E181"/>
    <mergeCell ref="C182:E182"/>
    <mergeCell ref="C184:E184"/>
    <mergeCell ref="C185:E185"/>
    <mergeCell ref="Q197:S197"/>
    <mergeCell ref="C187:E187"/>
    <mergeCell ref="C188:E188"/>
    <mergeCell ref="C183:E183"/>
    <mergeCell ref="B198:H198"/>
    <mergeCell ref="Q198:S198"/>
    <mergeCell ref="C186:E186"/>
  </mergeCells>
  <printOptions horizontalCentered="1"/>
  <pageMargins left="0.31496062992126" right="0.23622047244094499" top="0.39370078740157499" bottom="0.98425196850393704" header="0" footer="0.59055118110236204"/>
  <pageSetup scale="54" firstPageNumber="22" fitToHeight="3" orientation="portrait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33</vt:i4>
      </vt:variant>
      <vt:variant>
        <vt:lpstr>Rangos con nombre</vt:lpstr>
      </vt:variant>
      <vt:variant>
        <vt:i4>36</vt:i4>
      </vt:variant>
    </vt:vector>
  </HeadingPairs>
  <TitlesOfParts>
    <vt:vector size="69" baseType="lpstr">
      <vt:lpstr>Ingresos II Definitivo</vt:lpstr>
      <vt:lpstr>Resumen Ingresos</vt:lpstr>
      <vt:lpstr>Resumen Gastos</vt:lpstr>
      <vt:lpstr>Direc Ejc y Coor Int</vt:lpstr>
      <vt:lpstr>Gestión Admi y Financiera</vt:lpstr>
      <vt:lpstr>Plazas Agropecuarias</vt:lpstr>
      <vt:lpstr>Cadena de super</vt:lpstr>
      <vt:lpstr>capacitacion y asesoria</vt:lpstr>
      <vt:lpstr>disponible</vt:lpstr>
      <vt:lpstr>reconst y equip almacenes</vt:lpstr>
      <vt:lpstr>reconst y equip almacenes (2)</vt:lpstr>
      <vt:lpstr>reconst y equip almacenes (3)</vt:lpstr>
      <vt:lpstr>reconst y equip almacenes (4)</vt:lpstr>
      <vt:lpstr>contrub. especiales</vt:lpstr>
      <vt:lpstr>rehab. y equip de laboratorios</vt:lpstr>
      <vt:lpstr>centro de acopio reg sur</vt:lpstr>
      <vt:lpstr>TOTAL GENERAL</vt:lpstr>
      <vt:lpstr>Sheet1</vt:lpstr>
      <vt:lpstr>centro de acopio reg Este</vt:lpstr>
      <vt:lpstr>centro de acopio reg norte</vt:lpstr>
      <vt:lpstr>A</vt:lpstr>
      <vt:lpstr>B</vt:lpstr>
      <vt:lpstr>C</vt:lpstr>
      <vt:lpstr>D</vt:lpstr>
      <vt:lpstr>E</vt:lpstr>
      <vt:lpstr>F</vt:lpstr>
      <vt:lpstr>G</vt:lpstr>
      <vt:lpstr>Blanco</vt:lpstr>
      <vt:lpstr>Hoja2</vt:lpstr>
      <vt:lpstr>Capac y Afiliacion Productores</vt:lpstr>
      <vt:lpstr>Rehabilitacion y Equipamientos </vt:lpstr>
      <vt:lpstr>ACTIVIDAD CENTRAL RESUMEN.</vt:lpstr>
      <vt:lpstr>Sheet3</vt:lpstr>
      <vt:lpstr>'Cadena de super'!Área_de_impresión</vt:lpstr>
      <vt:lpstr>'Capac y Afiliacion Productores'!Área_de_impresión</vt:lpstr>
      <vt:lpstr>'capacitacion y asesoria'!Área_de_impresión</vt:lpstr>
      <vt:lpstr>'Direc Ejc y Coor Int'!Área_de_impresión</vt:lpstr>
      <vt:lpstr>disponible!Área_de_impresión</vt:lpstr>
      <vt:lpstr>'Gestión Admi y Financiera'!Área_de_impresión</vt:lpstr>
      <vt:lpstr>'Ingresos II Definitivo'!Área_de_impresión</vt:lpstr>
      <vt:lpstr>'Plazas Agropecuarias'!Área_de_impresión</vt:lpstr>
      <vt:lpstr>'Resumen Gastos'!Área_de_impresión</vt:lpstr>
      <vt:lpstr>'TOTAL GENERAL'!Área_de_impresión</vt:lpstr>
      <vt:lpstr>A!Títulos_a_imprimir</vt:lpstr>
      <vt:lpstr>'ACTIVIDAD CENTRAL RESUMEN.'!Títulos_a_imprimir</vt:lpstr>
      <vt:lpstr>B!Títulos_a_imprimir</vt:lpstr>
      <vt:lpstr>'C'!Títulos_a_imprimir</vt:lpstr>
      <vt:lpstr>'Cadena de super'!Títulos_a_imprimir</vt:lpstr>
      <vt:lpstr>'Capac y Afiliacion Productores'!Títulos_a_imprimir</vt:lpstr>
      <vt:lpstr>'capacitacion y asesoria'!Títulos_a_imprimir</vt:lpstr>
      <vt:lpstr>'centro de acopio reg Este'!Títulos_a_imprimir</vt:lpstr>
      <vt:lpstr>'centro de acopio reg norte'!Títulos_a_imprimir</vt:lpstr>
      <vt:lpstr>'centro de acopio reg sur'!Títulos_a_imprimir</vt:lpstr>
      <vt:lpstr>'contrub. especiales'!Títulos_a_imprimir</vt:lpstr>
      <vt:lpstr>D!Títulos_a_imprimir</vt:lpstr>
      <vt:lpstr>'Direc Ejc y Coor Int'!Títulos_a_imprimir</vt:lpstr>
      <vt:lpstr>disponible!Títulos_a_imprimir</vt:lpstr>
      <vt:lpstr>E!Títulos_a_imprimir</vt:lpstr>
      <vt:lpstr>'F'!Títulos_a_imprimir</vt:lpstr>
      <vt:lpstr>G!Títulos_a_imprimir</vt:lpstr>
      <vt:lpstr>'Gestión Admi y Financiera'!Títulos_a_imprimir</vt:lpstr>
      <vt:lpstr>'Plazas Agropecuarias'!Títulos_a_imprimir</vt:lpstr>
      <vt:lpstr>'reconst y equip almacenes'!Títulos_a_imprimir</vt:lpstr>
      <vt:lpstr>'reconst y equip almacenes (2)'!Títulos_a_imprimir</vt:lpstr>
      <vt:lpstr>'reconst y equip almacenes (3)'!Títulos_a_imprimir</vt:lpstr>
      <vt:lpstr>'reconst y equip almacenes (4)'!Títulos_a_imprimir</vt:lpstr>
      <vt:lpstr>'rehab. y equip de laboratorios'!Títulos_a_imprimir</vt:lpstr>
      <vt:lpstr>'Rehabilitacion y Equipamientos '!Títulos_a_imprimir</vt:lpstr>
      <vt:lpstr>'TOTAL GENERAL'!Títulos_a_imprimir</vt:lpstr>
    </vt:vector>
  </TitlesOfParts>
  <Company>INESPRE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nrojas</dc:creator>
  <cp:lastModifiedBy>jpina</cp:lastModifiedBy>
  <cp:lastPrinted>2012-12-20T23:54:38Z</cp:lastPrinted>
  <dcterms:created xsi:type="dcterms:W3CDTF">2005-08-13T16:34:34Z</dcterms:created>
  <dcterms:modified xsi:type="dcterms:W3CDTF">2013-05-07T18:38:34Z</dcterms:modified>
</cp:coreProperties>
</file>