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6810" windowHeight="6630" activeTab="0"/>
  </bookViews>
  <sheets>
    <sheet name="ER" sheetId="1" r:id="rId1"/>
    <sheet name="AER" sheetId="2" r:id="rId2"/>
  </sheets>
  <definedNames>
    <definedName name="_xlnm.Print_Titles" localSheetId="1">'AER'!$4:$4</definedName>
  </definedNames>
  <calcPr fullCalcOnLoad="1"/>
</workbook>
</file>

<file path=xl/comments2.xml><?xml version="1.0" encoding="utf-8"?>
<comments xmlns="http://schemas.openxmlformats.org/spreadsheetml/2006/main">
  <authors>
    <author>cfebriel</author>
  </authors>
  <commentList>
    <comment ref="B61" authorId="0">
      <text>
        <r>
          <rPr>
            <b/>
            <sz val="9"/>
            <rFont val="Tahoma"/>
            <family val="2"/>
          </rPr>
          <t>cfebriel:</t>
        </r>
        <r>
          <rPr>
            <sz val="9"/>
            <rFont val="Tahoma"/>
            <family val="2"/>
          </rPr>
          <t xml:space="preserve">
PRORRATEAR-
RD$14,428,963.87</t>
        </r>
      </text>
    </comment>
  </commentList>
</comments>
</file>

<file path=xl/sharedStrings.xml><?xml version="1.0" encoding="utf-8"?>
<sst xmlns="http://schemas.openxmlformats.org/spreadsheetml/2006/main" count="105" uniqueCount="90">
  <si>
    <t>Total Ingreso Bruto</t>
  </si>
  <si>
    <t>Resultado Bruto</t>
  </si>
  <si>
    <t>Total  Gastos Operacionales y Financieros</t>
  </si>
  <si>
    <t>Resultados antes de Otros Ingresos</t>
  </si>
  <si>
    <t>Otros Ingresos</t>
  </si>
  <si>
    <t>Ingresos</t>
  </si>
  <si>
    <t>Menos:</t>
  </si>
  <si>
    <t>Gastos Financieros</t>
  </si>
  <si>
    <t>Gastos Operacionales</t>
  </si>
  <si>
    <t>Ventas de Productos</t>
  </si>
  <si>
    <t>Costo de Ventas:</t>
  </si>
  <si>
    <t>Labor Realizada</t>
  </si>
  <si>
    <t>Regalia Pascual</t>
  </si>
  <si>
    <t>Seguro Familiar de Salud</t>
  </si>
  <si>
    <t>Gastos de Viajes</t>
  </si>
  <si>
    <t>Publicidad y Promocion</t>
  </si>
  <si>
    <t>Decomisos de Productos</t>
  </si>
  <si>
    <t>Servicio de Comunicacion</t>
  </si>
  <si>
    <t>Servicio de Transporte</t>
  </si>
  <si>
    <t>Gastos Miscelaneos</t>
  </si>
  <si>
    <t>Sueldos</t>
  </si>
  <si>
    <t>Labor Extraordinaria</t>
  </si>
  <si>
    <t>Vacaciones</t>
  </si>
  <si>
    <t>Seguro Riesgos Laborales</t>
  </si>
  <si>
    <t>Uniforme de Personal</t>
  </si>
  <si>
    <t>Seguro Medico</t>
  </si>
  <si>
    <t>Subsidio Comida Empleado</t>
  </si>
  <si>
    <t>Indemnización Ley 41-08</t>
  </si>
  <si>
    <t>Otros Gastos de Personal</t>
  </si>
  <si>
    <t>Energía Eléctrica</t>
  </si>
  <si>
    <t>Agua y Basura</t>
  </si>
  <si>
    <t>Honorarios Profesionales</t>
  </si>
  <si>
    <t>Donaciones de Productos</t>
  </si>
  <si>
    <t>Comisiones Bancarias</t>
  </si>
  <si>
    <t>Gastos Operativos de Ventas</t>
  </si>
  <si>
    <t>Gastos Médicos</t>
  </si>
  <si>
    <t>Combustibles y Lubricantes</t>
  </si>
  <si>
    <t>Supermercados:</t>
  </si>
  <si>
    <t>Agromercado Inespre I</t>
  </si>
  <si>
    <t>Agromercado II-Hermandad de Pensionados</t>
  </si>
  <si>
    <t>Agromercado III-UASD</t>
  </si>
  <si>
    <t>Agromercado Santiago VIII</t>
  </si>
  <si>
    <t>Agromercado Hato Mayor</t>
  </si>
  <si>
    <t>Agromercado Pedro Sánchez</t>
  </si>
  <si>
    <t>Agromercado El Seybo</t>
  </si>
  <si>
    <t>Agromercado Pedro Brand</t>
  </si>
  <si>
    <t>Agromercado Sabana de la Mar</t>
  </si>
  <si>
    <t>Total Ventas por Supermercados</t>
  </si>
  <si>
    <t>Plazas Agropecuarias y Unidades Móviles:</t>
  </si>
  <si>
    <t>Megamercados de Productores</t>
  </si>
  <si>
    <t>Plazas Agropecuarias</t>
  </si>
  <si>
    <t>Unidades Móviles, Operativos de Ventas, etc</t>
  </si>
  <si>
    <t>Total Plazas Agropecuarias y Unidades Móviles</t>
  </si>
  <si>
    <t>Total Costo de Ventas por Supermercados</t>
  </si>
  <si>
    <t>Sistema de Pensiones</t>
  </si>
  <si>
    <t>Asignación para Combustible y Gastos de Representación</t>
  </si>
  <si>
    <t>Servicios Prestados</t>
  </si>
  <si>
    <t>Alquiler de Vehiculos para Operativos de Ventas</t>
  </si>
  <si>
    <t>Material de Empaques de Mercancias</t>
  </si>
  <si>
    <t>Materiales y Utiles Oficina</t>
  </si>
  <si>
    <t>Utiles y Servicios de  Limpieza</t>
  </si>
  <si>
    <t>Alquiler Equipos y Otros</t>
  </si>
  <si>
    <t>Alquiler Locales Comerciales</t>
  </si>
  <si>
    <t>Seminarios y Foros Institucionales</t>
  </si>
  <si>
    <t>Impuestos y Seguros No Retenidos</t>
  </si>
  <si>
    <t>Intereses y Cargos por  Mora TSS</t>
  </si>
  <si>
    <t>Reparaciones y Mant. Activos Fijos</t>
  </si>
  <si>
    <t>Gastos por Cuentas Incobrables</t>
  </si>
  <si>
    <t>Amortización GPA- Seguros</t>
  </si>
  <si>
    <t>Depreciacion Activos Fijos</t>
  </si>
  <si>
    <t>Intereses Sobre Préstamos</t>
  </si>
  <si>
    <t>Comisiones Tarjetas de Crédito</t>
  </si>
  <si>
    <t>Impuestos sobre Cheques y Transferencias</t>
  </si>
  <si>
    <t>Gastos de Decoración de Oficinas</t>
  </si>
  <si>
    <t>Materiales Eléctricos y afines</t>
  </si>
  <si>
    <t>(01) Ingresos por Centro de Distribución</t>
  </si>
  <si>
    <t xml:space="preserve"> (01) Total Ingresos por Centro de Distribución</t>
  </si>
  <si>
    <t>(02) Costo de Ventas por Centro de Distribución</t>
  </si>
  <si>
    <t>(02) Total Costo de Ventas por Centro de Distribución</t>
  </si>
  <si>
    <t>(03) Gastos Operacionales</t>
  </si>
  <si>
    <t>(03) Total  Gastos Operacionales</t>
  </si>
  <si>
    <t>(04) Gastos Financieros</t>
  </si>
  <si>
    <t>(04) Total Gastos Financieros</t>
  </si>
  <si>
    <t>Nota No. 01</t>
  </si>
  <si>
    <t>Nota No. 02</t>
  </si>
  <si>
    <t>Nota No. 03</t>
  </si>
  <si>
    <t>Nota No. 04</t>
  </si>
  <si>
    <t>Aportes Gobierno Central  Nómina</t>
  </si>
  <si>
    <t>Aportes Gobierno Central Gtos. Operacionales</t>
  </si>
  <si>
    <t xml:space="preserve">Resultado del Periodo  </t>
  </si>
</sst>
</file>

<file path=xl/styles.xml><?xml version="1.0" encoding="utf-8"?>
<styleSheet xmlns="http://schemas.openxmlformats.org/spreadsheetml/2006/main">
  <numFmts count="21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#,##0.00_ ;[Red]\-#,##0.00\ "/>
    <numFmt numFmtId="175" formatCode="dd/mm/yyyy;@"/>
    <numFmt numFmtId="176" formatCode="#,##0.00000000_);[Red]\(#,##0.00000000\)"/>
  </numFmts>
  <fonts count="64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sz val="12"/>
      <color indexed="8"/>
      <name val="Arrus BT"/>
      <family val="0"/>
    </font>
    <font>
      <b/>
      <sz val="12"/>
      <name val="Arial"/>
      <family val="2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sz val="12"/>
      <color indexed="8"/>
      <name val="Arrus BT"/>
      <family val="0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b/>
      <sz val="8"/>
      <name val="Tahoma"/>
      <family val="2"/>
    </font>
    <font>
      <b/>
      <sz val="11"/>
      <name val="Arrus BT"/>
      <family val="0"/>
    </font>
    <font>
      <sz val="11"/>
      <name val="Arial"/>
      <family val="2"/>
    </font>
    <font>
      <b/>
      <sz val="11"/>
      <name val="Arial"/>
      <family val="2"/>
    </font>
    <font>
      <b/>
      <sz val="8"/>
      <color indexed="8"/>
      <name val="Tahoma"/>
      <family val="2"/>
    </font>
    <font>
      <b/>
      <u val="single"/>
      <sz val="10"/>
      <name val="Arrus BT"/>
      <family val="1"/>
    </font>
    <font>
      <b/>
      <sz val="10"/>
      <name val="Tahoma"/>
      <family val="2"/>
    </font>
    <font>
      <b/>
      <sz val="11"/>
      <name val="Tahoma"/>
      <family val="2"/>
    </font>
    <font>
      <b/>
      <sz val="8"/>
      <name val="Arrus BT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4" fillId="0" borderId="0" xfId="81">
      <alignment/>
      <protection/>
    </xf>
    <xf numFmtId="3" fontId="4" fillId="0" borderId="0" xfId="81" applyNumberFormat="1">
      <alignment/>
      <protection/>
    </xf>
    <xf numFmtId="0" fontId="14" fillId="0" borderId="0" xfId="81" applyFont="1">
      <alignment/>
      <protection/>
    </xf>
    <xf numFmtId="3" fontId="14" fillId="0" borderId="0" xfId="81" applyNumberFormat="1" applyFont="1">
      <alignment/>
      <protection/>
    </xf>
    <xf numFmtId="39" fontId="7" fillId="0" borderId="10" xfId="81" applyNumberFormat="1" applyFont="1" applyBorder="1">
      <alignment/>
      <protection/>
    </xf>
    <xf numFmtId="39" fontId="5" fillId="0" borderId="0" xfId="81" applyNumberFormat="1" applyFont="1" applyBorder="1">
      <alignment/>
      <protection/>
    </xf>
    <xf numFmtId="39" fontId="13" fillId="0" borderId="10" xfId="81" applyNumberFormat="1" applyFont="1" applyFill="1" applyBorder="1">
      <alignment/>
      <protection/>
    </xf>
    <xf numFmtId="39" fontId="5" fillId="0" borderId="0" xfId="81" applyNumberFormat="1" applyFont="1" applyBorder="1">
      <alignment/>
      <protection/>
    </xf>
    <xf numFmtId="39" fontId="5" fillId="0" borderId="10" xfId="81" applyNumberFormat="1" applyFont="1" applyBorder="1">
      <alignment/>
      <protection/>
    </xf>
    <xf numFmtId="39" fontId="8" fillId="0" borderId="0" xfId="81" applyNumberFormat="1" applyFont="1" applyBorder="1">
      <alignment/>
      <protection/>
    </xf>
    <xf numFmtId="39" fontId="9" fillId="0" borderId="11" xfId="81" applyNumberFormat="1" applyFont="1" applyBorder="1">
      <alignment/>
      <protection/>
    </xf>
    <xf numFmtId="0" fontId="5" fillId="0" borderId="0" xfId="80" applyFont="1" applyAlignment="1" quotePrefix="1">
      <alignment horizontal="left"/>
      <protection/>
    </xf>
    <xf numFmtId="0" fontId="4" fillId="0" borderId="0" xfId="80">
      <alignment/>
      <protection/>
    </xf>
    <xf numFmtId="0" fontId="15" fillId="0" borderId="0" xfId="80" applyFont="1">
      <alignment/>
      <protection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" fontId="19" fillId="0" borderId="0" xfId="0" applyNumberFormat="1" applyFont="1" applyFill="1" applyBorder="1" applyAlignment="1">
      <alignment horizontal="right"/>
    </xf>
    <xf numFmtId="4" fontId="17" fillId="0" borderId="0" xfId="0" applyNumberFormat="1" applyFont="1" applyFill="1" applyAlignment="1">
      <alignment horizontal="right"/>
    </xf>
    <xf numFmtId="0" fontId="20" fillId="0" borderId="0" xfId="80" applyFont="1" applyAlignment="1">
      <alignment horizontal="left"/>
      <protection/>
    </xf>
    <xf numFmtId="4" fontId="22" fillId="0" borderId="11" xfId="80" applyNumberFormat="1" applyFont="1" applyBorder="1">
      <alignment/>
      <protection/>
    </xf>
    <xf numFmtId="0" fontId="23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1" fillId="0" borderId="0" xfId="80" applyFont="1" applyAlignment="1">
      <alignment horizontal="left"/>
      <protection/>
    </xf>
    <xf numFmtId="4" fontId="17" fillId="0" borderId="10" xfId="0" applyNumberFormat="1" applyFont="1" applyFill="1" applyBorder="1" applyAlignment="1">
      <alignment horizontal="right"/>
    </xf>
    <xf numFmtId="4" fontId="26" fillId="0" borderId="11" xfId="80" applyNumberFormat="1" applyFont="1" applyBorder="1">
      <alignment/>
      <protection/>
    </xf>
    <xf numFmtId="0" fontId="10" fillId="0" borderId="0" xfId="80" applyFont="1" applyAlignment="1">
      <alignment horizontal="left"/>
      <protection/>
    </xf>
    <xf numFmtId="0" fontId="4" fillId="0" borderId="0" xfId="80" applyFont="1">
      <alignment/>
      <protection/>
    </xf>
    <xf numFmtId="4" fontId="25" fillId="0" borderId="12" xfId="80" applyNumberFormat="1" applyFont="1" applyBorder="1">
      <alignment/>
      <protection/>
    </xf>
    <xf numFmtId="4" fontId="4" fillId="0" borderId="0" xfId="80" applyNumberFormat="1" applyFont="1" applyFill="1">
      <alignment/>
      <protection/>
    </xf>
    <xf numFmtId="4" fontId="17" fillId="0" borderId="0" xfId="0" applyNumberFormat="1" applyFont="1" applyFill="1" applyBorder="1" applyAlignment="1">
      <alignment horizontal="right"/>
    </xf>
    <xf numFmtId="4" fontId="15" fillId="0" borderId="10" xfId="80" applyNumberFormat="1" applyFont="1" applyFill="1" applyBorder="1">
      <alignment/>
      <protection/>
    </xf>
    <xf numFmtId="4" fontId="22" fillId="0" borderId="11" xfId="80" applyNumberFormat="1" applyFont="1" applyFill="1" applyBorder="1">
      <alignment/>
      <protection/>
    </xf>
    <xf numFmtId="4" fontId="21" fillId="0" borderId="0" xfId="80" applyNumberFormat="1" applyFont="1" applyFill="1">
      <alignment/>
      <protection/>
    </xf>
    <xf numFmtId="4" fontId="24" fillId="0" borderId="0" xfId="80" applyNumberFormat="1" applyFont="1" applyFill="1" applyAlignment="1">
      <alignment horizontal="centerContinuous"/>
      <protection/>
    </xf>
    <xf numFmtId="4" fontId="5" fillId="0" borderId="0" xfId="81" applyNumberFormat="1" applyFont="1" applyBorder="1" applyAlignment="1">
      <alignment horizontal="center"/>
      <protection/>
    </xf>
    <xf numFmtId="39" fontId="5" fillId="0" borderId="0" xfId="81" applyNumberFormat="1" applyFont="1" applyBorder="1" applyAlignment="1">
      <alignment horizontal="center"/>
      <protection/>
    </xf>
    <xf numFmtId="0" fontId="4" fillId="0" borderId="13" xfId="81" applyBorder="1">
      <alignment/>
      <protection/>
    </xf>
    <xf numFmtId="0" fontId="4" fillId="0" borderId="14" xfId="81" applyBorder="1">
      <alignment/>
      <protection/>
    </xf>
    <xf numFmtId="3" fontId="4" fillId="0" borderId="14" xfId="81" applyNumberFormat="1" applyBorder="1">
      <alignment/>
      <protection/>
    </xf>
    <xf numFmtId="0" fontId="4" fillId="0" borderId="15" xfId="81" applyBorder="1">
      <alignment/>
      <protection/>
    </xf>
    <xf numFmtId="0" fontId="4" fillId="0" borderId="16" xfId="81" applyBorder="1">
      <alignment/>
      <protection/>
    </xf>
    <xf numFmtId="0" fontId="4" fillId="0" borderId="0" xfId="81" applyBorder="1">
      <alignment/>
      <protection/>
    </xf>
    <xf numFmtId="3" fontId="4" fillId="0" borderId="0" xfId="81" applyNumberFormat="1" applyBorder="1">
      <alignment/>
      <protection/>
    </xf>
    <xf numFmtId="0" fontId="4" fillId="0" borderId="17" xfId="81" applyBorder="1">
      <alignment/>
      <protection/>
    </xf>
    <xf numFmtId="0" fontId="6" fillId="0" borderId="0" xfId="81" applyFont="1" applyBorder="1" applyAlignment="1">
      <alignment horizontal="centerContinuous"/>
      <protection/>
    </xf>
    <xf numFmtId="3" fontId="5" fillId="0" borderId="0" xfId="81" applyNumberFormat="1" applyFont="1" applyBorder="1" applyAlignment="1">
      <alignment horizontal="centerContinuous"/>
      <protection/>
    </xf>
    <xf numFmtId="0" fontId="7" fillId="0" borderId="0" xfId="81" applyFont="1" applyBorder="1">
      <alignment/>
      <protection/>
    </xf>
    <xf numFmtId="3" fontId="7" fillId="0" borderId="0" xfId="81" applyNumberFormat="1" applyFont="1" applyBorder="1">
      <alignment/>
      <protection/>
    </xf>
    <xf numFmtId="0" fontId="7" fillId="0" borderId="0" xfId="81" applyFont="1" applyBorder="1" applyAlignment="1">
      <alignment horizontal="left"/>
      <protection/>
    </xf>
    <xf numFmtId="0" fontId="27" fillId="0" borderId="0" xfId="81" applyFont="1" applyBorder="1" applyAlignment="1">
      <alignment horizontal="center"/>
      <protection/>
    </xf>
    <xf numFmtId="39" fontId="7" fillId="0" borderId="0" xfId="81" applyNumberFormat="1" applyFont="1" applyBorder="1">
      <alignment/>
      <protection/>
    </xf>
    <xf numFmtId="0" fontId="5" fillId="0" borderId="0" xfId="81" applyFont="1" applyBorder="1" applyAlignment="1">
      <alignment horizontal="left"/>
      <protection/>
    </xf>
    <xf numFmtId="0" fontId="5" fillId="0" borderId="0" xfId="81" applyFont="1" applyBorder="1" applyAlignment="1">
      <alignment horizontal="left"/>
      <protection/>
    </xf>
    <xf numFmtId="0" fontId="5" fillId="0" borderId="0" xfId="81" applyFont="1" applyBorder="1">
      <alignment/>
      <protection/>
    </xf>
    <xf numFmtId="0" fontId="7" fillId="0" borderId="0" xfId="81" applyFont="1" applyBorder="1" applyAlignment="1" quotePrefix="1">
      <alignment horizontal="left"/>
      <protection/>
    </xf>
    <xf numFmtId="39" fontId="13" fillId="0" borderId="0" xfId="81" applyNumberFormat="1" applyFont="1" applyFill="1" applyBorder="1">
      <alignment/>
      <protection/>
    </xf>
    <xf numFmtId="0" fontId="5" fillId="0" borderId="0" xfId="81" applyFont="1" applyBorder="1" applyAlignment="1" quotePrefix="1">
      <alignment horizontal="left"/>
      <protection/>
    </xf>
    <xf numFmtId="3" fontId="4" fillId="0" borderId="17" xfId="81" applyNumberFormat="1" applyBorder="1">
      <alignment/>
      <protection/>
    </xf>
    <xf numFmtId="39" fontId="4" fillId="0" borderId="0" xfId="81" applyNumberFormat="1" applyBorder="1">
      <alignment/>
      <protection/>
    </xf>
    <xf numFmtId="0" fontId="4" fillId="0" borderId="18" xfId="81" applyBorder="1">
      <alignment/>
      <protection/>
    </xf>
    <xf numFmtId="0" fontId="4" fillId="0" borderId="10" xfId="81" applyBorder="1">
      <alignment/>
      <protection/>
    </xf>
    <xf numFmtId="3" fontId="4" fillId="0" borderId="10" xfId="81" applyNumberFormat="1" applyBorder="1">
      <alignment/>
      <protection/>
    </xf>
    <xf numFmtId="0" fontId="4" fillId="0" borderId="19" xfId="81" applyBorder="1">
      <alignment/>
      <protection/>
    </xf>
  </cellXfs>
  <cellStyles count="7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 2" xfId="66"/>
    <cellStyle name="Normal 20" xfId="67"/>
    <cellStyle name="Normal 21" xfId="68"/>
    <cellStyle name="Normal 22" xfId="69"/>
    <cellStyle name="Normal 23" xfId="70"/>
    <cellStyle name="Normal 24" xfId="71"/>
    <cellStyle name="Normal 25" xfId="72"/>
    <cellStyle name="Normal 3" xfId="73"/>
    <cellStyle name="Normal 4" xfId="74"/>
    <cellStyle name="Normal 5" xfId="75"/>
    <cellStyle name="Normal 6" xfId="76"/>
    <cellStyle name="Normal 7" xfId="77"/>
    <cellStyle name="Normal 8" xfId="78"/>
    <cellStyle name="Normal 9" xfId="79"/>
    <cellStyle name="Normal_Hoja1 (2)" xfId="80"/>
    <cellStyle name="Normal_Hoja1 (3)" xfId="81"/>
    <cellStyle name="Notas" xfId="82"/>
    <cellStyle name="Percent" xfId="83"/>
    <cellStyle name="Salida" xfId="84"/>
    <cellStyle name="Texto de advertencia" xfId="85"/>
    <cellStyle name="Texto explicativo" xfId="86"/>
    <cellStyle name="Título" xfId="87"/>
    <cellStyle name="Título 2" xfId="88"/>
    <cellStyle name="Título 3" xfId="89"/>
    <cellStyle name="Total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1066800</xdr:colOff>
      <xdr:row>1</xdr:row>
      <xdr:rowOff>161925</xdr:rowOff>
    </xdr:from>
    <xdr:to>
      <xdr:col>4</xdr:col>
      <xdr:colOff>200025</xdr:colOff>
      <xdr:row>9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323850"/>
          <a:ext cx="70104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showGridLines="0" tabSelected="1" zoomScalePageLayoutView="0" workbookViewId="0" topLeftCell="A1">
      <selection activeCell="H19" sqref="H19"/>
    </sheetView>
  </sheetViews>
  <sheetFormatPr defaultColWidth="12.00390625" defaultRowHeight="12.75"/>
  <cols>
    <col min="1" max="1" width="16.625" style="1" customWidth="1"/>
    <col min="2" max="2" width="36.25390625" style="1" customWidth="1"/>
    <col min="3" max="3" width="29.625" style="2" customWidth="1"/>
    <col min="4" max="4" width="20.875" style="1" customWidth="1"/>
    <col min="5" max="5" width="27.375" style="1" customWidth="1"/>
    <col min="6" max="16384" width="12.00390625" style="1" customWidth="1"/>
  </cols>
  <sheetData>
    <row r="1" spans="1:5" ht="12.75">
      <c r="A1" s="37"/>
      <c r="B1" s="38"/>
      <c r="C1" s="39"/>
      <c r="D1" s="38"/>
      <c r="E1" s="40"/>
    </row>
    <row r="2" spans="1:5" ht="12.75">
      <c r="A2" s="41"/>
      <c r="B2" s="42"/>
      <c r="C2" s="43"/>
      <c r="D2" s="42"/>
      <c r="E2" s="44"/>
    </row>
    <row r="3" spans="1:5" ht="12.75">
      <c r="A3" s="41"/>
      <c r="B3" s="42"/>
      <c r="C3" s="43"/>
      <c r="D3" s="42"/>
      <c r="E3" s="44"/>
    </row>
    <row r="4" spans="1:5" ht="12.75">
      <c r="A4" s="41"/>
      <c r="B4" s="42"/>
      <c r="C4" s="43"/>
      <c r="D4" s="42"/>
      <c r="E4" s="44"/>
    </row>
    <row r="5" spans="1:5" ht="12.75">
      <c r="A5" s="41"/>
      <c r="B5" s="42"/>
      <c r="C5" s="43"/>
      <c r="D5" s="42"/>
      <c r="E5" s="44"/>
    </row>
    <row r="6" spans="1:5" ht="12.75">
      <c r="A6" s="41"/>
      <c r="B6" s="42"/>
      <c r="C6" s="43"/>
      <c r="D6" s="42"/>
      <c r="E6" s="44"/>
    </row>
    <row r="7" spans="1:5" ht="12.75">
      <c r="A7" s="41"/>
      <c r="B7" s="42"/>
      <c r="C7" s="43"/>
      <c r="D7" s="42"/>
      <c r="E7" s="44"/>
    </row>
    <row r="8" spans="1:5" ht="12.75">
      <c r="A8" s="41"/>
      <c r="B8" s="42"/>
      <c r="C8" s="43"/>
      <c r="D8" s="42"/>
      <c r="E8" s="44"/>
    </row>
    <row r="9" spans="1:5" ht="12.75">
      <c r="A9" s="41"/>
      <c r="B9" s="42"/>
      <c r="C9" s="43"/>
      <c r="D9" s="42"/>
      <c r="E9" s="44"/>
    </row>
    <row r="10" spans="1:5" ht="12.75">
      <c r="A10" s="41"/>
      <c r="B10" s="42"/>
      <c r="C10" s="42"/>
      <c r="D10" s="43"/>
      <c r="E10" s="44"/>
    </row>
    <row r="11" spans="1:5" ht="12.75">
      <c r="A11" s="41"/>
      <c r="B11" s="42"/>
      <c r="C11" s="42"/>
      <c r="D11" s="43"/>
      <c r="E11" s="44"/>
    </row>
    <row r="12" spans="1:5" ht="12.75">
      <c r="A12" s="41"/>
      <c r="B12" s="42"/>
      <c r="C12" s="42"/>
      <c r="D12" s="43"/>
      <c r="E12" s="44"/>
    </row>
    <row r="13" spans="1:5" ht="18.75">
      <c r="A13" s="41"/>
      <c r="B13" s="45" t="s">
        <v>5</v>
      </c>
      <c r="C13" s="45"/>
      <c r="D13" s="46"/>
      <c r="E13" s="44"/>
    </row>
    <row r="14" spans="1:5" ht="15.75">
      <c r="A14" s="41"/>
      <c r="B14" s="47"/>
      <c r="C14" s="47"/>
      <c r="D14" s="48"/>
      <c r="E14" s="44"/>
    </row>
    <row r="15" spans="1:5" ht="15.75">
      <c r="A15" s="41"/>
      <c r="B15" s="47"/>
      <c r="C15" s="47"/>
      <c r="D15" s="36"/>
      <c r="E15" s="44"/>
    </row>
    <row r="16" spans="1:5" ht="15.75">
      <c r="A16" s="41"/>
      <c r="B16" s="47"/>
      <c r="C16" s="47"/>
      <c r="D16" s="48"/>
      <c r="E16" s="44"/>
    </row>
    <row r="17" spans="1:5" ht="15.75">
      <c r="A17" s="41"/>
      <c r="B17" s="49" t="s">
        <v>9</v>
      </c>
      <c r="C17" s="50" t="s">
        <v>83</v>
      </c>
      <c r="D17" s="51">
        <f>+AER!B25</f>
        <v>34303745.84</v>
      </c>
      <c r="E17" s="44"/>
    </row>
    <row r="18" spans="1:5" ht="15.75">
      <c r="A18" s="41"/>
      <c r="B18" s="49" t="s">
        <v>87</v>
      </c>
      <c r="C18" s="50"/>
      <c r="D18" s="51">
        <v>30062149</v>
      </c>
      <c r="E18" s="44"/>
    </row>
    <row r="19" spans="1:5" ht="15.75">
      <c r="A19" s="41"/>
      <c r="B19" s="49" t="s">
        <v>88</v>
      </c>
      <c r="C19" s="49"/>
      <c r="D19" s="5">
        <v>39333334</v>
      </c>
      <c r="E19" s="44"/>
    </row>
    <row r="20" spans="1:5" ht="15.75">
      <c r="A20" s="41"/>
      <c r="B20" s="49"/>
      <c r="C20" s="49"/>
      <c r="D20" s="8"/>
      <c r="E20" s="44"/>
    </row>
    <row r="21" spans="1:5" ht="15.75">
      <c r="A21" s="41"/>
      <c r="B21" s="52" t="s">
        <v>0</v>
      </c>
      <c r="C21" s="52"/>
      <c r="D21" s="8">
        <f>SUM(D17:D20)</f>
        <v>103699228.84</v>
      </c>
      <c r="E21" s="44"/>
    </row>
    <row r="22" spans="1:5" ht="15.75">
      <c r="A22" s="41"/>
      <c r="B22" s="49"/>
      <c r="C22" s="49"/>
      <c r="D22" s="8"/>
      <c r="E22" s="44"/>
    </row>
    <row r="23" spans="1:5" ht="15.75">
      <c r="A23" s="41"/>
      <c r="B23" s="52" t="s">
        <v>6</v>
      </c>
      <c r="C23" s="52"/>
      <c r="D23" s="51"/>
      <c r="E23" s="44"/>
    </row>
    <row r="24" spans="1:5" ht="15.75">
      <c r="A24" s="41"/>
      <c r="B24" s="52" t="s">
        <v>10</v>
      </c>
      <c r="C24" s="50" t="s">
        <v>84</v>
      </c>
      <c r="D24" s="5">
        <f>+AER!B50</f>
        <v>58559302.69</v>
      </c>
      <c r="E24" s="44"/>
    </row>
    <row r="25" spans="1:5" ht="15.75">
      <c r="A25" s="41"/>
      <c r="B25" s="47"/>
      <c r="C25" s="47"/>
      <c r="D25" s="51"/>
      <c r="E25" s="44"/>
    </row>
    <row r="26" spans="1:5" ht="15.75">
      <c r="A26" s="41"/>
      <c r="B26" s="53" t="s">
        <v>1</v>
      </c>
      <c r="C26" s="53"/>
      <c r="D26" s="6">
        <f>+D21-D24</f>
        <v>45139926.150000006</v>
      </c>
      <c r="E26" s="44"/>
    </row>
    <row r="27" spans="1:5" ht="15.75">
      <c r="A27" s="41"/>
      <c r="B27" s="54"/>
      <c r="C27" s="54"/>
      <c r="D27" s="6"/>
      <c r="E27" s="44"/>
    </row>
    <row r="28" spans="1:5" ht="15.75">
      <c r="A28" s="41"/>
      <c r="B28" s="54"/>
      <c r="C28" s="54"/>
      <c r="D28" s="6"/>
      <c r="E28" s="44"/>
    </row>
    <row r="29" spans="1:5" ht="15.75">
      <c r="A29" s="41"/>
      <c r="B29" s="55" t="s">
        <v>8</v>
      </c>
      <c r="C29" s="50" t="s">
        <v>85</v>
      </c>
      <c r="D29" s="56">
        <f>+AER!B96</f>
        <v>72437834.16000001</v>
      </c>
      <c r="E29" s="44"/>
    </row>
    <row r="30" spans="1:5" ht="15.75">
      <c r="A30" s="41"/>
      <c r="B30" s="49" t="s">
        <v>7</v>
      </c>
      <c r="C30" s="50" t="s">
        <v>86</v>
      </c>
      <c r="D30" s="7">
        <f>+AER!B105</f>
        <v>457895.61</v>
      </c>
      <c r="E30" s="44"/>
    </row>
    <row r="31" spans="1:5" ht="15.75">
      <c r="A31" s="41"/>
      <c r="B31" s="49"/>
      <c r="C31" s="49"/>
      <c r="D31" s="8"/>
      <c r="E31" s="44"/>
    </row>
    <row r="32" spans="1:5" ht="15.75">
      <c r="A32" s="41"/>
      <c r="B32" s="57" t="s">
        <v>2</v>
      </c>
      <c r="C32" s="57"/>
      <c r="D32" s="9">
        <f>SUM(D29:D31)</f>
        <v>72895729.77000001</v>
      </c>
      <c r="E32" s="58"/>
    </row>
    <row r="33" spans="1:5" ht="15.75">
      <c r="A33" s="41"/>
      <c r="B33" s="47"/>
      <c r="C33" s="47"/>
      <c r="D33" s="51"/>
      <c r="E33" s="44"/>
    </row>
    <row r="34" spans="1:5" ht="15.75">
      <c r="A34" s="41"/>
      <c r="B34" s="53" t="s">
        <v>3</v>
      </c>
      <c r="C34" s="53"/>
      <c r="D34" s="10">
        <f>D26-D32</f>
        <v>-27755803.620000005</v>
      </c>
      <c r="E34" s="44"/>
    </row>
    <row r="35" spans="1:5" ht="15.75">
      <c r="A35" s="41"/>
      <c r="B35" s="54"/>
      <c r="C35" s="54"/>
      <c r="D35" s="6"/>
      <c r="E35" s="44"/>
    </row>
    <row r="36" spans="1:5" ht="15.75">
      <c r="A36" s="41"/>
      <c r="B36" s="53" t="s">
        <v>4</v>
      </c>
      <c r="C36" s="53"/>
      <c r="D36" s="7">
        <v>54660.79</v>
      </c>
      <c r="E36" s="44"/>
    </row>
    <row r="37" spans="1:5" ht="12.75">
      <c r="A37" s="41"/>
      <c r="B37" s="42"/>
      <c r="C37" s="42"/>
      <c r="D37" s="59"/>
      <c r="E37" s="44"/>
    </row>
    <row r="38" spans="1:5" ht="16.5" thickBot="1">
      <c r="A38" s="41"/>
      <c r="B38" s="53" t="s">
        <v>89</v>
      </c>
      <c r="C38" s="53"/>
      <c r="D38" s="11">
        <f>+D36+D34</f>
        <v>-27701142.830000006</v>
      </c>
      <c r="E38" s="44"/>
    </row>
    <row r="39" spans="1:5" ht="13.5" thickTop="1">
      <c r="A39" s="41"/>
      <c r="B39" s="42"/>
      <c r="C39" s="42"/>
      <c r="D39" s="43"/>
      <c r="E39" s="44"/>
    </row>
    <row r="40" spans="1:5" ht="12.75">
      <c r="A40" s="60"/>
      <c r="B40" s="61"/>
      <c r="C40" s="62"/>
      <c r="D40" s="61"/>
      <c r="E40" s="63"/>
    </row>
    <row r="43" spans="1:3" ht="12.75">
      <c r="A43" s="3"/>
      <c r="B43" s="3"/>
      <c r="C43" s="4"/>
    </row>
    <row r="44" spans="1:3" ht="12.75">
      <c r="A44" s="3"/>
      <c r="B44" s="3"/>
      <c r="C44" s="4"/>
    </row>
    <row r="45" spans="1:3" ht="12.75">
      <c r="A45" s="3"/>
      <c r="B45" s="3"/>
      <c r="C45" s="4"/>
    </row>
    <row r="46" spans="1:3" ht="12.75">
      <c r="A46" s="3"/>
      <c r="B46" s="3"/>
      <c r="C46" s="4"/>
    </row>
  </sheetData>
  <sheetProtection/>
  <printOptions horizontalCentered="1"/>
  <pageMargins left="0.4330708661417323" right="0.31496062992125984" top="2.362204724409449" bottom="0.984251968503937" header="1.4566929133858268" footer="0"/>
  <pageSetup horizontalDpi="600" verticalDpi="600" orientation="portrait" scale="105" r:id="rId2"/>
  <headerFooter alignWithMargins="0">
    <oddHeader>&amp;C&amp;"Arrus Blk BT,Negrita"&amp;14Estado de Resultados
Del 1  al 30 de abril de 2013
Valores en RD$
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6"/>
  <sheetViews>
    <sheetView zoomScale="130" zoomScaleNormal="130" zoomScalePageLayoutView="0" workbookViewId="0" topLeftCell="A16">
      <selection activeCell="A98" sqref="A98"/>
    </sheetView>
  </sheetViews>
  <sheetFormatPr defaultColWidth="12.00390625" defaultRowHeight="12.75"/>
  <cols>
    <col min="1" max="1" width="56.125" style="13" bestFit="1" customWidth="1"/>
    <col min="2" max="2" width="15.75390625" style="29" customWidth="1"/>
    <col min="3" max="16384" width="12.00390625" style="13" customWidth="1"/>
  </cols>
  <sheetData>
    <row r="1" ht="15.75">
      <c r="A1" s="12" t="s">
        <v>75</v>
      </c>
    </row>
    <row r="2" ht="7.5" customHeight="1"/>
    <row r="3" ht="7.5" customHeight="1"/>
    <row r="4" ht="15.75">
      <c r="B4" s="35"/>
    </row>
    <row r="5" ht="12.75">
      <c r="A5" s="14" t="s">
        <v>37</v>
      </c>
    </row>
    <row r="6" spans="1:3" ht="12.75">
      <c r="A6" s="15" t="s">
        <v>38</v>
      </c>
      <c r="B6" s="30">
        <v>3053822.43</v>
      </c>
      <c r="C6" s="15"/>
    </row>
    <row r="7" spans="1:3" ht="12.75">
      <c r="A7" s="15" t="s">
        <v>39</v>
      </c>
      <c r="B7" s="30">
        <v>2737315.8</v>
      </c>
      <c r="C7" s="15"/>
    </row>
    <row r="8" spans="1:3" ht="12.75">
      <c r="A8" s="15" t="s">
        <v>40</v>
      </c>
      <c r="B8" s="30">
        <v>2744937.92</v>
      </c>
      <c r="C8" s="15"/>
    </row>
    <row r="9" spans="1:3" ht="12.75">
      <c r="A9" s="15" t="s">
        <v>41</v>
      </c>
      <c r="B9" s="30">
        <v>1798716.13</v>
      </c>
      <c r="C9" s="15"/>
    </row>
    <row r="10" spans="1:3" ht="12.75">
      <c r="A10" s="15" t="s">
        <v>42</v>
      </c>
      <c r="B10" s="30">
        <v>2137635.19</v>
      </c>
      <c r="C10" s="15"/>
    </row>
    <row r="11" spans="1:3" ht="12.75">
      <c r="A11" s="15" t="s">
        <v>43</v>
      </c>
      <c r="B11" s="30">
        <v>976593.23</v>
      </c>
      <c r="C11" s="15"/>
    </row>
    <row r="12" spans="1:3" ht="12.75">
      <c r="A12" s="15" t="s">
        <v>44</v>
      </c>
      <c r="B12" s="30">
        <v>2047862.27</v>
      </c>
      <c r="C12" s="15"/>
    </row>
    <row r="13" spans="1:3" ht="12.75">
      <c r="A13" s="15" t="s">
        <v>46</v>
      </c>
      <c r="B13" s="30">
        <v>1374291.29</v>
      </c>
      <c r="C13" s="15"/>
    </row>
    <row r="14" spans="1:3" ht="12.75">
      <c r="A14" s="15" t="s">
        <v>45</v>
      </c>
      <c r="B14" s="24">
        <v>2314658.58</v>
      </c>
      <c r="C14" s="15"/>
    </row>
    <row r="15" spans="1:2" ht="20.25" customHeight="1">
      <c r="A15" s="16" t="s">
        <v>47</v>
      </c>
      <c r="B15" s="17">
        <f>SUM(B6:B14)</f>
        <v>19185832.840000004</v>
      </c>
    </row>
    <row r="16" spans="1:2" ht="7.5" customHeight="1">
      <c r="A16" s="16"/>
      <c r="B16" s="17"/>
    </row>
    <row r="17" spans="1:2" ht="12.75">
      <c r="A17" s="16" t="s">
        <v>48</v>
      </c>
      <c r="B17" s="18"/>
    </row>
    <row r="18" spans="1:2" ht="12.75">
      <c r="A18" s="16"/>
      <c r="B18" s="18"/>
    </row>
    <row r="19" spans="1:2" ht="12.75">
      <c r="A19" s="15" t="s">
        <v>49</v>
      </c>
      <c r="B19" s="18">
        <v>3120494</v>
      </c>
    </row>
    <row r="20" spans="1:2" ht="12.75">
      <c r="A20" s="15" t="s">
        <v>50</v>
      </c>
      <c r="B20" s="18">
        <v>4209116</v>
      </c>
    </row>
    <row r="21" spans="1:2" ht="12.75">
      <c r="A21" s="15" t="s">
        <v>51</v>
      </c>
      <c r="B21" s="24">
        <v>7788303</v>
      </c>
    </row>
    <row r="22" ht="12.75"/>
    <row r="23" spans="1:2" ht="12.75">
      <c r="A23" s="16" t="s">
        <v>52</v>
      </c>
      <c r="B23" s="31">
        <f>SUM(B19:B22)</f>
        <v>15117913</v>
      </c>
    </row>
    <row r="24" ht="12.75"/>
    <row r="25" spans="1:2" ht="20.25" customHeight="1" thickBot="1">
      <c r="A25" s="19" t="s">
        <v>76</v>
      </c>
      <c r="B25" s="32">
        <f>+B23+B15</f>
        <v>34303745.84</v>
      </c>
    </row>
    <row r="26" spans="1:2" ht="15" thickTop="1">
      <c r="A26" s="19"/>
      <c r="B26" s="33"/>
    </row>
    <row r="27" ht="15.75">
      <c r="A27" s="12" t="s">
        <v>77</v>
      </c>
    </row>
    <row r="28" ht="8.25" customHeight="1"/>
    <row r="29" ht="12.75">
      <c r="A29" s="14" t="s">
        <v>37</v>
      </c>
    </row>
    <row r="30" spans="1:2" ht="12.75">
      <c r="A30" s="15" t="s">
        <v>38</v>
      </c>
      <c r="B30" s="30">
        <v>5210873.46</v>
      </c>
    </row>
    <row r="31" spans="1:2" ht="12.75">
      <c r="A31" s="15" t="s">
        <v>39</v>
      </c>
      <c r="B31" s="30">
        <v>4670682.17</v>
      </c>
    </row>
    <row r="32" spans="1:2" ht="12.75">
      <c r="A32" s="15" t="s">
        <v>40</v>
      </c>
      <c r="B32" s="30">
        <v>4683752.25</v>
      </c>
    </row>
    <row r="33" spans="1:2" ht="12.75">
      <c r="A33" s="15" t="s">
        <v>41</v>
      </c>
      <c r="B33" s="30">
        <v>3087627.11</v>
      </c>
    </row>
    <row r="34" spans="1:2" ht="12.75">
      <c r="A34" s="15" t="s">
        <v>42</v>
      </c>
      <c r="B34" s="30">
        <v>3647497.29</v>
      </c>
    </row>
    <row r="35" spans="1:2" ht="12.75">
      <c r="A35" s="15" t="s">
        <v>43</v>
      </c>
      <c r="B35" s="30">
        <v>1666384.05</v>
      </c>
    </row>
    <row r="36" spans="1:2" ht="12.75">
      <c r="A36" s="15" t="s">
        <v>44</v>
      </c>
      <c r="B36" s="30">
        <v>3497595.57</v>
      </c>
    </row>
    <row r="37" spans="1:2" ht="12.75">
      <c r="A37" s="15" t="s">
        <v>46</v>
      </c>
      <c r="B37" s="30">
        <v>2345628.46</v>
      </c>
    </row>
    <row r="38" spans="1:2" ht="12.75">
      <c r="A38" s="15" t="s">
        <v>45</v>
      </c>
      <c r="B38" s="24">
        <v>3953211.06</v>
      </c>
    </row>
    <row r="39" spans="1:2" ht="9" customHeight="1">
      <c r="A39" s="15"/>
      <c r="B39" s="30"/>
    </row>
    <row r="40" spans="1:2" ht="12.75">
      <c r="A40" s="21" t="s">
        <v>53</v>
      </c>
      <c r="B40" s="17">
        <f>SUM(B30:B39)</f>
        <v>32763251.419999998</v>
      </c>
    </row>
    <row r="41" spans="1:2" ht="7.5" customHeight="1">
      <c r="A41" s="15"/>
      <c r="B41" s="18"/>
    </row>
    <row r="42" spans="1:2" ht="12.75">
      <c r="A42" s="16" t="s">
        <v>48</v>
      </c>
      <c r="B42" s="18"/>
    </row>
    <row r="43" spans="1:2" ht="8.25" customHeight="1">
      <c r="A43" s="16"/>
      <c r="B43" s="18"/>
    </row>
    <row r="44" spans="1:2" ht="12.75">
      <c r="A44" s="15" t="s">
        <v>49</v>
      </c>
      <c r="B44" s="18">
        <v>5324572.47</v>
      </c>
    </row>
    <row r="45" spans="1:2" ht="12.75">
      <c r="A45" s="15" t="s">
        <v>50</v>
      </c>
      <c r="B45" s="18">
        <v>7182113.82</v>
      </c>
    </row>
    <row r="46" spans="1:2" ht="12.75">
      <c r="A46" s="15" t="s">
        <v>51</v>
      </c>
      <c r="B46" s="24">
        <v>13289364.98</v>
      </c>
    </row>
    <row r="47" ht="12.75"/>
    <row r="48" spans="1:2" ht="12.75">
      <c r="A48" s="16" t="s">
        <v>52</v>
      </c>
      <c r="B48" s="31">
        <f>SUM(B44:B47)</f>
        <v>25796051.27</v>
      </c>
    </row>
    <row r="49" ht="7.5" customHeight="1"/>
    <row r="50" spans="1:2" ht="15.75" thickBot="1">
      <c r="A50" s="19" t="s">
        <v>78</v>
      </c>
      <c r="B50" s="20">
        <f>+B48+B40</f>
        <v>58559302.69</v>
      </c>
    </row>
    <row r="51" spans="1:2" ht="15" thickTop="1">
      <c r="A51" s="19"/>
      <c r="B51" s="33"/>
    </row>
    <row r="52" spans="1:2" ht="15.75">
      <c r="A52" s="12" t="s">
        <v>79</v>
      </c>
      <c r="B52" s="34"/>
    </row>
    <row r="53" spans="1:2" ht="12.75">
      <c r="A53" s="22" t="s">
        <v>20</v>
      </c>
      <c r="B53" s="30">
        <v>29410473.520000003</v>
      </c>
    </row>
    <row r="54" spans="1:2" ht="12.75">
      <c r="A54" s="22" t="s">
        <v>22</v>
      </c>
      <c r="B54" s="30">
        <v>92268.99</v>
      </c>
    </row>
    <row r="55" spans="1:2" ht="12.75">
      <c r="A55" s="22" t="s">
        <v>27</v>
      </c>
      <c r="B55" s="30">
        <v>356609.42</v>
      </c>
    </row>
    <row r="56" spans="1:2" ht="12.75">
      <c r="A56" s="22" t="s">
        <v>12</v>
      </c>
      <c r="B56" s="30">
        <v>32957.11</v>
      </c>
    </row>
    <row r="57" spans="1:2" ht="12.75">
      <c r="A57" s="22" t="s">
        <v>54</v>
      </c>
      <c r="B57" s="30">
        <v>2022034.44</v>
      </c>
    </row>
    <row r="58" spans="1:2" ht="12.75">
      <c r="A58" s="22" t="s">
        <v>13</v>
      </c>
      <c r="B58" s="30">
        <v>1954456.01</v>
      </c>
    </row>
    <row r="59" spans="1:2" ht="12.75">
      <c r="A59" s="22" t="s">
        <v>23</v>
      </c>
      <c r="B59" s="30">
        <v>273689.83</v>
      </c>
    </row>
    <row r="60" spans="1:2" ht="12.75">
      <c r="A60" s="22" t="s">
        <v>35</v>
      </c>
      <c r="B60" s="30">
        <v>108581.83</v>
      </c>
    </row>
    <row r="61" spans="1:2" ht="12.75">
      <c r="A61" s="22" t="s">
        <v>11</v>
      </c>
      <c r="B61" s="30">
        <v>1281203.5700000003</v>
      </c>
    </row>
    <row r="62" spans="1:2" ht="12.75">
      <c r="A62" s="22" t="s">
        <v>24</v>
      </c>
      <c r="B62" s="30">
        <v>3894</v>
      </c>
    </row>
    <row r="63" spans="1:2" ht="12.75">
      <c r="A63" s="22" t="s">
        <v>55</v>
      </c>
      <c r="B63" s="30">
        <v>738820</v>
      </c>
    </row>
    <row r="64" spans="1:2" ht="12.75">
      <c r="A64" s="22" t="s">
        <v>21</v>
      </c>
      <c r="B64" s="30">
        <v>19900</v>
      </c>
    </row>
    <row r="65" spans="1:2" ht="12.75">
      <c r="A65" s="22" t="s">
        <v>25</v>
      </c>
      <c r="B65" s="30">
        <v>1836075.74</v>
      </c>
    </row>
    <row r="66" spans="1:2" ht="12.75">
      <c r="A66" s="22" t="s">
        <v>26</v>
      </c>
      <c r="B66" s="30">
        <v>219629.92</v>
      </c>
    </row>
    <row r="67" spans="1:2" ht="12.75">
      <c r="A67" s="22" t="s">
        <v>18</v>
      </c>
      <c r="B67" s="30">
        <v>23900</v>
      </c>
    </row>
    <row r="68" spans="1:2" ht="12.75">
      <c r="A68" s="22" t="s">
        <v>28</v>
      </c>
      <c r="B68" s="30">
        <v>0</v>
      </c>
    </row>
    <row r="69" spans="1:2" ht="12.75">
      <c r="A69" s="22" t="s">
        <v>56</v>
      </c>
      <c r="B69" s="30">
        <v>579800</v>
      </c>
    </row>
    <row r="70" spans="1:2" ht="12.75" customHeight="1">
      <c r="A70" s="22" t="s">
        <v>15</v>
      </c>
      <c r="B70" s="30">
        <v>298828.8600000001</v>
      </c>
    </row>
    <row r="71" spans="1:2" ht="12.75" customHeight="1">
      <c r="A71" s="22" t="s">
        <v>36</v>
      </c>
      <c r="B71" s="30">
        <v>3909047.9</v>
      </c>
    </row>
    <row r="72" spans="1:2" ht="12.75" customHeight="1">
      <c r="A72" s="22" t="s">
        <v>29</v>
      </c>
      <c r="B72" s="30">
        <v>1645553.14</v>
      </c>
    </row>
    <row r="73" spans="1:2" ht="12.75" customHeight="1">
      <c r="A73" s="22" t="s">
        <v>17</v>
      </c>
      <c r="B73" s="30">
        <v>334569.79</v>
      </c>
    </row>
    <row r="74" spans="1:2" ht="12.75" customHeight="1">
      <c r="A74" s="22" t="s">
        <v>57</v>
      </c>
      <c r="B74" s="30">
        <v>5871520.129999999</v>
      </c>
    </row>
    <row r="75" spans="1:2" ht="12.75" customHeight="1">
      <c r="A75" s="22" t="s">
        <v>30</v>
      </c>
      <c r="B75" s="30">
        <v>28419.67</v>
      </c>
    </row>
    <row r="76" spans="1:2" ht="12.75" customHeight="1">
      <c r="A76" s="22" t="s">
        <v>58</v>
      </c>
      <c r="B76" s="30">
        <v>0</v>
      </c>
    </row>
    <row r="77" spans="1:2" ht="12.75" customHeight="1">
      <c r="A77" s="22" t="s">
        <v>14</v>
      </c>
      <c r="B77" s="30">
        <v>306253</v>
      </c>
    </row>
    <row r="78" spans="1:2" ht="12.75" customHeight="1">
      <c r="A78" s="22" t="s">
        <v>31</v>
      </c>
      <c r="B78" s="30">
        <v>23600</v>
      </c>
    </row>
    <row r="79" spans="1:2" ht="12.75" customHeight="1">
      <c r="A79" s="22" t="s">
        <v>59</v>
      </c>
      <c r="B79" s="30">
        <v>533466.03</v>
      </c>
    </row>
    <row r="80" spans="1:2" ht="12.75" customHeight="1">
      <c r="A80" s="22" t="s">
        <v>60</v>
      </c>
      <c r="B80" s="30">
        <v>649.95</v>
      </c>
    </row>
    <row r="81" spans="1:2" ht="12.75" customHeight="1">
      <c r="A81" s="22" t="s">
        <v>16</v>
      </c>
      <c r="B81" s="30">
        <v>106616.70999999999</v>
      </c>
    </row>
    <row r="82" spans="1:2" ht="12.75" customHeight="1">
      <c r="A82" s="22" t="s">
        <v>61</v>
      </c>
      <c r="B82" s="30">
        <v>276312.34</v>
      </c>
    </row>
    <row r="83" spans="1:2" ht="12.75" customHeight="1">
      <c r="A83" s="22" t="s">
        <v>62</v>
      </c>
      <c r="B83" s="30">
        <v>272058.56</v>
      </c>
    </row>
    <row r="84" spans="1:2" ht="12.75" customHeight="1">
      <c r="A84" s="22" t="s">
        <v>32</v>
      </c>
      <c r="B84" s="30">
        <v>252169.36000000002</v>
      </c>
    </row>
    <row r="85" spans="1:2" ht="12.75" customHeight="1">
      <c r="A85" s="22" t="s">
        <v>63</v>
      </c>
      <c r="B85" s="30">
        <v>212692.8</v>
      </c>
    </row>
    <row r="86" spans="1:2" ht="12.75" customHeight="1">
      <c r="A86" s="22" t="s">
        <v>64</v>
      </c>
      <c r="B86" s="30">
        <v>9041.75</v>
      </c>
    </row>
    <row r="87" spans="1:2" ht="12.75" customHeight="1">
      <c r="A87" s="22" t="s">
        <v>74</v>
      </c>
      <c r="B87" s="30">
        <v>1770</v>
      </c>
    </row>
    <row r="88" spans="1:2" ht="12.75" customHeight="1">
      <c r="A88" s="22" t="s">
        <v>34</v>
      </c>
      <c r="B88" s="30">
        <v>2208192.3</v>
      </c>
    </row>
    <row r="89" spans="1:2" ht="12.75" customHeight="1">
      <c r="A89" s="22" t="s">
        <v>73</v>
      </c>
      <c r="B89" s="30">
        <v>5000</v>
      </c>
    </row>
    <row r="90" spans="1:2" ht="12.75">
      <c r="A90" s="22" t="s">
        <v>65</v>
      </c>
      <c r="B90" s="30">
        <v>14759896.46</v>
      </c>
    </row>
    <row r="91" spans="1:2" ht="12.75" customHeight="1">
      <c r="A91" s="22" t="s">
        <v>66</v>
      </c>
      <c r="B91" s="30">
        <v>984900.72</v>
      </c>
    </row>
    <row r="92" spans="1:2" ht="12.75" customHeight="1">
      <c r="A92" s="22" t="s">
        <v>67</v>
      </c>
      <c r="B92" s="30">
        <v>154122.4</v>
      </c>
    </row>
    <row r="93" spans="1:2" ht="12.75" customHeight="1">
      <c r="A93" s="22" t="s">
        <v>68</v>
      </c>
      <c r="B93" s="30">
        <v>501.33</v>
      </c>
    </row>
    <row r="94" spans="1:2" ht="12.75" customHeight="1">
      <c r="A94" s="22" t="s">
        <v>69</v>
      </c>
      <c r="B94" s="30">
        <v>1226955.3599999999</v>
      </c>
    </row>
    <row r="95" spans="1:2" ht="12.75" customHeight="1">
      <c r="A95" s="22" t="s">
        <v>19</v>
      </c>
      <c r="B95" s="24">
        <v>61401.22</v>
      </c>
    </row>
    <row r="96" spans="1:2" ht="23.25" customHeight="1" thickBot="1">
      <c r="A96" s="23" t="s">
        <v>80</v>
      </c>
      <c r="B96" s="28">
        <f>SUM(B53:B95)</f>
        <v>72437834.16000001</v>
      </c>
    </row>
    <row r="97" spans="1:2" ht="14.25" customHeight="1" thickTop="1">
      <c r="A97" s="23"/>
      <c r="B97" s="18"/>
    </row>
    <row r="98" spans="1:2" ht="15" customHeight="1">
      <c r="A98" s="12" t="s">
        <v>81</v>
      </c>
      <c r="B98" s="18"/>
    </row>
    <row r="99" spans="1:2" ht="15" customHeight="1">
      <c r="A99" s="12"/>
      <c r="B99" s="18"/>
    </row>
    <row r="100" spans="1:2" ht="12.75" customHeight="1">
      <c r="A100" s="15" t="s">
        <v>70</v>
      </c>
      <c r="B100" s="18">
        <v>267350.26</v>
      </c>
    </row>
    <row r="101" spans="1:2" ht="12.75" customHeight="1">
      <c r="A101" s="15" t="s">
        <v>33</v>
      </c>
      <c r="B101" s="18">
        <v>3775</v>
      </c>
    </row>
    <row r="102" spans="1:2" ht="12.75" customHeight="1">
      <c r="A102" s="15" t="s">
        <v>71</v>
      </c>
      <c r="B102" s="18">
        <v>19935.29</v>
      </c>
    </row>
    <row r="103" spans="1:2" ht="12.75" customHeight="1">
      <c r="A103" s="15" t="s">
        <v>72</v>
      </c>
      <c r="B103" s="24">
        <v>166835.06</v>
      </c>
    </row>
    <row r="104" spans="1:2" ht="12.75" customHeight="1">
      <c r="A104" s="15"/>
      <c r="B104" s="18"/>
    </row>
    <row r="105" spans="1:2" ht="15.75" thickBot="1">
      <c r="A105" s="19" t="s">
        <v>82</v>
      </c>
      <c r="B105" s="25">
        <f>SUM(B100:B104)</f>
        <v>457895.61</v>
      </c>
    </row>
    <row r="106" spans="1:2" ht="12.75" customHeight="1" thickTop="1">
      <c r="A106" s="15"/>
      <c r="B106" s="18"/>
    </row>
    <row r="107" spans="1:2" ht="12.75" customHeight="1">
      <c r="A107" s="15"/>
      <c r="B107" s="18"/>
    </row>
    <row r="108" spans="1:2" ht="12.75" customHeight="1">
      <c r="A108" s="26"/>
      <c r="B108" s="18"/>
    </row>
    <row r="109" spans="1:2" ht="12.75" customHeight="1">
      <c r="A109" s="15"/>
      <c r="B109" s="18"/>
    </row>
    <row r="110" spans="1:2" ht="12.75" customHeight="1">
      <c r="A110" s="15"/>
      <c r="B110" s="18"/>
    </row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2" ht="12.75">
      <c r="A122" s="27"/>
    </row>
    <row r="123" ht="12.75">
      <c r="A123" s="27"/>
    </row>
    <row r="124" ht="12.75">
      <c r="A124" s="27"/>
    </row>
    <row r="125" ht="12.75">
      <c r="A125" s="27"/>
    </row>
    <row r="126" ht="12.75">
      <c r="A126" s="27"/>
    </row>
    <row r="127" ht="12.75">
      <c r="A127" s="27"/>
    </row>
    <row r="128" ht="12.75">
      <c r="A128" s="27"/>
    </row>
    <row r="129" ht="12.75">
      <c r="A129" s="27"/>
    </row>
    <row r="130" ht="12.75">
      <c r="A130" s="27"/>
    </row>
    <row r="131" ht="12.75">
      <c r="A131" s="27"/>
    </row>
    <row r="132" ht="12.75">
      <c r="A132" s="27"/>
    </row>
    <row r="133" ht="12.75">
      <c r="A133" s="27"/>
    </row>
    <row r="134" ht="12.75">
      <c r="A134" s="27"/>
    </row>
    <row r="135" ht="12.75">
      <c r="A135" s="27"/>
    </row>
    <row r="136" ht="12.75">
      <c r="A136" s="27"/>
    </row>
    <row r="137" ht="12.75">
      <c r="A137" s="27"/>
    </row>
    <row r="138" ht="12.75">
      <c r="A138" s="27"/>
    </row>
    <row r="139" ht="12.75">
      <c r="A139" s="27"/>
    </row>
    <row r="140" ht="12.75">
      <c r="A140" s="27"/>
    </row>
    <row r="141" ht="12.75">
      <c r="A141" s="27"/>
    </row>
    <row r="142" ht="12.75">
      <c r="A142" s="27"/>
    </row>
    <row r="143" ht="12.75">
      <c r="A143" s="27"/>
    </row>
    <row r="144" ht="12.75">
      <c r="A144" s="27"/>
    </row>
    <row r="145" ht="12.75">
      <c r="A145" s="27"/>
    </row>
    <row r="146" ht="12.75">
      <c r="A146" s="27"/>
    </row>
    <row r="147" ht="12.75">
      <c r="A147" s="27"/>
    </row>
    <row r="148" ht="12.75">
      <c r="A148" s="27"/>
    </row>
    <row r="149" ht="12.75">
      <c r="A149" s="27"/>
    </row>
    <row r="150" ht="12.75">
      <c r="A150" s="27"/>
    </row>
    <row r="151" ht="12.75">
      <c r="A151" s="27"/>
    </row>
    <row r="152" ht="12.75">
      <c r="A152" s="27"/>
    </row>
    <row r="153" ht="12.75">
      <c r="A153" s="27"/>
    </row>
    <row r="154" ht="12.75">
      <c r="A154" s="27"/>
    </row>
    <row r="155" ht="12.75">
      <c r="A155" s="27"/>
    </row>
    <row r="156" ht="12.75">
      <c r="A156" s="27"/>
    </row>
  </sheetData>
  <sheetProtection/>
  <printOptions horizontalCentered="1"/>
  <pageMargins left="0.7086614173228347" right="0.7086614173228347" top="1.7322834645669292" bottom="0.5511811023622047" header="0.31496062992125984" footer="0.31496062992125984"/>
  <pageSetup horizontalDpi="600" verticalDpi="600" orientation="portrait" scale="95" r:id="rId3"/>
  <headerFooter>
    <oddHeader>&amp;C&amp;"Arrus BT,Negrita"&amp;14
Estado de Resultados
Del 1  al 30 de abril de 2013
Valores en RD$
</oddHeader>
  </headerFooter>
  <rowBreaks count="3" manualBreakCount="3">
    <brk id="25" max="255" man="1"/>
    <brk id="50" max="255" man="1"/>
    <brk id="9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Otto A. Gomez S.</cp:lastModifiedBy>
  <cp:lastPrinted>2013-08-08T20:27:55Z</cp:lastPrinted>
  <dcterms:created xsi:type="dcterms:W3CDTF">1999-04-24T14:30:54Z</dcterms:created>
  <dcterms:modified xsi:type="dcterms:W3CDTF">2013-09-02T20:58:32Z</dcterms:modified>
  <cp:category/>
  <cp:version/>
  <cp:contentType/>
  <cp:contentStatus/>
</cp:coreProperties>
</file>