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definedNames/>
  <calcPr fullCalcOnLoad="1"/>
</workbook>
</file>

<file path=xl/sharedStrings.xml><?xml version="1.0" encoding="utf-8"?>
<sst xmlns="http://schemas.openxmlformats.org/spreadsheetml/2006/main" count="117" uniqueCount="99">
  <si>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</si>
  <si>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</si>
  <si>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</si>
  <si>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</si>
  <si>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</si>
  <si>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</si>
  <si>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</si>
  <si>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</si>
  <si>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</si>
  <si>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</si>
  <si>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</si>
  <si>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</si>
  <si>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</si>
  <si>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</si>
  <si>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</si>
  <si>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</si>
  <si>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</si>
  <si>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</si>
  <si>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</si>
  <si>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Sueldos</t>
  </si>
  <si>
    <t>Vacaciones</t>
  </si>
  <si>
    <t>Seguro Riesgos Laborales</t>
  </si>
  <si>
    <t>Seguro Medico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</si>
  <si>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</si>
  <si>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</si>
  <si>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</si>
  <si>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</si>
  <si>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</si>
  <si>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</si>
  <si>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</si>
  <si>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</si>
  <si>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</si>
  <si>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</si>
  <si>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</si>
  <si>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</si>
  <si>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</si>
  <si>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</si>
  <si>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</si>
  <si>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</si>
  <si>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</si>
  <si>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</si>
  <si>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</si>
  <si>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</si>
  <si>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</si>
  <si>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</si>
  <si>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</si>
  <si>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</si>
  <si>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</si>
  <si>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</si>
  <si>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</si>
  <si>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</si>
  <si>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</si>
  <si>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</si>
  <si>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</si>
  <si>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</si>
  <si>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</si>
  <si>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</si>
  <si>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</si>
  <si>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</si>
  <si>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</si>
  <si>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</si>
  <si>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</si>
  <si>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</si>
  <si>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</si>
  <si>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</si>
  <si>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</si>
  <si>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 xml:space="preserve">Resultado del Periodo  </t>
  </si>
  <si>
    <t>Agromercado Mercado la Romana</t>
  </si>
  <si>
    <t>Agromercado Mercado El Valle</t>
  </si>
  <si>
    <t>Unidades Móviles, Ferias y Aguinaldos</t>
  </si>
  <si>
    <t>Ventas Directas / Comercialización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</si>
  <si>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</si>
  <si>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</si>
  <si>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</si>
  <si>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</si>
  <si>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</si>
  <si>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</si>
  <si>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</si>
  <si>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</si>
  <si>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</si>
  <si>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</si>
  <si>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Flete y Acarreo</t>
  </si>
  <si>
    <t>Gastos Operativos Mercados de Productores</t>
  </si>
  <si>
    <t>Gastos de Estibadores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</si>
  <si>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</si>
  <si>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</si>
  <si>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</si>
  <si>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</si>
  <si>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</si>
  <si>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</si>
  <si>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</si>
  <si>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</si>
  <si>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</si>
  <si>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</si>
  <si>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</si>
  <si>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</si>
  <si>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</si>
  <si>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</si>
  <si>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Gastos Misceláneos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</si>
</sst>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7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0"/>
      <color indexed="8"/>
      <name val="Tahoma"/>
      <family val="2"/>
    </font>
    <font>
      <b/>
      <u val="single"/>
      <sz val="11"/>
      <name val="Arrus BT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.5"/>
      <color indexed="8"/>
      <name val="Tahoma"/>
      <family val="2"/>
    </font>
    <font>
      <sz val="7.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4" fontId="17" fillId="0" borderId="0" xfId="0" applyNumberFormat="1" applyFont="1" applyFill="1" applyBorder="1" applyAlignment="1">
      <alignment horizontal="right"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0" fontId="28" fillId="0" borderId="0" xfId="0" applyFont="1" applyAlignment="1">
      <alignment horizontal="lef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9" fillId="0" borderId="0" xfId="81" applyNumberFormat="1" applyFont="1" applyAlignment="1">
      <alignment horizontal="centerContinuous"/>
      <protection/>
    </xf>
    <xf numFmtId="4" fontId="30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0" fontId="66" fillId="0" borderId="0" xfId="0" applyFont="1" applyAlignment="1">
      <alignment horizontal="left"/>
    </xf>
    <xf numFmtId="174" fontId="48" fillId="0" borderId="0" xfId="0" applyNumberFormat="1" applyFont="1" applyFill="1" applyBorder="1" applyAlignment="1">
      <alignment horizontal="right"/>
    </xf>
    <xf numFmtId="174" fontId="48" fillId="0" borderId="11" xfId="0" applyNumberFormat="1" applyFont="1" applyFill="1" applyBorder="1" applyAlignment="1">
      <alignment horizontal="right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57150</xdr:rowOff>
    </xdr:from>
    <xdr:to>
      <xdr:col>4</xdr:col>
      <xdr:colOff>133350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9075"/>
          <a:ext cx="592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4"/>
  <sheetViews>
    <sheetView showGridLines="0" zoomScalePageLayoutView="0" workbookViewId="0" topLeftCell="A1">
      <selection activeCell="D35" sqref="D35"/>
    </sheetView>
  </sheetViews>
  <sheetFormatPr defaultColWidth="12.00390625" defaultRowHeight="12.75"/>
  <cols>
    <col min="1" max="1" width="10.375" style="1" customWidth="1"/>
    <col min="2" max="2" width="31.25390625" style="1" customWidth="1"/>
    <col min="3" max="3" width="19.875" style="9" customWidth="1"/>
    <col min="4" max="4" width="19.875" style="1" bestFit="1" customWidth="1"/>
    <col min="5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10" spans="3:5" ht="18.75">
      <c r="C10" s="2"/>
      <c r="D10" s="8"/>
      <c r="E10" s="31"/>
    </row>
    <row r="11" spans="3:5" ht="18.75">
      <c r="C11" s="2"/>
      <c r="D11" s="8"/>
      <c r="E11" s="31"/>
    </row>
    <row r="12" spans="3:5" ht="18.75">
      <c r="C12" s="2"/>
      <c r="D12" s="8"/>
      <c r="E12" s="31"/>
    </row>
    <row r="13" spans="2:5" ht="15.75">
      <c r="B13" s="32"/>
      <c r="C13" s="32"/>
      <c r="D13" s="33"/>
      <c r="E13" s="31"/>
    </row>
    <row r="14" spans="2:5" ht="18.75">
      <c r="B14" s="2" t="s">
        <v>5</v>
      </c>
      <c r="C14" s="32"/>
      <c r="D14" s="29"/>
      <c r="E14" s="31"/>
    </row>
    <row r="15" spans="2:5" ht="15.75">
      <c r="B15" s="32"/>
      <c r="C15" s="32"/>
      <c r="D15" s="33"/>
      <c r="E15" s="31"/>
    </row>
    <row r="16" spans="2:5" ht="15.75">
      <c r="B16" s="3" t="s">
        <v>9</v>
      </c>
      <c r="C16" s="27" t="s">
        <v>60</v>
      </c>
      <c r="D16" s="34">
        <f>+AER!C26</f>
        <v>255881202.26999998</v>
      </c>
      <c r="E16" s="31"/>
    </row>
    <row r="17" spans="2:5" ht="15.75">
      <c r="B17" s="3" t="s">
        <v>64</v>
      </c>
      <c r="C17" s="27"/>
      <c r="D17" s="66">
        <v>360745788</v>
      </c>
      <c r="E17" s="31"/>
    </row>
    <row r="18" spans="2:5" ht="15.75">
      <c r="B18" s="3" t="s">
        <v>65</v>
      </c>
      <c r="C18" s="3"/>
      <c r="D18" s="67">
        <v>542062157</v>
      </c>
      <c r="E18" s="31"/>
    </row>
    <row r="19" spans="2:5" ht="15.75">
      <c r="B19" s="3"/>
      <c r="C19" s="3"/>
      <c r="D19" s="36"/>
      <c r="E19" s="31"/>
    </row>
    <row r="20" spans="2:5" ht="15.75">
      <c r="B20" s="7" t="s">
        <v>0</v>
      </c>
      <c r="C20" s="7"/>
      <c r="D20" s="36">
        <f>SUM(D16:D19)</f>
        <v>1158689147.27</v>
      </c>
      <c r="E20" s="31"/>
    </row>
    <row r="21" spans="2:5" ht="15.75">
      <c r="B21" s="3"/>
      <c r="C21" s="3"/>
      <c r="D21" s="36"/>
      <c r="E21" s="31"/>
    </row>
    <row r="22" spans="2:5" ht="15.75">
      <c r="B22" s="7" t="s">
        <v>6</v>
      </c>
      <c r="C22" s="7"/>
      <c r="D22" s="34"/>
      <c r="E22" s="31"/>
    </row>
    <row r="23" spans="2:5" ht="15.75">
      <c r="B23" s="7" t="s">
        <v>10</v>
      </c>
      <c r="C23" s="27" t="s">
        <v>61</v>
      </c>
      <c r="D23" s="35">
        <f>+AER!C54</f>
        <v>396630952.03</v>
      </c>
      <c r="E23" s="31"/>
    </row>
    <row r="24" spans="2:5" ht="15.75">
      <c r="B24" s="32"/>
      <c r="C24" s="32"/>
      <c r="D24" s="34"/>
      <c r="E24" s="31"/>
    </row>
    <row r="25" spans="2:5" ht="15.75">
      <c r="B25" s="6" t="s">
        <v>1</v>
      </c>
      <c r="C25" s="6"/>
      <c r="D25" s="37">
        <f>+D20-D23</f>
        <v>762058195.24</v>
      </c>
      <c r="E25" s="31"/>
    </row>
    <row r="26" spans="2:5" ht="15.75">
      <c r="B26" s="38"/>
      <c r="C26" s="38"/>
      <c r="D26" s="37"/>
      <c r="E26" s="31"/>
    </row>
    <row r="27" spans="2:5" ht="15.75">
      <c r="B27" s="38"/>
      <c r="C27" s="38"/>
      <c r="D27" s="39"/>
      <c r="E27" s="31"/>
    </row>
    <row r="28" spans="2:5" ht="15.75">
      <c r="B28" s="4" t="s">
        <v>8</v>
      </c>
      <c r="C28" s="27" t="s">
        <v>62</v>
      </c>
      <c r="D28" s="40">
        <f>+AER!C105</f>
        <v>1156168931.5900002</v>
      </c>
      <c r="E28" s="31"/>
    </row>
    <row r="29" spans="2:5" ht="15.75">
      <c r="B29" s="3" t="s">
        <v>7</v>
      </c>
      <c r="C29" s="27" t="s">
        <v>63</v>
      </c>
      <c r="D29" s="41">
        <f>+AER!C114</f>
        <v>4412517.48</v>
      </c>
      <c r="E29" s="31"/>
    </row>
    <row r="30" spans="2:5" ht="15.75">
      <c r="B30" s="3"/>
      <c r="C30" s="3"/>
      <c r="D30" s="42"/>
      <c r="E30" s="31"/>
    </row>
    <row r="31" spans="2:5" ht="15.75">
      <c r="B31" s="5" t="s">
        <v>2</v>
      </c>
      <c r="C31" s="5"/>
      <c r="D31" s="43">
        <f>SUM(D28:D30)</f>
        <v>1160581449.0700002</v>
      </c>
      <c r="E31" s="44"/>
    </row>
    <row r="32" spans="2:5" ht="15.75">
      <c r="B32" s="32"/>
      <c r="C32" s="32"/>
      <c r="D32" s="34"/>
      <c r="E32" s="31"/>
    </row>
    <row r="33" spans="2:5" ht="15.75">
      <c r="B33" s="6" t="s">
        <v>3</v>
      </c>
      <c r="C33" s="6"/>
      <c r="D33" s="45">
        <f>D25-D31</f>
        <v>-398523253.83000016</v>
      </c>
      <c r="E33" s="31"/>
    </row>
    <row r="34" spans="2:5" ht="15.75">
      <c r="B34" s="38"/>
      <c r="C34" s="38"/>
      <c r="D34" s="37"/>
      <c r="E34" s="31"/>
    </row>
    <row r="35" spans="2:5" ht="15.75">
      <c r="B35" s="6" t="s">
        <v>4</v>
      </c>
      <c r="C35" s="6"/>
      <c r="D35" s="41">
        <v>4002950.06</v>
      </c>
      <c r="E35" s="31"/>
    </row>
    <row r="36" spans="2:5" ht="12.75">
      <c r="B36" s="31"/>
      <c r="C36" s="31"/>
      <c r="D36" s="46"/>
      <c r="E36" s="31"/>
    </row>
    <row r="37" spans="2:5" ht="16.5" thickBot="1">
      <c r="B37" s="6" t="s">
        <v>66</v>
      </c>
      <c r="C37" s="6"/>
      <c r="D37" s="47">
        <f>+D35+D33</f>
        <v>-394520303.77000016</v>
      </c>
      <c r="E37" s="31"/>
    </row>
    <row r="38" spans="2:5" ht="13.5" thickTop="1">
      <c r="B38" s="31"/>
      <c r="C38" s="31"/>
      <c r="D38" s="44"/>
      <c r="E38" s="31"/>
    </row>
    <row r="41" spans="1:3" ht="12.75">
      <c r="A41" s="10"/>
      <c r="B41" s="10"/>
      <c r="C41" s="11"/>
    </row>
    <row r="42" spans="1:3" ht="12.75">
      <c r="A42" s="10"/>
      <c r="B42" s="10"/>
      <c r="C42" s="11"/>
    </row>
    <row r="43" spans="1:3" ht="12.75">
      <c r="A43" s="10"/>
      <c r="B43" s="10"/>
      <c r="C43" s="11"/>
    </row>
    <row r="44" spans="1:3" ht="12.75">
      <c r="A44" s="10"/>
      <c r="B44" s="10"/>
      <c r="C44" s="11"/>
    </row>
  </sheetData>
  <sheetProtection/>
  <printOptions horizontalCentered="1"/>
  <pageMargins left="0.4330708661417323" right="0.31496062992125984" top="0.5905511811023623" bottom="0.984251968503937" header="1.062992125984252" footer="0"/>
  <pageSetup horizontalDpi="600" verticalDpi="600" orientation="portrait" scale="105" r:id="rId2"/>
  <headerFooter alignWithMargins="0">
    <oddHeader>&amp;C&amp;"Arrus Blk BT,Negrita"&amp;14
Estado de Resultados
Del 1 de enero al 31 de diciembre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zoomScale="160" zoomScaleNormal="160" zoomScalePageLayoutView="0" workbookViewId="0" topLeftCell="A42">
      <selection activeCell="C105" sqref="C105"/>
    </sheetView>
  </sheetViews>
  <sheetFormatPr defaultColWidth="12.00390625" defaultRowHeight="12.75"/>
  <cols>
    <col min="1" max="1" width="55.75390625" style="13" bestFit="1" customWidth="1"/>
    <col min="2" max="2" width="14.25390625" style="48" bestFit="1" customWidth="1"/>
    <col min="3" max="3" width="17.875" style="30" bestFit="1" customWidth="1"/>
    <col min="4" max="16384" width="12.00390625" style="13" customWidth="1"/>
  </cols>
  <sheetData>
    <row r="1" ht="15.75">
      <c r="A1" s="12" t="s">
        <v>90</v>
      </c>
    </row>
    <row r="2" ht="7.5" customHeight="1"/>
    <row r="3" ht="12.75">
      <c r="A3" s="14" t="s">
        <v>32</v>
      </c>
    </row>
    <row r="4" spans="1:5" ht="12.75">
      <c r="A4" s="15" t="s">
        <v>33</v>
      </c>
      <c r="B4" s="49">
        <v>25686592.71</v>
      </c>
      <c r="D4" s="15"/>
      <c r="E4" s="50"/>
    </row>
    <row r="5" spans="1:5" ht="12.75">
      <c r="A5" s="15" t="s">
        <v>34</v>
      </c>
      <c r="B5" s="49">
        <v>23324944.939999998</v>
      </c>
      <c r="D5" s="15"/>
      <c r="E5" s="51"/>
    </row>
    <row r="6" spans="1:5" ht="12.75">
      <c r="A6" s="15" t="s">
        <v>35</v>
      </c>
      <c r="B6" s="49">
        <v>18327922.389999997</v>
      </c>
      <c r="D6" s="15"/>
      <c r="E6" s="51"/>
    </row>
    <row r="7" spans="1:5" ht="12.75">
      <c r="A7" s="15" t="s">
        <v>36</v>
      </c>
      <c r="B7" s="49">
        <v>19567002.04</v>
      </c>
      <c r="D7" s="15"/>
      <c r="E7" s="51"/>
    </row>
    <row r="8" spans="1:5" ht="12.75">
      <c r="A8" s="15" t="s">
        <v>37</v>
      </c>
      <c r="B8" s="49">
        <v>11776020.46</v>
      </c>
      <c r="D8" s="15"/>
      <c r="E8" s="51"/>
    </row>
    <row r="9" spans="1:5" ht="12.75">
      <c r="A9" s="15" t="s">
        <v>38</v>
      </c>
      <c r="B9" s="49">
        <v>7866024.88</v>
      </c>
      <c r="D9" s="15"/>
      <c r="E9" s="51"/>
    </row>
    <row r="10" spans="1:5" ht="12.75">
      <c r="A10" s="15" t="s">
        <v>39</v>
      </c>
      <c r="B10" s="49">
        <f>14701120.52+769933</f>
        <v>15471053.52</v>
      </c>
      <c r="D10" s="15"/>
      <c r="E10" s="51"/>
    </row>
    <row r="11" spans="1:5" ht="12.75">
      <c r="A11" s="15" t="s">
        <v>41</v>
      </c>
      <c r="B11" s="49">
        <f>11056836.46-769933</f>
        <v>10286903.46</v>
      </c>
      <c r="D11" s="15"/>
      <c r="E11" s="51"/>
    </row>
    <row r="12" spans="1:5" ht="12.75">
      <c r="A12" s="15" t="s">
        <v>40</v>
      </c>
      <c r="B12" s="49">
        <v>14276929.25</v>
      </c>
      <c r="D12" s="15"/>
      <c r="E12" s="51"/>
    </row>
    <row r="13" spans="1:5" ht="12.75">
      <c r="A13" s="15" t="s">
        <v>67</v>
      </c>
      <c r="B13" s="49">
        <v>3922546.0700000003</v>
      </c>
      <c r="D13" s="15"/>
      <c r="E13" s="51"/>
    </row>
    <row r="14" spans="1:5" ht="12.75">
      <c r="A14" s="15" t="s">
        <v>68</v>
      </c>
      <c r="B14" s="52">
        <v>2714626.27</v>
      </c>
      <c r="D14" s="15"/>
      <c r="E14" s="51"/>
    </row>
    <row r="15" spans="1:3" ht="20.25" customHeight="1">
      <c r="A15" s="53" t="s">
        <v>42</v>
      </c>
      <c r="B15" s="28"/>
      <c r="C15" s="54">
        <f>SUM(B4:B14)</f>
        <v>153220565.98999998</v>
      </c>
    </row>
    <row r="16" spans="1:3" ht="7.5" customHeight="1">
      <c r="A16" s="16"/>
      <c r="B16" s="17"/>
      <c r="C16" s="55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2" ht="12.75">
      <c r="A19" s="15" t="s">
        <v>44</v>
      </c>
      <c r="B19" s="56">
        <v>23795004</v>
      </c>
    </row>
    <row r="20" spans="1:2" ht="12.75">
      <c r="A20" s="15" t="s">
        <v>45</v>
      </c>
      <c r="B20" s="56">
        <v>29039713.31</v>
      </c>
    </row>
    <row r="21" spans="1:2" ht="12.75">
      <c r="A21" s="15" t="s">
        <v>69</v>
      </c>
      <c r="B21" s="56">
        <v>49821426.97</v>
      </c>
    </row>
    <row r="22" spans="1:2" ht="12.75">
      <c r="A22" s="15" t="s">
        <v>70</v>
      </c>
      <c r="B22" s="52">
        <v>4492</v>
      </c>
    </row>
    <row r="24" spans="1:3" ht="12.75">
      <c r="A24" s="16" t="s">
        <v>46</v>
      </c>
      <c r="C24" s="57">
        <f>SUM(B19:B22)</f>
        <v>102660636.28</v>
      </c>
    </row>
    <row r="26" spans="1:3" ht="15.75" thickBot="1">
      <c r="A26" s="19" t="s">
        <v>91</v>
      </c>
      <c r="B26" s="58"/>
      <c r="C26" s="20">
        <f>SUM(C15:C24)</f>
        <v>255881202.26999998</v>
      </c>
    </row>
    <row r="27" spans="1:3" ht="15.75" thickTop="1">
      <c r="A27" s="19"/>
      <c r="B27" s="58"/>
      <c r="C27" s="59"/>
    </row>
    <row r="28" ht="15.75">
      <c r="A28" s="12" t="s">
        <v>92</v>
      </c>
    </row>
    <row r="29" ht="8.25" customHeight="1"/>
    <row r="30" ht="12.75">
      <c r="A30" s="14" t="s">
        <v>32</v>
      </c>
    </row>
    <row r="31" spans="1:2" ht="12.75">
      <c r="A31" s="15" t="s">
        <v>33</v>
      </c>
      <c r="B31" s="49">
        <v>41290510.49</v>
      </c>
    </row>
    <row r="32" spans="1:2" ht="12.75">
      <c r="A32" s="15" t="s">
        <v>34</v>
      </c>
      <c r="B32" s="49">
        <v>37867378.94</v>
      </c>
    </row>
    <row r="33" spans="1:2" ht="12.75">
      <c r="A33" s="15" t="s">
        <v>35</v>
      </c>
      <c r="B33" s="49">
        <v>28433612.049999997</v>
      </c>
    </row>
    <row r="34" spans="1:2" ht="12.75">
      <c r="A34" s="15" t="s">
        <v>36</v>
      </c>
      <c r="B34" s="49">
        <v>32315891.57</v>
      </c>
    </row>
    <row r="35" spans="1:2" ht="12.75">
      <c r="A35" s="15" t="s">
        <v>37</v>
      </c>
      <c r="B35" s="49">
        <v>20786966.6</v>
      </c>
    </row>
    <row r="36" spans="1:2" ht="12.75">
      <c r="A36" s="15" t="s">
        <v>38</v>
      </c>
      <c r="B36" s="49">
        <v>12569377.6</v>
      </c>
    </row>
    <row r="37" spans="1:2" ht="12.75">
      <c r="A37" s="15" t="s">
        <v>39</v>
      </c>
      <c r="B37" s="49">
        <v>23573007.55</v>
      </c>
    </row>
    <row r="38" spans="1:2" ht="12.75">
      <c r="A38" s="15" t="s">
        <v>41</v>
      </c>
      <c r="B38" s="49">
        <v>20370716</v>
      </c>
    </row>
    <row r="39" spans="1:2" ht="12.75">
      <c r="A39" s="15" t="s">
        <v>40</v>
      </c>
      <c r="B39" s="49">
        <v>26145807.3</v>
      </c>
    </row>
    <row r="40" spans="1:2" ht="12.75">
      <c r="A40" s="15" t="s">
        <v>67</v>
      </c>
      <c r="B40" s="49">
        <v>6957503.28</v>
      </c>
    </row>
    <row r="41" spans="1:2" ht="12.75">
      <c r="A41" s="15" t="s">
        <v>68</v>
      </c>
      <c r="B41" s="52">
        <v>2985961.91</v>
      </c>
    </row>
    <row r="42" spans="1:2" ht="9" customHeight="1">
      <c r="A42" s="15"/>
      <c r="B42" s="49"/>
    </row>
    <row r="43" spans="1:3" ht="12.75">
      <c r="A43" s="21" t="s">
        <v>47</v>
      </c>
      <c r="B43" s="49"/>
      <c r="C43" s="55">
        <f>SUM(B31:B42)</f>
        <v>253296733.29000002</v>
      </c>
    </row>
    <row r="44" spans="1:2" ht="7.5" customHeight="1">
      <c r="A44" s="15"/>
      <c r="B44" s="18"/>
    </row>
    <row r="45" spans="1:2" ht="12.75">
      <c r="A45" s="16" t="s">
        <v>43</v>
      </c>
      <c r="B45" s="18"/>
    </row>
    <row r="46" spans="1:2" ht="12.75">
      <c r="A46" s="16"/>
      <c r="B46" s="18"/>
    </row>
    <row r="47" spans="1:2" ht="12.75">
      <c r="A47" s="15" t="s">
        <v>44</v>
      </c>
      <c r="B47" s="56">
        <v>33414696.61</v>
      </c>
    </row>
    <row r="48" spans="1:2" ht="12.75">
      <c r="A48" s="15" t="s">
        <v>45</v>
      </c>
      <c r="B48" s="56">
        <v>40661062.580000006</v>
      </c>
    </row>
    <row r="49" spans="1:2" ht="12.75">
      <c r="A49" s="15" t="s">
        <v>69</v>
      </c>
      <c r="B49" s="56">
        <v>68932758.77</v>
      </c>
    </row>
    <row r="50" spans="1:2" ht="12.75">
      <c r="A50" s="15" t="s">
        <v>70</v>
      </c>
      <c r="B50" s="52">
        <v>325700.78</v>
      </c>
    </row>
    <row r="52" spans="1:3" ht="12.75">
      <c r="A52" s="16" t="s">
        <v>46</v>
      </c>
      <c r="C52" s="57">
        <f>SUM(B47:B50)</f>
        <v>143334218.73999998</v>
      </c>
    </row>
    <row r="53" ht="7.5" customHeight="1"/>
    <row r="54" spans="1:3" ht="15.75" thickBot="1">
      <c r="A54" s="19" t="s">
        <v>93</v>
      </c>
      <c r="B54" s="58"/>
      <c r="C54" s="20">
        <f>SUM(C43:C52)</f>
        <v>396630952.03</v>
      </c>
    </row>
    <row r="55" spans="1:3" ht="16.5" thickTop="1">
      <c r="A55" s="12" t="s">
        <v>94</v>
      </c>
      <c r="B55" s="60"/>
      <c r="C55" s="61"/>
    </row>
    <row r="56" spans="1:3" ht="14.25">
      <c r="A56" s="68" t="s">
        <v>19</v>
      </c>
      <c r="B56" s="69">
        <v>360706471.45</v>
      </c>
      <c r="C56" s="62"/>
    </row>
    <row r="57" spans="1:3" ht="13.5" customHeight="1">
      <c r="A57" s="68" t="s">
        <v>20</v>
      </c>
      <c r="B57" s="69">
        <v>2982658.61</v>
      </c>
      <c r="C57" s="62"/>
    </row>
    <row r="58" spans="1:3" ht="14.25">
      <c r="A58" s="68" t="s">
        <v>71</v>
      </c>
      <c r="B58" s="69">
        <v>533155.5</v>
      </c>
      <c r="C58" s="62"/>
    </row>
    <row r="59" spans="1:3" ht="13.5" customHeight="1">
      <c r="A59" s="68" t="s">
        <v>24</v>
      </c>
      <c r="B59" s="69">
        <v>12740752.29</v>
      </c>
      <c r="C59" s="62"/>
    </row>
    <row r="60" spans="1:3" ht="13.5" customHeight="1">
      <c r="A60" s="68" t="s">
        <v>12</v>
      </c>
      <c r="B60" s="69">
        <v>28849987.509999998</v>
      </c>
      <c r="C60" s="62"/>
    </row>
    <row r="61" spans="1:3" ht="13.5" customHeight="1">
      <c r="A61" s="68" t="s">
        <v>48</v>
      </c>
      <c r="B61" s="69">
        <v>24282514.189999998</v>
      </c>
      <c r="C61" s="62"/>
    </row>
    <row r="62" spans="1:3" ht="13.5" customHeight="1">
      <c r="A62" s="68" t="s">
        <v>13</v>
      </c>
      <c r="B62" s="69">
        <v>23740677.66</v>
      </c>
      <c r="C62" s="62"/>
    </row>
    <row r="63" spans="1:3" ht="13.5" customHeight="1">
      <c r="A63" s="68" t="s">
        <v>21</v>
      </c>
      <c r="B63" s="69">
        <v>3377559.08</v>
      </c>
      <c r="C63" s="62"/>
    </row>
    <row r="64" spans="1:3" ht="13.5" customHeight="1">
      <c r="A64" s="68" t="s">
        <v>72</v>
      </c>
      <c r="B64" s="69">
        <v>685007.38</v>
      </c>
      <c r="C64" s="62"/>
    </row>
    <row r="65" spans="1:3" ht="13.5" customHeight="1">
      <c r="A65" s="68" t="s">
        <v>73</v>
      </c>
      <c r="B65" s="69">
        <v>441170.47</v>
      </c>
      <c r="C65" s="62"/>
    </row>
    <row r="66" spans="1:3" ht="13.5" customHeight="1">
      <c r="A66" s="68" t="s">
        <v>49</v>
      </c>
      <c r="B66" s="69">
        <v>8249549.19</v>
      </c>
      <c r="C66" s="62"/>
    </row>
    <row r="67" spans="1:3" ht="13.5" customHeight="1">
      <c r="A67" s="68" t="s">
        <v>74</v>
      </c>
      <c r="B67" s="69">
        <v>350000</v>
      </c>
      <c r="C67" s="62"/>
    </row>
    <row r="68" spans="1:3" ht="13.5" customHeight="1">
      <c r="A68" s="68" t="s">
        <v>75</v>
      </c>
      <c r="B68" s="69">
        <v>31100</v>
      </c>
      <c r="C68" s="62"/>
    </row>
    <row r="69" spans="1:3" ht="13.5" customHeight="1">
      <c r="A69" s="68" t="s">
        <v>22</v>
      </c>
      <c r="B69" s="69">
        <v>24863187.1</v>
      </c>
      <c r="C69" s="62"/>
    </row>
    <row r="70" spans="1:3" ht="13.5" customHeight="1">
      <c r="A70" s="68" t="s">
        <v>23</v>
      </c>
      <c r="B70" s="69">
        <v>5396671.53</v>
      </c>
      <c r="C70" s="62"/>
    </row>
    <row r="71" spans="1:3" ht="13.5" customHeight="1">
      <c r="A71" s="68" t="s">
        <v>18</v>
      </c>
      <c r="B71" s="69">
        <v>453290.89</v>
      </c>
      <c r="C71" s="62"/>
    </row>
    <row r="72" spans="1:3" ht="13.5" customHeight="1">
      <c r="A72" s="68" t="s">
        <v>25</v>
      </c>
      <c r="B72" s="69">
        <v>216473.66999999998</v>
      </c>
      <c r="C72" s="62"/>
    </row>
    <row r="73" spans="1:3" ht="13.5" customHeight="1">
      <c r="A73" s="68" t="s">
        <v>50</v>
      </c>
      <c r="B73" s="69">
        <v>8056340.03</v>
      </c>
      <c r="C73" s="62"/>
    </row>
    <row r="74" spans="1:3" ht="13.5" customHeight="1">
      <c r="A74" s="68" t="s">
        <v>15</v>
      </c>
      <c r="B74" s="69">
        <v>323828.59</v>
      </c>
      <c r="C74" s="62"/>
    </row>
    <row r="75" spans="1:3" ht="13.5" customHeight="1">
      <c r="A75" s="68" t="s">
        <v>31</v>
      </c>
      <c r="B75" s="69">
        <v>42711979.269999996</v>
      </c>
      <c r="C75" s="62"/>
    </row>
    <row r="76" spans="1:3" ht="13.5" customHeight="1">
      <c r="A76" s="68" t="s">
        <v>26</v>
      </c>
      <c r="B76" s="69">
        <v>20085464.740000002</v>
      </c>
      <c r="C76" s="62"/>
    </row>
    <row r="77" spans="1:3" ht="13.5" customHeight="1">
      <c r="A77" s="68" t="s">
        <v>17</v>
      </c>
      <c r="B77" s="69">
        <v>4794115.470000001</v>
      </c>
      <c r="C77" s="62"/>
    </row>
    <row r="78" spans="1:3" ht="13.5" customHeight="1">
      <c r="A78" s="68" t="s">
        <v>51</v>
      </c>
      <c r="B78" s="69">
        <v>46594392.22</v>
      </c>
      <c r="C78" s="62"/>
    </row>
    <row r="79" spans="1:3" ht="13.5" customHeight="1">
      <c r="A79" s="68" t="s">
        <v>76</v>
      </c>
      <c r="B79" s="69">
        <v>25418933.07</v>
      </c>
      <c r="C79" s="62"/>
    </row>
    <row r="80" spans="1:3" ht="13.5" customHeight="1">
      <c r="A80" s="68" t="s">
        <v>11</v>
      </c>
      <c r="B80" s="69">
        <v>11159143.49</v>
      </c>
      <c r="C80" s="62"/>
    </row>
    <row r="81" spans="1:3" ht="13.5" customHeight="1">
      <c r="A81" s="68" t="s">
        <v>27</v>
      </c>
      <c r="B81" s="69">
        <v>541479.79</v>
      </c>
      <c r="C81" s="62"/>
    </row>
    <row r="82" spans="1:3" ht="13.5" customHeight="1">
      <c r="A82" s="68" t="s">
        <v>77</v>
      </c>
      <c r="B82" s="69">
        <v>15950649.570000002</v>
      </c>
      <c r="C82" s="62"/>
    </row>
    <row r="83" spans="1:3" ht="13.5" customHeight="1">
      <c r="A83" s="68" t="s">
        <v>14</v>
      </c>
      <c r="B83" s="69">
        <v>3641695.89</v>
      </c>
      <c r="C83" s="62"/>
    </row>
    <row r="84" spans="1:3" ht="13.5" customHeight="1">
      <c r="A84" s="68" t="s">
        <v>28</v>
      </c>
      <c r="B84" s="69">
        <v>7568968</v>
      </c>
      <c r="C84" s="62"/>
    </row>
    <row r="85" spans="1:3" ht="13.5" customHeight="1">
      <c r="A85" s="68" t="s">
        <v>78</v>
      </c>
      <c r="B85" s="69">
        <v>152236.26</v>
      </c>
      <c r="C85" s="62"/>
    </row>
    <row r="86" spans="1:3" ht="13.5" customHeight="1">
      <c r="A86" s="68" t="s">
        <v>52</v>
      </c>
      <c r="B86" s="69">
        <v>4729242.14</v>
      </c>
      <c r="C86" s="62"/>
    </row>
    <row r="87" spans="1:3" ht="13.5" customHeight="1">
      <c r="A87" s="68" t="s">
        <v>53</v>
      </c>
      <c r="B87" s="69">
        <v>361703.73000000004</v>
      </c>
      <c r="C87" s="62"/>
    </row>
    <row r="88" spans="1:3" ht="13.5" customHeight="1">
      <c r="A88" s="68" t="s">
        <v>79</v>
      </c>
      <c r="B88" s="69">
        <v>530850.6</v>
      </c>
      <c r="C88" s="62"/>
    </row>
    <row r="89" spans="1:3" ht="13.5" customHeight="1">
      <c r="A89" s="68" t="s">
        <v>54</v>
      </c>
      <c r="B89" s="69">
        <v>3433076.65</v>
      </c>
      <c r="C89" s="62"/>
    </row>
    <row r="90" spans="1:3" ht="13.5" customHeight="1">
      <c r="A90" s="68" t="s">
        <v>55</v>
      </c>
      <c r="B90" s="69">
        <v>3955135.79</v>
      </c>
      <c r="C90" s="62"/>
    </row>
    <row r="91" spans="1:3" ht="13.5" customHeight="1">
      <c r="A91" s="68" t="s">
        <v>29</v>
      </c>
      <c r="B91" s="69">
        <v>37203456.93</v>
      </c>
      <c r="C91" s="62"/>
    </row>
    <row r="92" spans="1:3" ht="13.5" customHeight="1">
      <c r="A92" s="68" t="s">
        <v>80</v>
      </c>
      <c r="B92" s="69">
        <v>2265022.26</v>
      </c>
      <c r="C92" s="62"/>
    </row>
    <row r="93" spans="1:3" ht="13.5" customHeight="1">
      <c r="A93" s="68" t="s">
        <v>81</v>
      </c>
      <c r="B93" s="69">
        <v>45000</v>
      </c>
      <c r="C93" s="62"/>
    </row>
    <row r="94" spans="1:3" ht="13.5" customHeight="1">
      <c r="A94" s="68" t="s">
        <v>82</v>
      </c>
      <c r="B94" s="69">
        <v>145278667.13</v>
      </c>
      <c r="C94" s="62"/>
    </row>
    <row r="95" spans="1:3" ht="13.5" customHeight="1">
      <c r="A95" s="68" t="s">
        <v>83</v>
      </c>
      <c r="B95" s="69">
        <v>53050</v>
      </c>
      <c r="C95" s="62"/>
    </row>
    <row r="96" spans="1:3" ht="13.5" customHeight="1">
      <c r="A96" s="68" t="s">
        <v>16</v>
      </c>
      <c r="B96" s="69">
        <v>20084271.46</v>
      </c>
      <c r="C96" s="62"/>
    </row>
    <row r="97" spans="1:3" ht="13.5" customHeight="1">
      <c r="A97" s="68" t="s">
        <v>84</v>
      </c>
      <c r="B97" s="69">
        <v>7600</v>
      </c>
      <c r="C97" s="62"/>
    </row>
    <row r="98" spans="1:3" ht="13.5" customHeight="1">
      <c r="A98" s="68" t="s">
        <v>56</v>
      </c>
      <c r="B98" s="69">
        <v>210836642.73</v>
      </c>
      <c r="C98" s="62"/>
    </row>
    <row r="99" spans="1:3" ht="13.5" customHeight="1">
      <c r="A99" s="68" t="s">
        <v>85</v>
      </c>
      <c r="B99" s="69">
        <v>16878906.16</v>
      </c>
      <c r="C99" s="62"/>
    </row>
    <row r="100" spans="1:3" ht="13.5" customHeight="1">
      <c r="A100" s="68" t="s">
        <v>86</v>
      </c>
      <c r="B100" s="69">
        <v>1695346.4</v>
      </c>
      <c r="C100" s="62"/>
    </row>
    <row r="101" spans="1:3" ht="13.5" customHeight="1">
      <c r="A101" s="68" t="s">
        <v>87</v>
      </c>
      <c r="B101" s="69">
        <v>3007.98</v>
      </c>
      <c r="C101" s="62"/>
    </row>
    <row r="102" spans="1:3" ht="13.5" customHeight="1">
      <c r="A102" s="68" t="s">
        <v>57</v>
      </c>
      <c r="B102" s="69">
        <v>22532484.7</v>
      </c>
      <c r="C102" s="62"/>
    </row>
    <row r="103" spans="1:3" ht="13.5" customHeight="1">
      <c r="A103" s="68" t="s">
        <v>88</v>
      </c>
      <c r="B103" s="69">
        <v>143337.65</v>
      </c>
      <c r="C103" s="62"/>
    </row>
    <row r="104" spans="1:3" ht="13.5" customHeight="1">
      <c r="A104" s="68" t="s">
        <v>98</v>
      </c>
      <c r="B104" s="70">
        <v>1232676.37</v>
      </c>
      <c r="C104" s="62"/>
    </row>
    <row r="105" spans="1:3" ht="19.5" customHeight="1" thickBot="1">
      <c r="A105" s="22" t="s">
        <v>95</v>
      </c>
      <c r="B105" s="18"/>
      <c r="C105" s="63">
        <f>SUM(B56:B104)</f>
        <v>1156168931.5900002</v>
      </c>
    </row>
    <row r="106" spans="1:3" ht="9.75" customHeight="1" thickTop="1">
      <c r="A106" s="22"/>
      <c r="B106" s="18"/>
      <c r="C106" s="64"/>
    </row>
    <row r="107" spans="1:3" ht="15" customHeight="1">
      <c r="A107" s="12" t="s">
        <v>96</v>
      </c>
      <c r="B107" s="18"/>
      <c r="C107" s="62"/>
    </row>
    <row r="108" spans="1:3" ht="15" customHeight="1">
      <c r="A108" s="12"/>
      <c r="B108" s="18"/>
      <c r="C108" s="62"/>
    </row>
    <row r="109" spans="1:3" ht="12.75" customHeight="1">
      <c r="A109" s="15" t="s">
        <v>89</v>
      </c>
      <c r="B109" s="18">
        <v>2189537.8</v>
      </c>
      <c r="C109" s="62"/>
    </row>
    <row r="110" spans="1:3" ht="12.75" customHeight="1">
      <c r="A110" s="15" t="s">
        <v>30</v>
      </c>
      <c r="B110" s="18">
        <v>324716.27</v>
      </c>
      <c r="C110" s="62"/>
    </row>
    <row r="111" spans="1:3" ht="12.75" customHeight="1">
      <c r="A111" s="15" t="s">
        <v>58</v>
      </c>
      <c r="B111" s="18">
        <v>169152.12</v>
      </c>
      <c r="C111" s="62"/>
    </row>
    <row r="112" spans="1:3" ht="12.75" customHeight="1">
      <c r="A112" s="15" t="s">
        <v>59</v>
      </c>
      <c r="B112" s="23">
        <v>1729111.29</v>
      </c>
      <c r="C112" s="62"/>
    </row>
    <row r="113" spans="1:3" ht="12.75" customHeight="1">
      <c r="A113" s="15"/>
      <c r="B113" s="18"/>
      <c r="C113" s="62"/>
    </row>
    <row r="114" spans="1:3" ht="15.75" thickBot="1">
      <c r="A114" s="19" t="s">
        <v>97</v>
      </c>
      <c r="B114" s="18"/>
      <c r="C114" s="24">
        <f>SUM(B109:B112)</f>
        <v>4412517.48</v>
      </c>
    </row>
    <row r="115" spans="1:3" ht="12.75" customHeight="1" thickTop="1">
      <c r="A115" s="15"/>
      <c r="B115" s="18"/>
      <c r="C115" s="62"/>
    </row>
    <row r="116" spans="1:3" ht="12.75" customHeight="1">
      <c r="A116" s="15"/>
      <c r="B116" s="18"/>
      <c r="C116" s="62"/>
    </row>
    <row r="117" spans="1:3" ht="12.75" customHeight="1">
      <c r="A117" s="25"/>
      <c r="B117" s="18"/>
      <c r="C117" s="62"/>
    </row>
    <row r="118" spans="1:3" ht="12.75" customHeight="1">
      <c r="A118" s="15"/>
      <c r="B118" s="18"/>
      <c r="C118" s="62"/>
    </row>
    <row r="119" spans="1:3" ht="12.75" customHeight="1">
      <c r="A119" s="15"/>
      <c r="B119" s="18"/>
      <c r="C119" s="62"/>
    </row>
    <row r="120" ht="15" customHeight="1">
      <c r="B120" s="65"/>
    </row>
    <row r="121" ht="15" customHeight="1">
      <c r="B121" s="65"/>
    </row>
    <row r="122" ht="15" customHeight="1">
      <c r="B122" s="65"/>
    </row>
    <row r="123" ht="15" customHeight="1">
      <c r="B123" s="65"/>
    </row>
    <row r="124" ht="15" customHeight="1">
      <c r="B124" s="65"/>
    </row>
    <row r="125" ht="15" customHeight="1">
      <c r="B125" s="65"/>
    </row>
    <row r="126" ht="15" customHeight="1">
      <c r="B126" s="65"/>
    </row>
    <row r="127" ht="15" customHeight="1">
      <c r="B127" s="65"/>
    </row>
    <row r="128" ht="15" customHeight="1">
      <c r="B128" s="65"/>
    </row>
    <row r="129" ht="15" customHeight="1">
      <c r="B129" s="65"/>
    </row>
    <row r="130" ht="12.75">
      <c r="B130" s="65"/>
    </row>
    <row r="131" spans="1:3" ht="12.75">
      <c r="A131" s="26"/>
      <c r="C131" s="54"/>
    </row>
    <row r="132" spans="1:3" ht="12.75">
      <c r="A132" s="26"/>
      <c r="C132" s="54"/>
    </row>
    <row r="133" spans="1:3" ht="12.75">
      <c r="A133" s="26"/>
      <c r="C133" s="54"/>
    </row>
    <row r="134" spans="1:3" ht="12.75">
      <c r="A134" s="26"/>
      <c r="C134" s="54"/>
    </row>
    <row r="135" spans="1:3" ht="12.75">
      <c r="A135" s="26"/>
      <c r="C135" s="54"/>
    </row>
    <row r="136" spans="1:3" ht="12.75">
      <c r="A136" s="26"/>
      <c r="C136" s="54"/>
    </row>
    <row r="137" spans="1:3" ht="12.75">
      <c r="A137" s="26"/>
      <c r="C137" s="54"/>
    </row>
    <row r="138" spans="1:3" ht="12.75">
      <c r="A138" s="26"/>
      <c r="C138" s="54"/>
    </row>
    <row r="139" spans="1:3" ht="12.75">
      <c r="A139" s="26"/>
      <c r="C139" s="54"/>
    </row>
    <row r="140" spans="1:3" ht="12.75">
      <c r="A140" s="26"/>
      <c r="C140" s="54"/>
    </row>
    <row r="141" spans="1:3" ht="12.75">
      <c r="A141" s="26"/>
      <c r="C141" s="54"/>
    </row>
    <row r="142" spans="1:3" ht="12.75">
      <c r="A142" s="26"/>
      <c r="C142" s="54"/>
    </row>
    <row r="143" spans="1:3" ht="12.75">
      <c r="A143" s="26"/>
      <c r="C143" s="54"/>
    </row>
    <row r="144" spans="1:3" ht="12.75">
      <c r="A144" s="26"/>
      <c r="C144" s="54"/>
    </row>
    <row r="145" spans="1:3" ht="12.75">
      <c r="A145" s="26"/>
      <c r="C145" s="54"/>
    </row>
    <row r="146" spans="1:3" ht="12.75">
      <c r="A146" s="26"/>
      <c r="C146" s="54"/>
    </row>
    <row r="147" spans="1:3" ht="12.75">
      <c r="A147" s="26"/>
      <c r="C147" s="54"/>
    </row>
    <row r="148" spans="1:3" ht="12.75">
      <c r="A148" s="26"/>
      <c r="C148" s="54"/>
    </row>
    <row r="149" spans="1:3" ht="12.75">
      <c r="A149" s="26"/>
      <c r="C149" s="54"/>
    </row>
    <row r="150" spans="1:3" ht="12.75">
      <c r="A150" s="26"/>
      <c r="C150" s="54"/>
    </row>
    <row r="151" spans="1:3" ht="12.75">
      <c r="A151" s="26"/>
      <c r="C151" s="54"/>
    </row>
    <row r="152" spans="1:3" ht="12.75">
      <c r="A152" s="26"/>
      <c r="C152" s="54"/>
    </row>
    <row r="153" spans="1:3" ht="12.75">
      <c r="A153" s="26"/>
      <c r="C153" s="54"/>
    </row>
    <row r="154" spans="1:3" ht="12.75">
      <c r="A154" s="26"/>
      <c r="C154" s="54"/>
    </row>
    <row r="155" spans="1:3" ht="12.75">
      <c r="A155" s="26"/>
      <c r="C155" s="54"/>
    </row>
    <row r="156" spans="1:3" ht="12.75">
      <c r="A156" s="26"/>
      <c r="C156" s="54"/>
    </row>
    <row r="157" spans="1:3" ht="12.75">
      <c r="A157" s="26"/>
      <c r="C157" s="54"/>
    </row>
    <row r="158" spans="1:3" ht="12.75">
      <c r="A158" s="26"/>
      <c r="C158" s="54"/>
    </row>
    <row r="159" spans="1:3" ht="12.75">
      <c r="A159" s="26"/>
      <c r="C159" s="54"/>
    </row>
    <row r="160" spans="1:3" ht="12.75">
      <c r="A160" s="26"/>
      <c r="C160" s="54"/>
    </row>
    <row r="161" spans="1:3" ht="12.75">
      <c r="A161" s="26"/>
      <c r="C161" s="54"/>
    </row>
    <row r="162" spans="1:3" ht="12.75">
      <c r="A162" s="26"/>
      <c r="C162" s="54"/>
    </row>
    <row r="163" spans="1:3" ht="12.75">
      <c r="A163" s="26"/>
      <c r="C163" s="54"/>
    </row>
    <row r="164" spans="1:3" ht="12.75">
      <c r="A164" s="26"/>
      <c r="C164" s="54"/>
    </row>
    <row r="165" spans="1:3" ht="12.75">
      <c r="A165" s="26"/>
      <c r="C165" s="54"/>
    </row>
  </sheetData>
  <sheetProtection/>
  <printOptions horizontalCentered="1"/>
  <pageMargins left="0.7086614173228347" right="0.7086614173228347" top="1.77" bottom="0.5511811023622047" header="0.31496062992125984" footer="0.31496062992125984"/>
  <pageSetup horizontalDpi="600" verticalDpi="600" orientation="portrait" scale="90" r:id="rId1"/>
  <headerFooter>
    <oddHeader>&amp;C&amp;"Arrus BT,Negrita"&amp;14
Estado de Resultados
Del 1  al 30 de septiembre de 2013
Valores en RD$
</oddHeader>
  </headerFooter>
  <rowBreaks count="3" manualBreakCount="3">
    <brk id="27" max="255" man="1"/>
    <brk id="54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2014-05-26T16:30:36Z</cp:lastPrinted>
  <dcterms:created xsi:type="dcterms:W3CDTF">1999-04-24T14:30:54Z</dcterms:created>
  <dcterms:modified xsi:type="dcterms:W3CDTF">2014-05-26T16:31:26Z</dcterms:modified>
  <cp:category/>
  <cp:version/>
  <cp:contentType/>
  <cp:contentStatus/>
</cp:coreProperties>
</file>