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externalReferences>
    <externalReference r:id="rId5"/>
    <externalReference r:id="rId6"/>
  </externalReferences>
  <definedNames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<sst xmlns="http://schemas.openxmlformats.org/spreadsheetml/2006/main" count="120" uniqueCount="101">
  <si>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</si>
  <si>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</si>
  <si>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</si>
  <si>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</si>
  <si>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</si>
  <si>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</si>
  <si>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</si>
  <si>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</si>
  <si>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</si>
  <si>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</si>
  <si>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</si>
  <si>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</si>
  <si>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</si>
  <si>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</si>
  <si>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</si>
  <si>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</si>
  <si>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</si>
  <si>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</si>
  <si>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</si>
  <si>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</si>
  <si>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</si>
  <si>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Vacaciones</t>
  </si>
  <si>
    <t>Seguro Riesgos Laborales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</si>
  <si>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</si>
  <si>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</si>
  <si>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</si>
  <si>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</si>
  <si>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</si>
  <si>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</si>
  <si>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</si>
  <si>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</si>
  <si>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</si>
  <si>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</si>
  <si>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</si>
  <si>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</si>
  <si>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</si>
  <si>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</si>
  <si>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</si>
  <si>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</si>
  <si>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</si>
  <si>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</si>
  <si>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</si>
  <si>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</si>
  <si>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</si>
  <si>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</si>
  <si>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</si>
  <si>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Total Plazas Agropecuarias y Unidades Móviles</t>
  </si>
  <si>
    <t>Total Costo de Ventas por Supermercados</t>
  </si>
  <si>
    <t>Sistema de Pensiones</t>
  </si>
  <si>
    <t>Servicios Prestados</t>
  </si>
  <si>
    <t>Alquiler de Vehiculos para Operativos de Ventas</t>
  </si>
  <si>
    <t>Materiales y Utiles Oficina</t>
  </si>
  <si>
    <t>Utiles y Servicios de  Limpieza</t>
  </si>
  <si>
    <t>Alquiler Equipos y Otros</t>
  </si>
  <si>
    <t>Alquiler Locales Comerciales</t>
  </si>
  <si>
    <t>Intereses y Cargos por  Mora TSS</t>
  </si>
  <si>
    <t>Depreciacion Activos Fijos</t>
  </si>
  <si>
    <t>Comisiones Tarjetas de Crédito</t>
  </si>
  <si>
    <t>Impuestos sobre Cheques y Transferencias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</si>
  <si>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</si>
  <si>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</si>
  <si>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</si>
  <si>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</si>
  <si>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</si>
  <si>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</si>
  <si>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>(10) Ingresos por Centro de Distribución</t>
  </si>
  <si>
    <t>Agromercado Mercado la Romana</t>
  </si>
  <si>
    <t>Agromercado Mercado El Valle</t>
  </si>
  <si>
    <t>Unidades Móviles, Ferias y Aguinaldos</t>
  </si>
  <si>
    <t xml:space="preserve"> (10) Total Ingresos por Centro de Distribución</t>
  </si>
  <si>
    <t>(11) Costo de Ventas por Centro de Distribución</t>
  </si>
  <si>
    <t>(11) Total Costo de Ventas por Centro de Distribución</t>
  </si>
  <si>
    <t>(12) Gastos Operacionales</t>
  </si>
  <si>
    <t>Capacitación y Entrenamiento de Personal</t>
  </si>
  <si>
    <t>Gastos Médicos</t>
  </si>
  <si>
    <t>Uniforme de Personal</t>
  </si>
  <si>
    <t>Compensación por Uso de Vehículos</t>
  </si>
  <si>
    <t>Labor Extraordinaria</t>
  </si>
  <si>
    <t>Alquiler de Vehiculos Uso Administrativo</t>
  </si>
  <si>
    <t>Material para Empaques de Mercancias</t>
  </si>
  <si>
    <t>Servicios de Seguridad</t>
  </si>
  <si>
    <t>Seminarios y Foros Institucionales</t>
  </si>
  <si>
    <t>Eventos y Motivos Navideños</t>
  </si>
  <si>
    <t>Gastos Operativos Mercados de Productores</t>
  </si>
  <si>
    <t>Gastos de Estibadores</t>
  </si>
  <si>
    <t>Gastos Legales</t>
  </si>
  <si>
    <t>Reparaciones y Mantenimiento Activos Fijos</t>
  </si>
  <si>
    <t>Gastos por Cuentas Incobrables</t>
  </si>
  <si>
    <t>Amortización de Seguros</t>
  </si>
  <si>
    <t>Otras Donaciones</t>
  </si>
  <si>
    <t>(12) Total  Gastos Operacionales</t>
  </si>
  <si>
    <t>(13) Gastos Financieros</t>
  </si>
  <si>
    <t>Intereses Sobre Préstamos</t>
  </si>
  <si>
    <t>(13) Total Gastos Financieros</t>
  </si>
  <si>
    <t>Asignación para Combustibles</t>
  </si>
  <si>
    <t>Gastos de Representación</t>
  </si>
  <si>
    <t>Cuotas y Suscripciones</t>
  </si>
  <si>
    <t>Febrero</t>
  </si>
  <si>
    <t>Al 28-02-2014</t>
  </si>
  <si>
    <t>Seguro Medico</t>
  </si>
  <si>
    <t>Resultado del Periodo  Enero - Febrero 2014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</si>
</sst>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4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b/>
      <u val="single"/>
      <sz val="11"/>
      <name val="Arrus BT"/>
      <family val="1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0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1" xfId="0" applyNumberFormat="1" applyFont="1" applyFill="1" applyBorder="1" applyAlignment="1">
      <alignment horizontal="right"/>
    </xf>
    <xf numFmtId="4" fontId="26" fillId="0" borderId="10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>
      <alignment/>
      <protection/>
    </xf>
    <xf numFmtId="0" fontId="4" fillId="0" borderId="0" xfId="82" applyAlignment="1">
      <alignment/>
      <protection/>
    </xf>
    <xf numFmtId="0" fontId="7" fillId="0" borderId="0" xfId="82" applyFont="1" applyAlignment="1">
      <alignment/>
      <protection/>
    </xf>
    <xf numFmtId="3" fontId="7" fillId="0" borderId="0" xfId="82" applyNumberFormat="1" applyFont="1" applyAlignment="1">
      <alignment/>
      <protection/>
    </xf>
    <xf numFmtId="39" fontId="7" fillId="0" borderId="0" xfId="82" applyNumberFormat="1" applyFont="1" applyAlignment="1">
      <alignment/>
      <protection/>
    </xf>
    <xf numFmtId="39" fontId="7" fillId="0" borderId="11" xfId="82" applyNumberFormat="1" applyFont="1" applyBorder="1" applyAlignment="1">
      <alignment/>
      <protection/>
    </xf>
    <xf numFmtId="39" fontId="5" fillId="0" borderId="0" xfId="82" applyNumberFormat="1" applyFont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0" fontId="5" fillId="0" borderId="0" xfId="82" applyFont="1" applyAlignment="1">
      <alignment/>
      <protection/>
    </xf>
    <xf numFmtId="39" fontId="5" fillId="0" borderId="0" xfId="82" applyNumberFormat="1" applyFont="1" applyAlignment="1">
      <alignment/>
      <protection/>
    </xf>
    <xf numFmtId="39" fontId="13" fillId="0" borderId="0" xfId="82" applyNumberFormat="1" applyFont="1" applyFill="1" applyAlignment="1">
      <alignment/>
      <protection/>
    </xf>
    <xf numFmtId="39" fontId="13" fillId="0" borderId="11" xfId="82" applyNumberFormat="1" applyFont="1" applyFill="1" applyBorder="1" applyAlignment="1">
      <alignment/>
      <protection/>
    </xf>
    <xf numFmtId="39" fontId="5" fillId="0" borderId="0" xfId="82" applyNumberFormat="1" applyFont="1" applyBorder="1" applyAlignment="1">
      <alignment/>
      <protection/>
    </xf>
    <xf numFmtId="39" fontId="5" fillId="0" borderId="11" xfId="82" applyNumberFormat="1" applyFont="1" applyBorder="1" applyAlignment="1">
      <alignment/>
      <protection/>
    </xf>
    <xf numFmtId="3" fontId="4" fillId="0" borderId="0" xfId="82" applyNumberFormat="1" applyAlignment="1">
      <alignment/>
      <protection/>
    </xf>
    <xf numFmtId="39" fontId="8" fillId="0" borderId="0" xfId="82" applyNumberFormat="1" applyFont="1" applyBorder="1" applyAlignment="1">
      <alignment/>
      <protection/>
    </xf>
    <xf numFmtId="39" fontId="4" fillId="0" borderId="0" xfId="82" applyNumberFormat="1" applyAlignment="1">
      <alignment/>
      <protection/>
    </xf>
    <xf numFmtId="39" fontId="9" fillId="0" borderId="10" xfId="82" applyNumberFormat="1" applyFont="1" applyBorder="1" applyAlignment="1">
      <alignment/>
      <protection/>
    </xf>
    <xf numFmtId="3" fontId="4" fillId="0" borderId="0" xfId="81" applyNumberFormat="1" applyFont="1" applyFill="1">
      <alignment/>
      <protection/>
    </xf>
    <xf numFmtId="174" fontId="17" fillId="0" borderId="0" xfId="0" applyNumberFormat="1" applyFont="1" applyFill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6" fillId="0" borderId="0" xfId="0" applyNumberFormat="1" applyFont="1" applyAlignment="1">
      <alignment horizontal="right"/>
    </xf>
    <xf numFmtId="174" fontId="17" fillId="0" borderId="11" xfId="0" applyNumberFormat="1" applyFont="1" applyFill="1" applyBorder="1" applyAlignment="1">
      <alignment horizontal="right"/>
    </xf>
    <xf numFmtId="4" fontId="4" fillId="0" borderId="0" xfId="81" applyNumberFormat="1" applyFont="1">
      <alignment/>
      <protection/>
    </xf>
    <xf numFmtId="4" fontId="15" fillId="0" borderId="0" xfId="81" applyNumberFormat="1" applyFont="1">
      <alignment/>
      <protection/>
    </xf>
    <xf numFmtId="174" fontId="17" fillId="0" borderId="0" xfId="0" applyNumberFormat="1" applyFont="1" applyFill="1" applyAlignment="1">
      <alignment horizontal="right"/>
    </xf>
    <xf numFmtId="4" fontId="4" fillId="0" borderId="11" xfId="81" applyNumberFormat="1" applyBorder="1">
      <alignment/>
      <protection/>
    </xf>
    <xf numFmtId="3" fontId="21" fillId="0" borderId="0" xfId="81" applyNumberFormat="1" applyFont="1" applyFill="1">
      <alignment/>
      <protection/>
    </xf>
    <xf numFmtId="4" fontId="22" fillId="0" borderId="0" xfId="81" applyNumberFormat="1" applyFont="1" applyBorder="1">
      <alignment/>
      <protection/>
    </xf>
    <xf numFmtId="3" fontId="24" fillId="0" borderId="0" xfId="81" applyNumberFormat="1" applyFont="1" applyFill="1" applyAlignment="1">
      <alignment horizontal="centerContinuous"/>
      <protection/>
    </xf>
    <xf numFmtId="4" fontId="28" fillId="0" borderId="0" xfId="81" applyNumberFormat="1" applyFont="1" applyAlignment="1">
      <alignment horizontal="centerContinuous"/>
      <protection/>
    </xf>
    <xf numFmtId="4" fontId="29" fillId="0" borderId="0" xfId="81" applyNumberFormat="1" applyFont="1">
      <alignment/>
      <protection/>
    </xf>
    <xf numFmtId="4" fontId="25" fillId="0" borderId="10" xfId="81" applyNumberFormat="1" applyFont="1" applyBorder="1">
      <alignment/>
      <protection/>
    </xf>
    <xf numFmtId="4" fontId="25" fillId="0" borderId="0" xfId="81" applyNumberFormat="1" applyFont="1" applyBorder="1">
      <alignment/>
      <protection/>
    </xf>
    <xf numFmtId="0" fontId="4" fillId="0" borderId="0" xfId="81" applyFont="1" applyFill="1">
      <alignment/>
      <protection/>
    </xf>
    <xf numFmtId="39" fontId="7" fillId="0" borderId="0" xfId="82" applyNumberFormat="1" applyFont="1">
      <alignment/>
      <protection/>
    </xf>
    <xf numFmtId="39" fontId="7" fillId="0" borderId="11" xfId="82" applyNumberFormat="1" applyFont="1" applyBorder="1">
      <alignment/>
      <protection/>
    </xf>
    <xf numFmtId="174" fontId="17" fillId="0" borderId="12" xfId="0" applyNumberFormat="1" applyFont="1" applyFill="1" applyBorder="1" applyAlignment="1">
      <alignment horizontal="right"/>
    </xf>
    <xf numFmtId="3" fontId="4" fillId="0" borderId="13" xfId="81" applyNumberFormat="1" applyFont="1" applyFill="1" applyBorder="1" applyAlignment="1">
      <alignment horizontal="center"/>
      <protection/>
    </xf>
    <xf numFmtId="4" fontId="4" fillId="0" borderId="13" xfId="81" applyNumberFormat="1" applyBorder="1" applyAlignment="1">
      <alignment horizontal="center"/>
      <protection/>
    </xf>
    <xf numFmtId="4" fontId="14" fillId="0" borderId="0" xfId="81" applyNumberFormat="1" applyFont="1" applyBorder="1">
      <alignment/>
      <protection/>
    </xf>
    <xf numFmtId="4" fontId="14" fillId="0" borderId="11" xfId="81" applyNumberFormat="1" applyFont="1" applyBorder="1">
      <alignment/>
      <protection/>
    </xf>
    <xf numFmtId="4" fontId="14" fillId="0" borderId="0" xfId="81" applyNumberFormat="1" applyFont="1">
      <alignment/>
      <protection/>
    </xf>
    <xf numFmtId="40" fontId="63" fillId="0" borderId="0" xfId="0" applyNumberFormat="1" applyFont="1" applyBorder="1" applyAlignment="1">
      <alignment horizontal="right"/>
    </xf>
    <xf numFmtId="40" fontId="63" fillId="0" borderId="11" xfId="0" applyNumberFormat="1" applyFont="1" applyBorder="1" applyAlignment="1">
      <alignment horizontal="right"/>
    </xf>
    <xf numFmtId="4" fontId="15" fillId="0" borderId="11" xfId="81" applyNumberFormat="1" applyFont="1" applyBorder="1">
      <alignment/>
      <protection/>
    </xf>
    <xf numFmtId="0" fontId="6" fillId="0" borderId="0" xfId="82" applyFont="1" applyAlignment="1">
      <alignment horizontal="right"/>
      <protection/>
    </xf>
    <xf numFmtId="0" fontId="7" fillId="0" borderId="0" xfId="82" applyFont="1" applyAlignment="1">
      <alignment horizontal="right"/>
      <protection/>
    </xf>
    <xf numFmtId="39" fontId="7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5" fillId="0" borderId="0" xfId="82" applyNumberFormat="1" applyFont="1" applyAlignment="1">
      <alignment horizontal="right"/>
      <protection/>
    </xf>
    <xf numFmtId="39" fontId="4" fillId="0" borderId="0" xfId="82" applyNumberFormat="1" applyAlignment="1">
      <alignment horizontal="right"/>
      <protection/>
    </xf>
    <xf numFmtId="0" fontId="4" fillId="0" borderId="0" xfId="82" applyAlignment="1">
      <alignment horizontal="right"/>
      <protection/>
    </xf>
    <xf numFmtId="3" fontId="14" fillId="0" borderId="0" xfId="82" applyNumberFormat="1" applyFont="1" applyAlignment="1">
      <alignment horizontal="right"/>
      <protection/>
    </xf>
    <xf numFmtId="3" fontId="4" fillId="0" borderId="0" xfId="82" applyNumberFormat="1" applyAlignment="1">
      <alignment horizontal="right"/>
      <protection/>
    </xf>
    <xf numFmtId="39" fontId="7" fillId="0" borderId="11" xfId="82" applyNumberFormat="1" applyFont="1" applyBorder="1" applyAlignment="1">
      <alignment horizontal="right"/>
      <protection/>
    </xf>
    <xf numFmtId="39" fontId="7" fillId="0" borderId="0" xfId="82" applyNumberFormat="1" applyFont="1" applyBorder="1" applyAlignment="1">
      <alignment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2</xdr:row>
      <xdr:rowOff>76200</xdr:rowOff>
    </xdr:from>
    <xdr:to>
      <xdr:col>4</xdr:col>
      <xdr:colOff>923925</xdr:colOff>
      <xdr:row>8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00050"/>
          <a:ext cx="5953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7)Balance%20General-31%20ENERO%202014%20-%20OL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07)Balance%20General-28%20FEBRERO%202014-OL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-DP"/>
      <sheetName val="D.PUB."/>
      <sheetName val="PREST. LABORALES"/>
      <sheetName val="CO-BI"/>
      <sheetName val="GPA"/>
      <sheetName val="A.FIJOS"/>
      <sheetName val="GTOS-RESUMEN"/>
      <sheetName val="GTOS-DETAL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EFE"/>
      <sheetName val="NBG"/>
      <sheetName val="ABG"/>
      <sheetName val="AER"/>
      <sheetName val="GTOS"/>
      <sheetName val="Hoja5"/>
      <sheetName val="BCES, CTAS CTES"/>
      <sheetName val="RES-GTOS"/>
      <sheetName val="ANALISIS"/>
      <sheetName val="BCE.GRAL"/>
      <sheetName val="E.RDO."/>
      <sheetName val="Hoja2"/>
      <sheetName val="CC"/>
      <sheetName val="CP-ANALISIS"/>
      <sheetName val="CP"/>
      <sheetName val="D.PUB."/>
      <sheetName val="PREST. LABORALES"/>
      <sheetName val="CO-BI"/>
      <sheetName val="GPA"/>
      <sheetName val="A.FIJOS"/>
      <sheetName val="GTOS-RESUMEN"/>
      <sheetName val="GTOS-DETALLE"/>
    </sheetNames>
    <sheetDataSet>
      <sheetData sheetId="5">
        <row r="114">
          <cell r="C114">
            <v>1126577.9100000001</v>
          </cell>
        </row>
      </sheetData>
      <sheetData sheetId="6">
        <row r="2">
          <cell r="C2">
            <v>34454</v>
          </cell>
          <cell r="D2">
            <v>210502.4</v>
          </cell>
        </row>
        <row r="3">
          <cell r="C3">
            <v>354104.69</v>
          </cell>
          <cell r="D3">
            <v>513594.36</v>
          </cell>
        </row>
        <row r="4">
          <cell r="C4">
            <v>279577.4</v>
          </cell>
          <cell r="D4">
            <v>557399.31</v>
          </cell>
        </row>
        <row r="5">
          <cell r="C5">
            <v>4081280</v>
          </cell>
          <cell r="D5">
            <v>8209280</v>
          </cell>
        </row>
        <row r="6">
          <cell r="C6">
            <v>352434.98</v>
          </cell>
          <cell r="D6">
            <v>701823.98</v>
          </cell>
        </row>
        <row r="7">
          <cell r="C7">
            <v>288226.29</v>
          </cell>
          <cell r="D7">
            <v>2168280.86</v>
          </cell>
        </row>
        <row r="8">
          <cell r="C8">
            <v>456399</v>
          </cell>
          <cell r="D8">
            <v>889548</v>
          </cell>
        </row>
        <row r="9">
          <cell r="C9">
            <v>2955444.9000000004</v>
          </cell>
          <cell r="D9">
            <v>5465281.28</v>
          </cell>
        </row>
        <row r="10">
          <cell r="C10">
            <v>0</v>
          </cell>
          <cell r="D10">
            <v>80000</v>
          </cell>
        </row>
        <row r="11">
          <cell r="C11">
            <v>0</v>
          </cell>
          <cell r="D11">
            <v>7400</v>
          </cell>
        </row>
        <row r="12">
          <cell r="C12">
            <v>39458.21</v>
          </cell>
          <cell r="D12">
            <v>87680.62</v>
          </cell>
        </row>
        <row r="13">
          <cell r="C13">
            <v>1524375.56</v>
          </cell>
          <cell r="D13">
            <v>3053332.87</v>
          </cell>
        </row>
        <row r="14">
          <cell r="C14">
            <v>144116.05</v>
          </cell>
          <cell r="D14">
            <v>255274.91</v>
          </cell>
        </row>
        <row r="15">
          <cell r="C15">
            <v>1346630.2100000002</v>
          </cell>
          <cell r="D15">
            <v>2766249.02</v>
          </cell>
        </row>
        <row r="16">
          <cell r="D16">
            <v>7600</v>
          </cell>
        </row>
        <row r="17">
          <cell r="C17">
            <v>3079.08</v>
          </cell>
          <cell r="D17">
            <v>22569.18</v>
          </cell>
        </row>
        <row r="18">
          <cell r="C18">
            <v>28320</v>
          </cell>
          <cell r="D18">
            <v>42480</v>
          </cell>
        </row>
        <row r="19">
          <cell r="C19">
            <v>206234.32</v>
          </cell>
          <cell r="D19">
            <v>367861.02</v>
          </cell>
        </row>
        <row r="20">
          <cell r="C20">
            <v>67876.55</v>
          </cell>
          <cell r="D20">
            <v>99306.5</v>
          </cell>
        </row>
        <row r="21">
          <cell r="C21">
            <v>0</v>
          </cell>
          <cell r="D21">
            <v>0</v>
          </cell>
        </row>
        <row r="22">
          <cell r="C22">
            <v>8954686.05</v>
          </cell>
          <cell r="D22">
            <v>21015512.25</v>
          </cell>
        </row>
        <row r="23">
          <cell r="C23">
            <v>154078.5</v>
          </cell>
          <cell r="D23">
            <v>308157</v>
          </cell>
        </row>
        <row r="24">
          <cell r="C24">
            <v>135643.17</v>
          </cell>
          <cell r="D24">
            <v>684372.78</v>
          </cell>
        </row>
        <row r="25">
          <cell r="C25">
            <v>54275.18</v>
          </cell>
          <cell r="D25">
            <v>120275.83</v>
          </cell>
        </row>
        <row r="26">
          <cell r="C26">
            <v>17500</v>
          </cell>
          <cell r="D26">
            <v>49360</v>
          </cell>
        </row>
        <row r="27">
          <cell r="C27">
            <v>-3685.58</v>
          </cell>
          <cell r="D27">
            <v>-4828.17</v>
          </cell>
        </row>
        <row r="28">
          <cell r="C28">
            <v>186768.35</v>
          </cell>
          <cell r="D28">
            <v>679268.35</v>
          </cell>
        </row>
        <row r="29">
          <cell r="C29">
            <v>27742397.67</v>
          </cell>
          <cell r="D29">
            <v>53883850.77</v>
          </cell>
        </row>
        <row r="30">
          <cell r="C30">
            <v>5700</v>
          </cell>
          <cell r="D30">
            <v>10800</v>
          </cell>
        </row>
        <row r="31">
          <cell r="C31">
            <v>100400</v>
          </cell>
          <cell r="D31">
            <v>934900</v>
          </cell>
        </row>
        <row r="32">
          <cell r="C32">
            <v>654501.95</v>
          </cell>
          <cell r="D32">
            <v>982528.13</v>
          </cell>
        </row>
        <row r="33">
          <cell r="D33">
            <v>4227662.7</v>
          </cell>
        </row>
        <row r="34">
          <cell r="C34">
            <v>10509.26</v>
          </cell>
          <cell r="D34">
            <v>426957.94</v>
          </cell>
        </row>
        <row r="35">
          <cell r="C35">
            <v>718747.89</v>
          </cell>
          <cell r="D35">
            <v>743144.89</v>
          </cell>
        </row>
        <row r="36">
          <cell r="C36">
            <v>50000</v>
          </cell>
          <cell r="D36">
            <v>50000</v>
          </cell>
        </row>
        <row r="37">
          <cell r="D37">
            <v>93416.66</v>
          </cell>
        </row>
        <row r="38">
          <cell r="C38">
            <v>2182229.63</v>
          </cell>
          <cell r="D38">
            <v>4244162.12</v>
          </cell>
        </row>
        <row r="39">
          <cell r="C39">
            <v>2126948.31</v>
          </cell>
          <cell r="D39">
            <v>4137123.2700000005</v>
          </cell>
        </row>
        <row r="40">
          <cell r="C40">
            <v>1934595</v>
          </cell>
          <cell r="D40">
            <v>1934595</v>
          </cell>
        </row>
        <row r="41">
          <cell r="C41">
            <v>306135.95</v>
          </cell>
          <cell r="D41">
            <v>594280.24</v>
          </cell>
        </row>
        <row r="42">
          <cell r="C42">
            <v>503404.4</v>
          </cell>
          <cell r="D42">
            <v>853271.68</v>
          </cell>
        </row>
        <row r="43">
          <cell r="C43">
            <v>25800</v>
          </cell>
          <cell r="D43">
            <v>42660</v>
          </cell>
        </row>
        <row r="44">
          <cell r="C44">
            <v>150000</v>
          </cell>
          <cell r="D44">
            <v>579999.99</v>
          </cell>
        </row>
        <row r="45">
          <cell r="C45">
            <v>31924341.659999996</v>
          </cell>
          <cell r="D45">
            <v>63490976.61</v>
          </cell>
        </row>
        <row r="46">
          <cell r="C46">
            <v>56183.66</v>
          </cell>
          <cell r="D46">
            <v>147415.78</v>
          </cell>
        </row>
      </sheetData>
      <sheetData sheetId="12">
        <row r="29">
          <cell r="E29">
            <v>587219</v>
          </cell>
          <cell r="G29">
            <v>1630915</v>
          </cell>
        </row>
        <row r="59">
          <cell r="D59">
            <v>11665</v>
          </cell>
          <cell r="F59">
            <v>30545</v>
          </cell>
        </row>
        <row r="60">
          <cell r="D60">
            <v>0</v>
          </cell>
          <cell r="F60">
            <v>63075</v>
          </cell>
        </row>
        <row r="119">
          <cell r="E119">
            <v>751640.3200000001</v>
          </cell>
          <cell r="G119">
            <v>2087571.2000000002</v>
          </cell>
        </row>
        <row r="150">
          <cell r="D150">
            <v>14931.2</v>
          </cell>
          <cell r="F150">
            <v>39097.6</v>
          </cell>
        </row>
        <row r="151">
          <cell r="D151">
            <v>0</v>
          </cell>
          <cell r="F151">
            <v>80736</v>
          </cell>
        </row>
        <row r="421">
          <cell r="D421">
            <v>339572.53</v>
          </cell>
          <cell r="F421">
            <v>727072.53</v>
          </cell>
        </row>
        <row r="422">
          <cell r="D422">
            <v>138346.24</v>
          </cell>
          <cell r="F422">
            <v>301862.91</v>
          </cell>
        </row>
        <row r="423">
          <cell r="D423">
            <v>7789.83</v>
          </cell>
          <cell r="F423">
            <v>73473.61</v>
          </cell>
        </row>
        <row r="425">
          <cell r="D425">
            <v>4863.55</v>
          </cell>
          <cell r="F425">
            <v>24168.86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F46"/>
  <sheetViews>
    <sheetView showGridLines="0" tabSelected="1" zoomScalePageLayoutView="0" workbookViewId="0" topLeftCell="A7">
      <selection activeCell="C15" sqref="C15"/>
    </sheetView>
  </sheetViews>
  <sheetFormatPr defaultColWidth="12.00390625" defaultRowHeight="12.75"/>
  <cols>
    <col min="1" max="1" width="0.12890625" style="1" customWidth="1"/>
    <col min="2" max="2" width="31.25390625" style="1" customWidth="1"/>
    <col min="3" max="3" width="19.875" style="9" customWidth="1"/>
    <col min="4" max="4" width="19.875" style="84" customWidth="1"/>
    <col min="5" max="5" width="19.875" style="1" bestFit="1" customWidth="1"/>
    <col min="6" max="6" width="12.00390625" style="1" customWidth="1"/>
    <col min="7" max="16384" width="12.00390625" style="1" customWidth="1"/>
  </cols>
  <sheetData>
    <row r="3" ht="12.75"/>
    <row r="4" ht="12.75"/>
    <row r="5" ht="12.75"/>
    <row r="6" ht="12.75"/>
    <row r="7" ht="12.75"/>
    <row r="8" ht="12.75"/>
    <row r="9" spans="3:6" ht="18">
      <c r="C9" s="2"/>
      <c r="D9" s="76"/>
      <c r="E9" s="8"/>
      <c r="F9" s="31"/>
    </row>
    <row r="10" spans="3:6" ht="18.75">
      <c r="C10" s="2"/>
      <c r="D10" s="76"/>
      <c r="E10" s="8"/>
      <c r="F10" s="31"/>
    </row>
    <row r="11" spans="3:6" ht="18.75">
      <c r="C11" s="2"/>
      <c r="D11" s="76"/>
      <c r="E11" s="8"/>
      <c r="F11" s="31"/>
    </row>
    <row r="12" spans="3:6" ht="18.75">
      <c r="C12" s="2"/>
      <c r="D12" s="76"/>
      <c r="E12" s="8"/>
      <c r="F12" s="31"/>
    </row>
    <row r="13" spans="3:6" ht="18.75">
      <c r="C13" s="2"/>
      <c r="D13" s="76"/>
      <c r="E13" s="8"/>
      <c r="F13" s="31"/>
    </row>
    <row r="14" spans="3:6" ht="18.75">
      <c r="C14" s="2"/>
      <c r="D14" s="1"/>
      <c r="F14" s="31"/>
    </row>
    <row r="15" spans="2:6" ht="15.75">
      <c r="B15" s="32"/>
      <c r="C15" s="32"/>
      <c r="D15" s="68" t="s">
        <v>97</v>
      </c>
      <c r="E15" s="69" t="s">
        <v>98</v>
      </c>
      <c r="F15" s="31"/>
    </row>
    <row r="16" spans="2:6" ht="18.75">
      <c r="B16" s="2" t="s">
        <v>5</v>
      </c>
      <c r="C16" s="32"/>
      <c r="D16" s="77"/>
      <c r="E16" s="29"/>
      <c r="F16" s="31"/>
    </row>
    <row r="17" spans="2:6" ht="15.75">
      <c r="B17" s="32"/>
      <c r="C17" s="32"/>
      <c r="D17" s="77"/>
      <c r="E17" s="33"/>
      <c r="F17" s="31"/>
    </row>
    <row r="18" spans="2:6" ht="15.75">
      <c r="B18" s="3" t="s">
        <v>9</v>
      </c>
      <c r="C18" s="28" t="s">
        <v>59</v>
      </c>
      <c r="D18" s="34">
        <f>+AER!B25</f>
        <v>6513512.8</v>
      </c>
      <c r="E18" s="34">
        <f>+AER!C25</f>
        <v>13843806.48</v>
      </c>
      <c r="F18" s="31"/>
    </row>
    <row r="19" spans="2:6" ht="15.75">
      <c r="B19" s="3" t="s">
        <v>63</v>
      </c>
      <c r="C19" s="28"/>
      <c r="D19" s="65">
        <v>30062149</v>
      </c>
      <c r="E19" s="65">
        <v>60124298</v>
      </c>
      <c r="F19" s="31"/>
    </row>
    <row r="20" spans="2:6" ht="15.75">
      <c r="B20" s="3" t="s">
        <v>64</v>
      </c>
      <c r="C20" s="3"/>
      <c r="D20" s="85">
        <v>39333334</v>
      </c>
      <c r="E20" s="66">
        <v>78666668</v>
      </c>
      <c r="F20" s="31"/>
    </row>
    <row r="21" spans="2:6" ht="15.75">
      <c r="B21" s="3"/>
      <c r="C21" s="3"/>
      <c r="D21" s="78"/>
      <c r="E21" s="36"/>
      <c r="F21" s="31"/>
    </row>
    <row r="22" spans="2:6" ht="15.75">
      <c r="B22" s="7" t="s">
        <v>0</v>
      </c>
      <c r="C22" s="7"/>
      <c r="D22" s="36">
        <f>SUM(D18:D21)</f>
        <v>75908995.8</v>
      </c>
      <c r="E22" s="36">
        <f>SUM(E18:E21)</f>
        <v>152634772.48000002</v>
      </c>
      <c r="F22" s="31"/>
    </row>
    <row r="23" spans="2:6" ht="15.75">
      <c r="B23" s="3"/>
      <c r="C23" s="3"/>
      <c r="D23" s="78"/>
      <c r="E23" s="36"/>
      <c r="F23" s="31"/>
    </row>
    <row r="24" spans="2:6" ht="15.75">
      <c r="B24" s="7" t="s">
        <v>6</v>
      </c>
      <c r="C24" s="7"/>
      <c r="D24" s="79"/>
      <c r="E24" s="34"/>
      <c r="F24" s="31"/>
    </row>
    <row r="25" spans="2:6" ht="15.75">
      <c r="B25" s="7" t="s">
        <v>10</v>
      </c>
      <c r="C25" s="28" t="s">
        <v>60</v>
      </c>
      <c r="D25" s="35">
        <f>+AER!B52</f>
        <v>8336782.51</v>
      </c>
      <c r="E25" s="35">
        <f>+AER!C52</f>
        <v>17719558.48</v>
      </c>
      <c r="F25" s="31"/>
    </row>
    <row r="26" spans="2:6" ht="15.75">
      <c r="B26" s="32"/>
      <c r="C26" s="32"/>
      <c r="D26" s="78"/>
      <c r="E26" s="34"/>
      <c r="F26" s="31"/>
    </row>
    <row r="27" spans="2:6" ht="15.75">
      <c r="B27" s="6" t="s">
        <v>1</v>
      </c>
      <c r="C27" s="6"/>
      <c r="D27" s="37">
        <f>+D22-D25</f>
        <v>67572213.28999999</v>
      </c>
      <c r="E27" s="37">
        <f>+E22-E25</f>
        <v>134915214.00000003</v>
      </c>
      <c r="F27" s="31"/>
    </row>
    <row r="28" spans="2:6" ht="15.75">
      <c r="B28" s="38"/>
      <c r="C28" s="38"/>
      <c r="D28" s="80"/>
      <c r="E28" s="37"/>
      <c r="F28" s="31"/>
    </row>
    <row r="29" spans="2:6" ht="15.75">
      <c r="B29" s="38"/>
      <c r="C29" s="38"/>
      <c r="D29" s="80"/>
      <c r="E29" s="39"/>
      <c r="F29" s="31"/>
    </row>
    <row r="30" spans="2:6" ht="15.75">
      <c r="B30" s="4" t="s">
        <v>8</v>
      </c>
      <c r="C30" s="28" t="s">
        <v>61</v>
      </c>
      <c r="D30" s="86">
        <f>+AER!B105</f>
        <v>90153172.28999999</v>
      </c>
      <c r="E30" s="40">
        <f>+AER!C105</f>
        <v>185735328.13</v>
      </c>
      <c r="F30" s="31"/>
    </row>
    <row r="31" spans="2:6" ht="15.75">
      <c r="B31" s="3" t="s">
        <v>7</v>
      </c>
      <c r="C31" s="28" t="s">
        <v>62</v>
      </c>
      <c r="D31" s="35">
        <f>+AER!B114</f>
        <v>490572.15</v>
      </c>
      <c r="E31" s="41">
        <f>+'[2]AER'!$C$114</f>
        <v>1126577.9100000001</v>
      </c>
      <c r="F31" s="31"/>
    </row>
    <row r="32" spans="2:6" ht="15.75">
      <c r="B32" s="3"/>
      <c r="C32" s="3"/>
      <c r="D32" s="78"/>
      <c r="E32" s="42"/>
      <c r="F32" s="31"/>
    </row>
    <row r="33" spans="2:6" ht="15.75">
      <c r="B33" s="5" t="s">
        <v>2</v>
      </c>
      <c r="C33" s="5"/>
      <c r="D33" s="43">
        <f>SUM(D30:D32)</f>
        <v>90643744.44</v>
      </c>
      <c r="E33" s="43">
        <f>SUM(E30:E32)</f>
        <v>186861906.04</v>
      </c>
      <c r="F33" s="44"/>
    </row>
    <row r="34" spans="2:6" ht="15.75">
      <c r="B34" s="32"/>
      <c r="C34" s="32"/>
      <c r="D34" s="78"/>
      <c r="E34" s="34"/>
      <c r="F34" s="31"/>
    </row>
    <row r="35" spans="2:6" ht="15.75">
      <c r="B35" s="6" t="s">
        <v>3</v>
      </c>
      <c r="C35" s="6"/>
      <c r="D35" s="45">
        <f>D27-D33</f>
        <v>-23071531.150000006</v>
      </c>
      <c r="E35" s="45">
        <f>E27-E33</f>
        <v>-51946692.03999996</v>
      </c>
      <c r="F35" s="31"/>
    </row>
    <row r="36" spans="2:6" ht="15.75">
      <c r="B36" s="38"/>
      <c r="C36" s="38"/>
      <c r="D36" s="80"/>
      <c r="E36" s="37"/>
      <c r="F36" s="31"/>
    </row>
    <row r="37" spans="2:6" ht="15.75">
      <c r="B37" s="6" t="s">
        <v>4</v>
      </c>
      <c r="C37" s="6"/>
      <c r="D37" s="35">
        <v>439248.81</v>
      </c>
      <c r="E37" s="41">
        <v>880134.37</v>
      </c>
      <c r="F37" s="31"/>
    </row>
    <row r="38" spans="2:6" ht="12.75">
      <c r="B38" s="31"/>
      <c r="C38" s="31"/>
      <c r="D38" s="81"/>
      <c r="E38" s="46"/>
      <c r="F38" s="31"/>
    </row>
    <row r="39" spans="2:6" ht="16.5" thickBot="1">
      <c r="B39" s="6" t="s">
        <v>100</v>
      </c>
      <c r="C39" s="6"/>
      <c r="D39" s="47">
        <f>+D37+D35</f>
        <v>-22632282.340000007</v>
      </c>
      <c r="E39" s="47">
        <f>+E37+E35</f>
        <v>-51066557.669999965</v>
      </c>
      <c r="F39" s="31"/>
    </row>
    <row r="40" spans="2:6" ht="13.5" thickTop="1">
      <c r="B40" s="31"/>
      <c r="C40" s="31"/>
      <c r="D40" s="82"/>
      <c r="E40" s="44"/>
      <c r="F40" s="31"/>
    </row>
    <row r="43" spans="1:4" ht="12.75">
      <c r="A43" s="10"/>
      <c r="B43" s="10"/>
      <c r="C43" s="11"/>
      <c r="D43" s="83"/>
    </row>
    <row r="44" spans="1:4" ht="12.75">
      <c r="A44" s="10"/>
      <c r="B44" s="10"/>
      <c r="C44" s="11"/>
      <c r="D44" s="83"/>
    </row>
    <row r="45" spans="1:4" ht="12.75">
      <c r="A45" s="10"/>
      <c r="B45" s="10"/>
      <c r="C45" s="11"/>
      <c r="D45" s="83"/>
    </row>
    <row r="46" spans="1:4" ht="12.75">
      <c r="A46" s="10"/>
      <c r="B46" s="10"/>
      <c r="C46" s="11"/>
      <c r="D46" s="83"/>
    </row>
  </sheetData>
  <sheetProtection/>
  <printOptions horizontalCentered="1"/>
  <pageMargins left="0.4330708661417323" right="0.31496062992125984" top="0.5905511811023623" bottom="0.984251968503937" header="1.5748031496062993" footer="0"/>
  <pageSetup horizontalDpi="600" verticalDpi="600" orientation="portrait" scale="105" r:id="rId2"/>
  <headerFooter alignWithMargins="0">
    <oddHeader>&amp;C&amp;"Arrus Blk BT,Negrita"&amp;14
Estado de Resultados
Del 1  de enero al 28 de febrero de 2014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zoomScale="160" zoomScaleNormal="160" zoomScalePageLayoutView="0" workbookViewId="0" topLeftCell="A99">
      <selection activeCell="A124" sqref="A124"/>
    </sheetView>
  </sheetViews>
  <sheetFormatPr defaultColWidth="12.00390625" defaultRowHeight="12.75"/>
  <cols>
    <col min="1" max="1" width="55.75390625" style="13" bestFit="1" customWidth="1"/>
    <col min="2" max="2" width="14.25390625" style="48" bestFit="1" customWidth="1"/>
    <col min="3" max="3" width="15.75390625" style="30" bestFit="1" customWidth="1"/>
    <col min="4" max="16384" width="12.00390625" style="13" customWidth="1"/>
  </cols>
  <sheetData>
    <row r="1" ht="15.75">
      <c r="A1" s="12" t="s">
        <v>65</v>
      </c>
    </row>
    <row r="2" spans="2:3" ht="12.75">
      <c r="B2" s="68" t="s">
        <v>97</v>
      </c>
      <c r="C2" s="69" t="s">
        <v>98</v>
      </c>
    </row>
    <row r="3" ht="12.75">
      <c r="A3" s="14" t="s">
        <v>32</v>
      </c>
    </row>
    <row r="4" spans="1:5" ht="12.75">
      <c r="A4" s="15" t="s">
        <v>33</v>
      </c>
      <c r="B4" s="49">
        <v>746795.5199999999</v>
      </c>
      <c r="C4" s="70">
        <v>1650040.4200000002</v>
      </c>
      <c r="D4" s="15"/>
      <c r="E4" s="50"/>
    </row>
    <row r="5" spans="1:5" ht="12.75">
      <c r="A5" s="15" t="s">
        <v>34</v>
      </c>
      <c r="B5" s="49">
        <v>996277.4400000001</v>
      </c>
      <c r="C5" s="70">
        <v>1952224.81</v>
      </c>
      <c r="D5" s="15"/>
      <c r="E5" s="51"/>
    </row>
    <row r="6" spans="1:5" ht="12.75">
      <c r="A6" s="15" t="s">
        <v>35</v>
      </c>
      <c r="B6" s="49">
        <v>916581.66</v>
      </c>
      <c r="C6" s="70">
        <v>1928137.58</v>
      </c>
      <c r="D6" s="15"/>
      <c r="E6" s="51"/>
    </row>
    <row r="7" spans="1:5" ht="12.75">
      <c r="A7" s="15" t="s">
        <v>36</v>
      </c>
      <c r="B7" s="49">
        <v>716302.09</v>
      </c>
      <c r="C7" s="70">
        <v>1651721.92</v>
      </c>
      <c r="D7" s="15"/>
      <c r="E7" s="51"/>
    </row>
    <row r="8" spans="1:5" ht="12.75">
      <c r="A8" s="15" t="s">
        <v>37</v>
      </c>
      <c r="B8" s="49">
        <v>404616.37</v>
      </c>
      <c r="C8" s="70">
        <v>750320.73</v>
      </c>
      <c r="D8" s="15"/>
      <c r="E8" s="51"/>
    </row>
    <row r="9" spans="1:5" ht="12.75">
      <c r="A9" s="15" t="s">
        <v>38</v>
      </c>
      <c r="B9" s="49">
        <v>175042.77</v>
      </c>
      <c r="C9" s="70">
        <v>302652.09</v>
      </c>
      <c r="D9" s="15"/>
      <c r="E9" s="51"/>
    </row>
    <row r="10" spans="1:5" ht="12.75">
      <c r="A10" s="15" t="s">
        <v>39</v>
      </c>
      <c r="B10" s="49">
        <v>602468.34</v>
      </c>
      <c r="C10" s="70">
        <v>1075900.1800000002</v>
      </c>
      <c r="D10" s="15"/>
      <c r="E10" s="51"/>
    </row>
    <row r="11" spans="1:5" ht="12.75">
      <c r="A11" s="15" t="s">
        <v>41</v>
      </c>
      <c r="B11" s="49">
        <v>386757.12</v>
      </c>
      <c r="C11" s="70">
        <v>766197.76</v>
      </c>
      <c r="D11" s="15"/>
      <c r="E11" s="51"/>
    </row>
    <row r="12" spans="1:5" ht="12.75">
      <c r="A12" s="15" t="s">
        <v>40</v>
      </c>
      <c r="B12" s="49">
        <v>375411.42</v>
      </c>
      <c r="C12" s="70">
        <v>770974.41</v>
      </c>
      <c r="D12" s="15"/>
      <c r="E12" s="51"/>
    </row>
    <row r="13" spans="1:5" ht="12.75">
      <c r="A13" s="15" t="s">
        <v>66</v>
      </c>
      <c r="B13" s="49">
        <v>337693.05000000005</v>
      </c>
      <c r="C13" s="70">
        <v>648234.2799999999</v>
      </c>
      <c r="D13" s="15"/>
      <c r="E13" s="51"/>
    </row>
    <row r="14" spans="1:5" ht="12.75">
      <c r="A14" s="15" t="s">
        <v>67</v>
      </c>
      <c r="B14" s="52">
        <v>256683.02</v>
      </c>
      <c r="C14" s="71">
        <v>622867.3</v>
      </c>
      <c r="D14" s="15"/>
      <c r="E14" s="51"/>
    </row>
    <row r="15" spans="1:3" ht="20.25" customHeight="1">
      <c r="A15" s="16" t="s">
        <v>42</v>
      </c>
      <c r="B15" s="54">
        <f>SUM(B4:B14)</f>
        <v>5914628.8</v>
      </c>
      <c r="C15" s="54">
        <f>SUM(C4:C14)</f>
        <v>12119271.48</v>
      </c>
    </row>
    <row r="16" spans="1:3" ht="7.5" customHeight="1">
      <c r="A16" s="16"/>
      <c r="B16" s="17"/>
      <c r="C16" s="54"/>
    </row>
    <row r="17" spans="1:2" ht="12.75">
      <c r="A17" s="16" t="s">
        <v>43</v>
      </c>
      <c r="B17" s="18"/>
    </row>
    <row r="18" spans="1:2" ht="12.75">
      <c r="A18" s="16"/>
      <c r="B18" s="18"/>
    </row>
    <row r="19" spans="1:3" ht="12.75">
      <c r="A19" s="15" t="s">
        <v>44</v>
      </c>
      <c r="B19" s="55">
        <f>+'[2]E.RDO.'!D60</f>
        <v>0</v>
      </c>
      <c r="C19" s="72">
        <f>+'[2]E.RDO.'!F60</f>
        <v>63075</v>
      </c>
    </row>
    <row r="20" spans="1:3" ht="12.75">
      <c r="A20" s="15" t="s">
        <v>45</v>
      </c>
      <c r="B20" s="55">
        <f>+'[2]E.RDO.'!E29</f>
        <v>587219</v>
      </c>
      <c r="C20" s="72">
        <f>+'[2]E.RDO.'!G29</f>
        <v>1630915</v>
      </c>
    </row>
    <row r="21" spans="1:3" ht="13.5" thickBot="1">
      <c r="A21" s="15" t="s">
        <v>68</v>
      </c>
      <c r="B21" s="67">
        <f>+'[2]E.RDO.'!D59</f>
        <v>11665</v>
      </c>
      <c r="C21" s="71">
        <f>+'[2]E.RDO.'!F59</f>
        <v>30545</v>
      </c>
    </row>
    <row r="23" spans="1:3" ht="12.75">
      <c r="A23" s="16" t="s">
        <v>46</v>
      </c>
      <c r="B23" s="56">
        <f>SUM(B19:B21)</f>
        <v>598884</v>
      </c>
      <c r="C23" s="56">
        <f>SUM(C19:C21)</f>
        <v>1724535</v>
      </c>
    </row>
    <row r="25" spans="1:3" ht="15.75" thickBot="1">
      <c r="A25" s="19" t="s">
        <v>69</v>
      </c>
      <c r="B25" s="20">
        <f>+B15+B23</f>
        <v>6513512.8</v>
      </c>
      <c r="C25" s="20">
        <f>+C15+C23</f>
        <v>13843806.48</v>
      </c>
    </row>
    <row r="26" spans="1:3" ht="15.75" thickTop="1">
      <c r="A26" s="19"/>
      <c r="B26" s="57"/>
      <c r="C26" s="58"/>
    </row>
    <row r="27" ht="15.75">
      <c r="A27" s="12" t="s">
        <v>70</v>
      </c>
    </row>
    <row r="28" ht="8.25" customHeight="1"/>
    <row r="29" ht="12.75">
      <c r="A29" s="14" t="s">
        <v>32</v>
      </c>
    </row>
    <row r="30" spans="1:3" ht="12.75">
      <c r="A30" s="15" t="s">
        <v>33</v>
      </c>
      <c r="B30" s="49">
        <v>955386.27</v>
      </c>
      <c r="C30" s="73">
        <v>2111539.74</v>
      </c>
    </row>
    <row r="31" spans="1:3" ht="12.75">
      <c r="A31" s="15" t="s">
        <v>34</v>
      </c>
      <c r="B31" s="49">
        <v>1275235.12</v>
      </c>
      <c r="C31" s="73">
        <v>2498847.84</v>
      </c>
    </row>
    <row r="32" spans="1:3" ht="12.75">
      <c r="A32" s="15" t="s">
        <v>35</v>
      </c>
      <c r="B32" s="49">
        <v>1173224.52</v>
      </c>
      <c r="C32" s="73">
        <v>2468016.08</v>
      </c>
    </row>
    <row r="33" spans="1:3" ht="12.75">
      <c r="A33" s="15" t="s">
        <v>36</v>
      </c>
      <c r="B33" s="49">
        <v>916865.4</v>
      </c>
      <c r="C33" s="73">
        <v>2114202.77</v>
      </c>
    </row>
    <row r="34" spans="1:3" ht="12.75">
      <c r="A34" s="15" t="s">
        <v>37</v>
      </c>
      <c r="B34" s="49">
        <v>517908.95</v>
      </c>
      <c r="C34" s="73">
        <v>960410.53</v>
      </c>
    </row>
    <row r="35" spans="1:3" ht="12.75">
      <c r="A35" s="15" t="s">
        <v>38</v>
      </c>
      <c r="B35" s="49">
        <v>224054.75</v>
      </c>
      <c r="C35" s="73">
        <v>387394.68</v>
      </c>
    </row>
    <row r="36" spans="1:3" ht="12.75">
      <c r="A36" s="15" t="s">
        <v>39</v>
      </c>
      <c r="B36" s="49">
        <v>771159.48</v>
      </c>
      <c r="C36" s="73">
        <v>1377152.24</v>
      </c>
    </row>
    <row r="37" spans="1:3" ht="12.75">
      <c r="A37" s="15" t="s">
        <v>41</v>
      </c>
      <c r="B37" s="49">
        <v>495049.11</v>
      </c>
      <c r="C37" s="73">
        <v>980733.13</v>
      </c>
    </row>
    <row r="38" spans="1:3" ht="12.75">
      <c r="A38" s="15" t="s">
        <v>40</v>
      </c>
      <c r="B38" s="49">
        <v>480526.02</v>
      </c>
      <c r="C38" s="73">
        <v>986846.65</v>
      </c>
    </row>
    <row r="39" spans="1:3" ht="12.75">
      <c r="A39" s="15" t="s">
        <v>66</v>
      </c>
      <c r="B39" s="49">
        <v>432247.1</v>
      </c>
      <c r="C39" s="73">
        <v>829739.87</v>
      </c>
    </row>
    <row r="40" spans="1:3" ht="12.75">
      <c r="A40" s="15" t="s">
        <v>67</v>
      </c>
      <c r="B40" s="52">
        <v>328554.27</v>
      </c>
      <c r="C40" s="74">
        <v>797270.15</v>
      </c>
    </row>
    <row r="41" spans="1:2" ht="9" customHeight="1">
      <c r="A41" s="15"/>
      <c r="B41" s="49"/>
    </row>
    <row r="42" spans="1:3" ht="12.75">
      <c r="A42" s="21" t="s">
        <v>47</v>
      </c>
      <c r="B42" s="54">
        <f>SUM(B30:B41)</f>
        <v>7570210.99</v>
      </c>
      <c r="C42" s="54">
        <f>SUM(C30:C41)</f>
        <v>15512153.68</v>
      </c>
    </row>
    <row r="43" spans="1:2" ht="7.5" customHeight="1">
      <c r="A43" s="15"/>
      <c r="B43" s="18"/>
    </row>
    <row r="44" spans="1:2" ht="12.75">
      <c r="A44" s="16" t="s">
        <v>43</v>
      </c>
      <c r="B44" s="18"/>
    </row>
    <row r="45" spans="1:2" ht="12.75">
      <c r="A45" s="16"/>
      <c r="B45" s="18"/>
    </row>
    <row r="46" spans="1:3" ht="12.75">
      <c r="A46" s="15" t="s">
        <v>44</v>
      </c>
      <c r="B46" s="55">
        <f>+'[2]E.RDO.'!D151</f>
        <v>0</v>
      </c>
      <c r="C46" s="72">
        <f>+'[2]E.RDO.'!F151</f>
        <v>80736</v>
      </c>
    </row>
    <row r="47" spans="1:3" ht="12.75">
      <c r="A47" s="15" t="s">
        <v>45</v>
      </c>
      <c r="B47" s="55">
        <f>+'[2]E.RDO.'!E119</f>
        <v>751640.3200000001</v>
      </c>
      <c r="C47" s="72">
        <f>+'[2]E.RDO.'!G119</f>
        <v>2087571.2000000002</v>
      </c>
    </row>
    <row r="48" spans="1:3" ht="12.75">
      <c r="A48" s="15" t="s">
        <v>68</v>
      </c>
      <c r="B48" s="52">
        <f>+'[2]E.RDO.'!D150</f>
        <v>14931.2</v>
      </c>
      <c r="C48" s="71">
        <f>+'[2]E.RDO.'!F150</f>
        <v>39097.6</v>
      </c>
    </row>
    <row r="50" spans="1:3" ht="12.75">
      <c r="A50" s="16" t="s">
        <v>46</v>
      </c>
      <c r="B50" s="75">
        <f>SUM(B46:B48)</f>
        <v>766571.52</v>
      </c>
      <c r="C50" s="75">
        <f>SUM(C46:C48)</f>
        <v>2207404.8000000003</v>
      </c>
    </row>
    <row r="51" ht="7.5" customHeight="1"/>
    <row r="52" spans="1:3" ht="15.75" thickBot="1">
      <c r="A52" s="19" t="s">
        <v>71</v>
      </c>
      <c r="B52" s="20">
        <f>+B50+B42</f>
        <v>8336782.51</v>
      </c>
      <c r="C52" s="20">
        <f>+C50+C42</f>
        <v>17719558.48</v>
      </c>
    </row>
    <row r="53" spans="1:3" ht="15.75" thickTop="1">
      <c r="A53" s="19"/>
      <c r="B53" s="57"/>
      <c r="C53" s="58"/>
    </row>
    <row r="54" spans="1:3" ht="15.75">
      <c r="A54" s="12" t="s">
        <v>72</v>
      </c>
      <c r="B54" s="59"/>
      <c r="C54" s="60"/>
    </row>
    <row r="55" spans="1:3" ht="12.75">
      <c r="A55" s="22" t="s">
        <v>20</v>
      </c>
      <c r="B55" s="49">
        <f>+'[2]GTOS'!C45</f>
        <v>31924341.659999996</v>
      </c>
      <c r="C55" s="49">
        <f>+'[2]GTOS'!D45</f>
        <v>63490976.61</v>
      </c>
    </row>
    <row r="56" spans="1:3" ht="12.75">
      <c r="A56" s="22" t="s">
        <v>21</v>
      </c>
      <c r="B56" s="49">
        <f>+'[2]GTOS'!C46</f>
        <v>56183.66</v>
      </c>
      <c r="C56" s="49">
        <f>+'[2]GTOS'!D46</f>
        <v>147415.78</v>
      </c>
    </row>
    <row r="57" spans="1:3" ht="12.75" hidden="1">
      <c r="A57" s="22" t="s">
        <v>73</v>
      </c>
      <c r="B57" s="49"/>
      <c r="C57" s="49"/>
    </row>
    <row r="58" spans="1:3" ht="12.75">
      <c r="A58" s="22" t="s">
        <v>24</v>
      </c>
      <c r="B58" s="49">
        <f>+'[2]GTOS'!C28</f>
        <v>186768.35</v>
      </c>
      <c r="C58" s="49">
        <f>+'[2]GTOS'!D28</f>
        <v>679268.35</v>
      </c>
    </row>
    <row r="59" spans="1:3" ht="12.75">
      <c r="A59" s="22" t="s">
        <v>12</v>
      </c>
      <c r="B59" s="49">
        <v>0</v>
      </c>
      <c r="C59" s="49">
        <f>+'[2]GTOS'!D37</f>
        <v>93416.66</v>
      </c>
    </row>
    <row r="60" spans="1:3" ht="12.75">
      <c r="A60" s="22" t="s">
        <v>48</v>
      </c>
      <c r="B60" s="49">
        <f>+'[2]GTOS'!C38</f>
        <v>2182229.63</v>
      </c>
      <c r="C60" s="49">
        <f>+'[2]GTOS'!D38</f>
        <v>4244162.12</v>
      </c>
    </row>
    <row r="61" spans="1:3" ht="12.75">
      <c r="A61" s="22" t="s">
        <v>13</v>
      </c>
      <c r="B61" s="49">
        <f>+'[2]GTOS'!C39</f>
        <v>2126948.31</v>
      </c>
      <c r="C61" s="49">
        <f>+'[2]GTOS'!D39</f>
        <v>4137123.2700000005</v>
      </c>
    </row>
    <row r="62" spans="1:3" ht="12.75">
      <c r="A62" s="22" t="s">
        <v>22</v>
      </c>
      <c r="B62" s="49">
        <f>+'[2]GTOS'!C41</f>
        <v>306135.95</v>
      </c>
      <c r="C62" s="49">
        <f>+'[2]GTOS'!D41</f>
        <v>594280.24</v>
      </c>
    </row>
    <row r="63" spans="1:3" ht="12.75">
      <c r="A63" s="22" t="s">
        <v>74</v>
      </c>
      <c r="B63" s="49">
        <f>+'[2]GTOS'!C25</f>
        <v>54275.18</v>
      </c>
      <c r="C63" s="49">
        <f>+'[2]GTOS'!D25</f>
        <v>120275.83</v>
      </c>
    </row>
    <row r="64" spans="1:3" ht="12.75" hidden="1">
      <c r="A64" s="22" t="s">
        <v>75</v>
      </c>
      <c r="B64" s="49"/>
      <c r="C64" s="49"/>
    </row>
    <row r="65" spans="1:3" ht="12.75">
      <c r="A65" s="22" t="s">
        <v>94</v>
      </c>
      <c r="B65" s="49">
        <f>+'[2]GTOS'!C8</f>
        <v>456399</v>
      </c>
      <c r="C65" s="49">
        <f>+'[2]GTOS'!D8</f>
        <v>889548</v>
      </c>
    </row>
    <row r="66" spans="1:3" ht="12.75">
      <c r="A66" s="22" t="s">
        <v>95</v>
      </c>
      <c r="B66" s="49">
        <f>+'[2]GTOS'!C24</f>
        <v>135643.17</v>
      </c>
      <c r="C66" s="49">
        <f>+'[2]GTOS'!D24</f>
        <v>684372.78</v>
      </c>
    </row>
    <row r="67" spans="1:3" ht="12.75">
      <c r="A67" s="22" t="s">
        <v>76</v>
      </c>
      <c r="B67" s="49">
        <f>+'[2]GTOS'!C10</f>
        <v>0</v>
      </c>
      <c r="C67" s="49">
        <f>+'[2]GTOS'!D10</f>
        <v>80000</v>
      </c>
    </row>
    <row r="68" spans="1:3" ht="12.75">
      <c r="A68" s="22" t="s">
        <v>77</v>
      </c>
      <c r="B68" s="49">
        <f>+'[2]GTOS'!C30</f>
        <v>5700</v>
      </c>
      <c r="C68" s="49">
        <f>+'[2]GTOS'!D30</f>
        <v>10800</v>
      </c>
    </row>
    <row r="69" spans="1:3" ht="12.75">
      <c r="A69" s="22" t="s">
        <v>99</v>
      </c>
      <c r="B69" s="49">
        <f>+'[2]GTOS'!C40</f>
        <v>1934595</v>
      </c>
      <c r="C69" s="49">
        <f>+'[2]GTOS'!D40</f>
        <v>1934595</v>
      </c>
    </row>
    <row r="70" spans="1:3" ht="12.75">
      <c r="A70" s="22" t="s">
        <v>23</v>
      </c>
      <c r="B70" s="49">
        <f>+'[2]GTOS'!C3</f>
        <v>354104.69</v>
      </c>
      <c r="C70" s="49">
        <f>+'[2]GTOS'!D3</f>
        <v>513594.36</v>
      </c>
    </row>
    <row r="71" spans="1:3" ht="12.75">
      <c r="A71" s="22" t="s">
        <v>18</v>
      </c>
      <c r="B71" s="49">
        <f>+'[2]GTOS'!C43</f>
        <v>25800</v>
      </c>
      <c r="C71" s="49">
        <f>+'[2]GTOS'!D43</f>
        <v>42660</v>
      </c>
    </row>
    <row r="72" spans="1:3" ht="12.75">
      <c r="A72" s="22" t="s">
        <v>25</v>
      </c>
      <c r="B72" s="49">
        <f>+'[2]GTOS'!C16</f>
        <v>0</v>
      </c>
      <c r="C72" s="49">
        <f>+'[2]GTOS'!D16</f>
        <v>7600</v>
      </c>
    </row>
    <row r="73" spans="1:3" ht="12.75">
      <c r="A73" s="22" t="s">
        <v>49</v>
      </c>
      <c r="B73" s="49">
        <f>+'[2]GTOS'!C44</f>
        <v>150000</v>
      </c>
      <c r="C73" s="49">
        <f>+'[2]GTOS'!D44</f>
        <v>579999.99</v>
      </c>
    </row>
    <row r="74" spans="1:3" ht="12.75" customHeight="1" hidden="1">
      <c r="A74" s="22" t="s">
        <v>15</v>
      </c>
      <c r="B74" s="49"/>
      <c r="C74" s="49"/>
    </row>
    <row r="75" spans="1:3" ht="12.75" customHeight="1">
      <c r="A75" s="22" t="s">
        <v>31</v>
      </c>
      <c r="B75" s="49">
        <f>+'[2]GTOS'!C9</f>
        <v>2955444.9000000004</v>
      </c>
      <c r="C75" s="49">
        <f>+'[2]GTOS'!D9</f>
        <v>5465281.28</v>
      </c>
    </row>
    <row r="76" spans="1:3" ht="12.75" customHeight="1">
      <c r="A76" s="22" t="s">
        <v>26</v>
      </c>
      <c r="B76" s="49">
        <f>+'[2]GTOS'!C15</f>
        <v>1346630.2100000002</v>
      </c>
      <c r="C76" s="49">
        <f>+'[2]GTOS'!D15</f>
        <v>2766249.02</v>
      </c>
    </row>
    <row r="77" spans="1:3" ht="12.75" customHeight="1">
      <c r="A77" s="22" t="s">
        <v>17</v>
      </c>
      <c r="B77" s="49">
        <f>+'[2]GTOS'!C42</f>
        <v>503404.4</v>
      </c>
      <c r="C77" s="49">
        <f>+'[2]GTOS'!D42</f>
        <v>853271.68</v>
      </c>
    </row>
    <row r="78" spans="1:3" ht="12.75" customHeight="1">
      <c r="A78" s="22" t="s">
        <v>50</v>
      </c>
      <c r="B78" s="49">
        <f>+'[2]GTOS'!C5</f>
        <v>4081280</v>
      </c>
      <c r="C78" s="49">
        <f>+'[2]GTOS'!D5</f>
        <v>8209280</v>
      </c>
    </row>
    <row r="79" spans="1:3" ht="12.75" customHeight="1">
      <c r="A79" s="22" t="s">
        <v>78</v>
      </c>
      <c r="B79" s="49">
        <f>+'[2]GTOS'!C7</f>
        <v>288226.29</v>
      </c>
      <c r="C79" s="49">
        <f>+'[2]GTOS'!D7</f>
        <v>2168280.86</v>
      </c>
    </row>
    <row r="80" spans="1:3" ht="12.75" customHeight="1">
      <c r="A80" s="22" t="s">
        <v>11</v>
      </c>
      <c r="B80" s="49">
        <f>+'[2]GTOS'!C31</f>
        <v>100400</v>
      </c>
      <c r="C80" s="49">
        <f>+'[2]GTOS'!D31</f>
        <v>934900</v>
      </c>
    </row>
    <row r="81" spans="1:3" ht="12.75" customHeight="1">
      <c r="A81" s="22" t="s">
        <v>27</v>
      </c>
      <c r="B81" s="49">
        <f>+'[2]GTOS'!C2</f>
        <v>34454</v>
      </c>
      <c r="C81" s="49">
        <f>+'[2]GTOS'!D2</f>
        <v>210502.4</v>
      </c>
    </row>
    <row r="82" spans="1:3" ht="12.75" customHeight="1">
      <c r="A82" s="22" t="s">
        <v>79</v>
      </c>
      <c r="B82" s="49">
        <v>0</v>
      </c>
      <c r="C82" s="49">
        <f>+'[2]GTOS'!D33</f>
        <v>4227662.7</v>
      </c>
    </row>
    <row r="83" spans="1:3" ht="12.75" customHeight="1">
      <c r="A83" s="22" t="s">
        <v>14</v>
      </c>
      <c r="B83" s="49">
        <f>+'[2]GTOS'!C19</f>
        <v>206234.32</v>
      </c>
      <c r="C83" s="49">
        <f>+'[2]GTOS'!D19</f>
        <v>367861.02</v>
      </c>
    </row>
    <row r="84" spans="1:3" ht="12.75" customHeight="1">
      <c r="A84" s="22" t="s">
        <v>28</v>
      </c>
      <c r="B84" s="49">
        <f>+'[2]GTOS'!C26</f>
        <v>17500</v>
      </c>
      <c r="C84" s="49">
        <f>+'[2]GTOS'!D26</f>
        <v>49360</v>
      </c>
    </row>
    <row r="85" spans="1:3" ht="12.75" customHeight="1" hidden="1">
      <c r="A85" s="22" t="s">
        <v>80</v>
      </c>
      <c r="B85" s="49"/>
      <c r="C85" s="49"/>
    </row>
    <row r="86" spans="1:3" ht="12.75" customHeight="1">
      <c r="A86" s="22" t="s">
        <v>51</v>
      </c>
      <c r="B86" s="49">
        <f>+'[2]GTOS'!C35</f>
        <v>718747.89</v>
      </c>
      <c r="C86" s="49">
        <f>+'[2]GTOS'!D35</f>
        <v>743144.89</v>
      </c>
    </row>
    <row r="87" spans="1:3" ht="12.75" customHeight="1">
      <c r="A87" s="22" t="s">
        <v>52</v>
      </c>
      <c r="B87" s="49">
        <f>+'[2]GTOS'!C34</f>
        <v>10509.26</v>
      </c>
      <c r="C87" s="49">
        <f>+'[2]GTOS'!D34</f>
        <v>426957.94</v>
      </c>
    </row>
    <row r="88" spans="1:3" ht="12.75" customHeight="1" hidden="1">
      <c r="A88" s="22" t="s">
        <v>81</v>
      </c>
      <c r="B88" s="49"/>
      <c r="C88" s="49"/>
    </row>
    <row r="89" spans="1:3" ht="12.75" customHeight="1">
      <c r="A89" s="22" t="s">
        <v>53</v>
      </c>
      <c r="B89" s="49">
        <f>+'[2]GTOS'!C4</f>
        <v>279577.4</v>
      </c>
      <c r="C89" s="49">
        <f>+'[2]GTOS'!D4</f>
        <v>557399.31</v>
      </c>
    </row>
    <row r="90" spans="1:3" ht="12.75" customHeight="1">
      <c r="A90" s="22" t="s">
        <v>54</v>
      </c>
      <c r="B90" s="49">
        <f>+'[2]GTOS'!C6</f>
        <v>352434.98</v>
      </c>
      <c r="C90" s="49">
        <f>+'[2]GTOS'!D6</f>
        <v>701823.98</v>
      </c>
    </row>
    <row r="91" spans="1:3" ht="12.75">
      <c r="A91" s="22" t="s">
        <v>29</v>
      </c>
      <c r="B91" s="49">
        <f>+'[2]GTOS'!C14</f>
        <v>144116.05</v>
      </c>
      <c r="C91" s="49">
        <f>+'[2]GTOS'!D14</f>
        <v>255274.91</v>
      </c>
    </row>
    <row r="92" spans="1:3" ht="12.75" hidden="1">
      <c r="A92" s="22" t="s">
        <v>82</v>
      </c>
      <c r="B92" s="49"/>
      <c r="C92" s="49"/>
    </row>
    <row r="93" spans="1:3" ht="12.75">
      <c r="A93" s="22" t="s">
        <v>96</v>
      </c>
      <c r="B93" s="49">
        <f>+'[2]GTOS'!C11</f>
        <v>0</v>
      </c>
      <c r="C93" s="49">
        <f>+'[2]GTOS'!D11</f>
        <v>7400</v>
      </c>
    </row>
    <row r="94" spans="1:3" ht="12.75">
      <c r="A94" s="22" t="s">
        <v>83</v>
      </c>
      <c r="B94" s="49">
        <f>+'[2]GTOS'!C22</f>
        <v>8954686.05</v>
      </c>
      <c r="C94" s="49">
        <f>+'[2]GTOS'!D22</f>
        <v>21015512.25</v>
      </c>
    </row>
    <row r="95" spans="1:3" ht="12.75" hidden="1">
      <c r="A95" s="22" t="s">
        <v>84</v>
      </c>
      <c r="B95" s="49"/>
      <c r="C95" s="49"/>
    </row>
    <row r="96" spans="1:3" ht="12.75" customHeight="1">
      <c r="A96" s="22" t="s">
        <v>16</v>
      </c>
      <c r="B96" s="49">
        <f>+'[2]GTOS'!C12</f>
        <v>39458.21</v>
      </c>
      <c r="C96" s="49">
        <f>+'[2]GTOS'!D12</f>
        <v>87680.62</v>
      </c>
    </row>
    <row r="97" spans="1:3" ht="12.75" customHeight="1" hidden="1">
      <c r="A97" s="22" t="s">
        <v>85</v>
      </c>
      <c r="B97" s="49"/>
      <c r="C97" s="49"/>
    </row>
    <row r="98" spans="1:3" ht="12.75" customHeight="1">
      <c r="A98" s="22" t="s">
        <v>55</v>
      </c>
      <c r="B98" s="49">
        <f>+'[2]GTOS'!C29</f>
        <v>27742397.67</v>
      </c>
      <c r="C98" s="49">
        <f>+'[2]GTOS'!D29</f>
        <v>53883850.77</v>
      </c>
    </row>
    <row r="99" spans="1:3" ht="12.75" customHeight="1">
      <c r="A99" s="22" t="s">
        <v>86</v>
      </c>
      <c r="B99" s="49">
        <f>+'[2]GTOS'!C32</f>
        <v>654501.95</v>
      </c>
      <c r="C99" s="49">
        <f>+'[2]GTOS'!D32</f>
        <v>982528.13</v>
      </c>
    </row>
    <row r="100" spans="1:3" ht="12.75" customHeight="1">
      <c r="A100" s="22" t="s">
        <v>87</v>
      </c>
      <c r="B100" s="49">
        <f>+'[2]GTOS'!C23</f>
        <v>154078.5</v>
      </c>
      <c r="C100" s="49">
        <f>+'[2]GTOS'!D23</f>
        <v>308157</v>
      </c>
    </row>
    <row r="101" spans="1:3" ht="12.75" customHeight="1" hidden="1">
      <c r="A101" s="22" t="s">
        <v>88</v>
      </c>
      <c r="B101" s="49"/>
      <c r="C101" s="49"/>
    </row>
    <row r="102" spans="1:3" ht="12.75" customHeight="1">
      <c r="A102" s="22" t="s">
        <v>56</v>
      </c>
      <c r="B102" s="49">
        <f>+'[2]GTOS'!C13</f>
        <v>1524375.56</v>
      </c>
      <c r="C102" s="49">
        <f>+'[2]GTOS'!D13</f>
        <v>3053332.87</v>
      </c>
    </row>
    <row r="103" spans="1:3" ht="12.75">
      <c r="A103" s="22" t="s">
        <v>89</v>
      </c>
      <c r="B103" s="49">
        <f>+'[2]GTOS'!C36</f>
        <v>50000</v>
      </c>
      <c r="C103" s="49">
        <f>+'[2]GTOS'!D36</f>
        <v>50000</v>
      </c>
    </row>
    <row r="104" spans="1:3" ht="12.75" customHeight="1">
      <c r="A104" s="22" t="s">
        <v>19</v>
      </c>
      <c r="B104" s="52">
        <f>+'[2]GTOS'!C17+'[2]GTOS'!C18+'[2]GTOS'!C20+'[2]GTOS'!C21+'[2]GTOS'!C27</f>
        <v>95590.05</v>
      </c>
      <c r="C104" s="52">
        <f>+'[2]GTOS'!D17+'[2]GTOS'!D18+'[2]GTOS'!D20+'[2]GTOS'!D21+'[2]GTOS'!D27</f>
        <v>159527.50999999998</v>
      </c>
    </row>
    <row r="105" spans="1:3" ht="23.25" customHeight="1" thickBot="1">
      <c r="A105" s="23" t="s">
        <v>90</v>
      </c>
      <c r="B105" s="62">
        <f>SUM(B55:B104)</f>
        <v>90153172.28999999</v>
      </c>
      <c r="C105" s="62">
        <f>SUM(C55:C104)</f>
        <v>185735328.13</v>
      </c>
    </row>
    <row r="106" spans="1:3" ht="9.75" customHeight="1" thickTop="1">
      <c r="A106" s="23"/>
      <c r="B106" s="18"/>
      <c r="C106" s="63"/>
    </row>
    <row r="107" spans="1:3" ht="15" customHeight="1">
      <c r="A107" s="12" t="s">
        <v>91</v>
      </c>
      <c r="B107" s="18"/>
      <c r="C107" s="61"/>
    </row>
    <row r="108" spans="1:3" ht="15" customHeight="1">
      <c r="A108" s="12"/>
      <c r="B108" s="18"/>
      <c r="C108" s="61"/>
    </row>
    <row r="109" spans="1:3" ht="12.75" customHeight="1">
      <c r="A109" s="15" t="s">
        <v>92</v>
      </c>
      <c r="B109" s="18">
        <f>+'[2]E.RDO.'!D421</f>
        <v>339572.53</v>
      </c>
      <c r="C109" s="18">
        <f>+'[2]E.RDO.'!F421</f>
        <v>727072.53</v>
      </c>
    </row>
    <row r="110" spans="1:3" ht="12.75" customHeight="1">
      <c r="A110" s="15" t="s">
        <v>30</v>
      </c>
      <c r="B110" s="18">
        <f>+'[2]E.RDO.'!D422</f>
        <v>138346.24</v>
      </c>
      <c r="C110" s="18">
        <f>+'[2]E.RDO.'!F422</f>
        <v>301862.91</v>
      </c>
    </row>
    <row r="111" spans="1:3" ht="12.75" customHeight="1">
      <c r="A111" s="15" t="s">
        <v>57</v>
      </c>
      <c r="B111" s="18">
        <f>+'[2]E.RDO.'!D425</f>
        <v>4863.55</v>
      </c>
      <c r="C111" s="18">
        <f>+'[2]E.RDO.'!F425</f>
        <v>24168.86</v>
      </c>
    </row>
    <row r="112" spans="1:3" ht="12.75" customHeight="1">
      <c r="A112" s="15" t="s">
        <v>58</v>
      </c>
      <c r="B112" s="24">
        <f>+'[2]E.RDO.'!D423</f>
        <v>7789.83</v>
      </c>
      <c r="C112" s="24">
        <f>+'[2]E.RDO.'!F423</f>
        <v>73473.61</v>
      </c>
    </row>
    <row r="113" spans="1:3" ht="12.75" customHeight="1">
      <c r="A113" s="15"/>
      <c r="B113" s="18"/>
      <c r="C113" s="61"/>
    </row>
    <row r="114" spans="1:3" ht="15.75" thickBot="1">
      <c r="A114" s="19" t="s">
        <v>93</v>
      </c>
      <c r="B114" s="25">
        <f>SUM(B109:B112)</f>
        <v>490572.15</v>
      </c>
      <c r="C114" s="25">
        <f>SUM(C109:C112)</f>
        <v>1126577.9100000001</v>
      </c>
    </row>
    <row r="115" spans="1:3" ht="12.75" customHeight="1" thickTop="1">
      <c r="A115" s="15"/>
      <c r="B115" s="18"/>
      <c r="C115" s="61"/>
    </row>
    <row r="116" spans="1:3" ht="12.75" customHeight="1">
      <c r="A116" s="15"/>
      <c r="B116" s="18"/>
      <c r="C116" s="61"/>
    </row>
    <row r="117" spans="1:3" ht="12.75" customHeight="1">
      <c r="A117" s="26"/>
      <c r="B117" s="18"/>
      <c r="C117" s="61"/>
    </row>
    <row r="118" spans="1:3" ht="12.75" customHeight="1">
      <c r="A118" s="15"/>
      <c r="B118" s="18"/>
      <c r="C118" s="61"/>
    </row>
    <row r="119" spans="1:3" ht="12.75" customHeight="1">
      <c r="A119" s="15"/>
      <c r="B119" s="18"/>
      <c r="C119" s="61"/>
    </row>
    <row r="120" ht="15" customHeight="1">
      <c r="B120" s="64"/>
    </row>
    <row r="121" ht="15" customHeight="1">
      <c r="B121" s="64"/>
    </row>
    <row r="122" ht="15" customHeight="1">
      <c r="B122" s="64"/>
    </row>
    <row r="123" ht="15" customHeight="1">
      <c r="B123" s="64"/>
    </row>
    <row r="124" ht="15" customHeight="1">
      <c r="B124" s="64"/>
    </row>
    <row r="125" ht="15" customHeight="1">
      <c r="B125" s="64"/>
    </row>
    <row r="126" ht="15" customHeight="1">
      <c r="B126" s="64"/>
    </row>
    <row r="127" ht="15" customHeight="1">
      <c r="B127" s="64"/>
    </row>
    <row r="128" ht="15" customHeight="1">
      <c r="B128" s="64"/>
    </row>
    <row r="129" ht="15" customHeight="1">
      <c r="B129" s="64"/>
    </row>
    <row r="130" ht="12.75">
      <c r="B130" s="64"/>
    </row>
    <row r="131" spans="1:3" ht="12.75">
      <c r="A131" s="27"/>
      <c r="C131" s="53"/>
    </row>
    <row r="132" spans="1:3" ht="12.75">
      <c r="A132" s="27"/>
      <c r="C132" s="53"/>
    </row>
    <row r="133" spans="1:3" ht="12.75">
      <c r="A133" s="27"/>
      <c r="C133" s="53"/>
    </row>
    <row r="134" spans="1:3" ht="12.75">
      <c r="A134" s="27"/>
      <c r="C134" s="53"/>
    </row>
    <row r="135" spans="1:3" ht="12.75">
      <c r="A135" s="27"/>
      <c r="C135" s="53"/>
    </row>
    <row r="136" spans="1:3" ht="12.75">
      <c r="A136" s="27"/>
      <c r="C136" s="53"/>
    </row>
    <row r="137" spans="1:3" ht="12.75">
      <c r="A137" s="27"/>
      <c r="C137" s="53"/>
    </row>
    <row r="138" spans="1:3" ht="12.75">
      <c r="A138" s="27"/>
      <c r="C138" s="53"/>
    </row>
    <row r="139" spans="1:3" ht="12.75">
      <c r="A139" s="27"/>
      <c r="C139" s="53"/>
    </row>
    <row r="140" spans="1:3" ht="12.75">
      <c r="A140" s="27"/>
      <c r="C140" s="53"/>
    </row>
    <row r="141" spans="1:3" ht="12.75">
      <c r="A141" s="27"/>
      <c r="C141" s="53"/>
    </row>
    <row r="142" spans="1:3" ht="12.75">
      <c r="A142" s="27"/>
      <c r="C142" s="53"/>
    </row>
    <row r="143" spans="1:3" ht="12.75">
      <c r="A143" s="27"/>
      <c r="C143" s="53"/>
    </row>
    <row r="144" spans="1:3" ht="12.75">
      <c r="A144" s="27"/>
      <c r="C144" s="53"/>
    </row>
    <row r="145" spans="1:3" ht="12.75">
      <c r="A145" s="27"/>
      <c r="C145" s="53"/>
    </row>
    <row r="146" spans="1:3" ht="12.75">
      <c r="A146" s="27"/>
      <c r="C146" s="53"/>
    </row>
    <row r="147" spans="1:3" ht="12.75">
      <c r="A147" s="27"/>
      <c r="C147" s="53"/>
    </row>
    <row r="148" spans="1:3" ht="12.75">
      <c r="A148" s="27"/>
      <c r="C148" s="53"/>
    </row>
    <row r="149" spans="1:3" ht="12.75">
      <c r="A149" s="27"/>
      <c r="C149" s="53"/>
    </row>
    <row r="150" spans="1:3" ht="12.75">
      <c r="A150" s="27"/>
      <c r="C150" s="53"/>
    </row>
    <row r="151" spans="1:3" ht="12.75">
      <c r="A151" s="27"/>
      <c r="C151" s="53"/>
    </row>
    <row r="152" spans="1:3" ht="12.75">
      <c r="A152" s="27"/>
      <c r="C152" s="53"/>
    </row>
    <row r="153" spans="1:3" ht="12.75">
      <c r="A153" s="27"/>
      <c r="C153" s="53"/>
    </row>
    <row r="154" spans="1:3" ht="12.75">
      <c r="A154" s="27"/>
      <c r="C154" s="53"/>
    </row>
    <row r="155" spans="1:3" ht="12.75">
      <c r="A155" s="27"/>
      <c r="C155" s="53"/>
    </row>
    <row r="156" spans="1:3" ht="12.75">
      <c r="A156" s="27"/>
      <c r="C156" s="53"/>
    </row>
    <row r="157" spans="1:3" ht="12.75">
      <c r="A157" s="27"/>
      <c r="C157" s="53"/>
    </row>
    <row r="158" spans="1:3" ht="12.75">
      <c r="A158" s="27"/>
      <c r="C158" s="53"/>
    </row>
    <row r="159" spans="1:3" ht="12.75">
      <c r="A159" s="27"/>
      <c r="C159" s="53"/>
    </row>
    <row r="160" spans="1:3" ht="12.75">
      <c r="A160" s="27"/>
      <c r="C160" s="53"/>
    </row>
    <row r="161" spans="1:3" ht="12.75">
      <c r="A161" s="27"/>
      <c r="C161" s="53"/>
    </row>
    <row r="162" spans="1:3" ht="12.75">
      <c r="A162" s="27"/>
      <c r="C162" s="53"/>
    </row>
    <row r="163" spans="1:3" ht="12.75">
      <c r="A163" s="27"/>
      <c r="C163" s="53"/>
    </row>
    <row r="164" spans="1:3" ht="12.75">
      <c r="A164" s="27"/>
      <c r="C164" s="53"/>
    </row>
    <row r="165" spans="1:3" ht="12.75">
      <c r="A165" s="27"/>
      <c r="C165" s="53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de enero al 28 de febrero de 2014
Valores en RD$
</oddHeader>
  </headerFooter>
  <rowBreaks count="3" manualBreakCount="3">
    <brk id="27" max="255" man="1"/>
    <brk id="5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2014-11-21T19:05:22Z</cp:lastPrinted>
  <dcterms:created xsi:type="dcterms:W3CDTF">1999-04-24T14:30:54Z</dcterms:created>
  <dcterms:modified xsi:type="dcterms:W3CDTF">2014-11-21T19:05:26Z</dcterms:modified>
  <cp:category/>
  <cp:version/>
  <cp:contentType/>
  <cp:contentStatus/>
</cp:coreProperties>
</file>