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externalReferences>
    <externalReference r:id="rId5"/>
    <externalReference r:id="rId6"/>
  </externalReferences>
  <definedNames>
    <definedName name="_xlnm.Print_Area" localSheetId="0">'ER'!$A$2:$E$40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<sst xmlns="http://schemas.openxmlformats.org/spreadsheetml/2006/main" count="127" uniqueCount="106">
  <si>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</si>
  <si>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</si>
  <si>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</si>
  <si>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</si>
  <si>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</si>
  <si>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</si>
  <si>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</si>
  <si>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</si>
  <si>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</si>
  <si>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</si>
  <si>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</si>
  <si>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</si>
  <si>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</si>
  <si>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</si>
  <si>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</si>
  <si>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</si>
  <si>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</si>
  <si>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</si>
  <si>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</si>
  <si>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</si>
  <si>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</si>
  <si>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</si>
  <si>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</si>
  <si>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</si>
  <si>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</si>
  <si>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</si>
  <si>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</si>
  <si>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</si>
  <si>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</si>
  <si>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</si>
  <si>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</si>
  <si>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</si>
  <si>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</si>
  <si>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</si>
  <si>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</si>
  <si>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</si>
  <si>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</si>
  <si>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</si>
  <si>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</si>
  <si>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</si>
  <si>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</si>
  <si>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</si>
  <si>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</si>
  <si>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</si>
  <si>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</si>
  <si>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</si>
  <si>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</si>
  <si>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</si>
  <si>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</si>
  <si>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</si>
  <si>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</si>
  <si>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</si>
  <si>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</si>
  <si>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</si>
  <si>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</si>
  <si>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</si>
  <si>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</si>
  <si>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</si>
  <si>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</si>
  <si>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</si>
  <si>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</si>
  <si>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</si>
  <si>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</si>
  <si>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</si>
  <si>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</si>
  <si>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</si>
  <si>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</si>
  <si>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</si>
  <si>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</si>
  <si>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</si>
  <si>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</si>
  <si>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</si>
  <si>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</si>
  <si>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</si>
  <si>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</si>
  <si>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</si>
  <si>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</si>
  <si>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Legales</t>
  </si>
  <si>
    <t>Reparaciones y Mantenimiento Activos Fijos</t>
  </si>
  <si>
    <t>Gastos por Cuentas Incobrables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</si>
  <si>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</si>
  <si>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</si>
  <si>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</si>
  <si>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</si>
  <si>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</si>
  <si>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</si>
  <si>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</si>
  <si>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</si>
  <si>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</si>
  <si>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</si>
  <si>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</si>
  <si>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</si>
  <si>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</si>
  <si>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</si>
  <si>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Estado de Resultados</t>
  </si>
  <si>
    <t>(Valores en RD$)</t>
  </si>
  <si>
    <t>Compensación Seguridad Militar</t>
  </si>
  <si>
    <t>Almuerzos y Refrigerios</t>
  </si>
  <si>
    <t>Gastos Operativos de Ventas</t>
  </si>
  <si>
    <t>Decoración de Oficinas</t>
  </si>
  <si>
    <t>“Año de la Atención Integral a la Primera Infancia”</t>
  </si>
  <si>
    <t>Agromercado Mercado San Juan de la Maguana</t>
  </si>
  <si>
    <t>Resultado del Periodo  Enero-Marzo 2015</t>
  </si>
  <si>
    <t>Del 1 de enero al 31 de marzo de 2015</t>
  </si>
  <si>
    <t>Marzo</t>
  </si>
  <si>
    <t>Al 31-03-2015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</si>
</sst>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4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81" applyFont="1" applyAlignment="1">
      <alignment horizontal="left"/>
      <protection/>
    </xf>
    <xf numFmtId="4" fontId="20" fillId="0" borderId="10" xfId="81" applyNumberFormat="1" applyFont="1" applyBorder="1">
      <alignment/>
      <protection/>
    </xf>
    <xf numFmtId="0" fontId="21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23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4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20" fillId="0" borderId="0" xfId="81" applyNumberFormat="1" applyFont="1" applyBorder="1">
      <alignment/>
      <protection/>
    </xf>
    <xf numFmtId="4" fontId="25" fillId="0" borderId="0" xfId="81" applyNumberFormat="1" applyFont="1" applyAlignment="1">
      <alignment horizontal="centerContinuous"/>
      <protection/>
    </xf>
    <xf numFmtId="4" fontId="26" fillId="0" borderId="0" xfId="81" applyNumberFormat="1" applyFont="1">
      <alignment/>
      <protection/>
    </xf>
    <xf numFmtId="4" fontId="22" fillId="0" borderId="10" xfId="81" applyNumberFormat="1" applyFont="1" applyBorder="1">
      <alignment/>
      <protection/>
    </xf>
    <xf numFmtId="4" fontId="22" fillId="0" borderId="0" xfId="81" applyNumberFormat="1" applyFont="1" applyBorder="1">
      <alignment/>
      <protection/>
    </xf>
    <xf numFmtId="39" fontId="7" fillId="0" borderId="11" xfId="82" applyNumberFormat="1" applyFont="1" applyBorder="1">
      <alignment/>
      <protection/>
    </xf>
    <xf numFmtId="4" fontId="15" fillId="0" borderId="11" xfId="81" applyNumberFormat="1" applyFont="1" applyBorder="1">
      <alignment/>
      <protection/>
    </xf>
    <xf numFmtId="0" fontId="19" fillId="0" borderId="0" xfId="81" applyFont="1" applyAlignment="1" quotePrefix="1">
      <alignment horizontal="left"/>
      <protection/>
    </xf>
    <xf numFmtId="0" fontId="1" fillId="0" borderId="0" xfId="81" applyFont="1" applyAlignment="1" quotePrefix="1">
      <alignment horizontal="left"/>
      <protection/>
    </xf>
    <xf numFmtId="39" fontId="4" fillId="0" borderId="0" xfId="82" applyNumberFormat="1">
      <alignment/>
      <protection/>
    </xf>
    <xf numFmtId="39" fontId="7" fillId="0" borderId="0" xfId="81" applyNumberFormat="1" applyFont="1" applyBorder="1" applyAlignment="1">
      <alignment/>
      <protection/>
    </xf>
    <xf numFmtId="39" fontId="15" fillId="0" borderId="12" xfId="81" applyNumberFormat="1" applyFont="1" applyBorder="1" applyAlignment="1">
      <alignment horizontal="center"/>
      <protection/>
    </xf>
    <xf numFmtId="39" fontId="15" fillId="0" borderId="0" xfId="81" applyNumberFormat="1" applyFont="1">
      <alignment/>
      <protection/>
    </xf>
    <xf numFmtId="39" fontId="16" fillId="0" borderId="0" xfId="0" applyNumberFormat="1" applyFont="1" applyAlignment="1">
      <alignment horizontal="right"/>
    </xf>
    <xf numFmtId="39" fontId="16" fillId="0" borderId="11" xfId="0" applyNumberFormat="1" applyFont="1" applyBorder="1" applyAlignment="1">
      <alignment horizontal="right"/>
    </xf>
    <xf numFmtId="39" fontId="4" fillId="0" borderId="0" xfId="81" applyNumberFormat="1">
      <alignment/>
      <protection/>
    </xf>
    <xf numFmtId="39" fontId="27" fillId="0" borderId="12" xfId="81" applyNumberFormat="1" applyFont="1" applyBorder="1" applyAlignment="1">
      <alignment horizontal="center"/>
      <protection/>
    </xf>
    <xf numFmtId="39" fontId="15" fillId="0" borderId="11" xfId="81" applyNumberFormat="1" applyFont="1" applyBorder="1">
      <alignment/>
      <protection/>
    </xf>
    <xf numFmtId="39" fontId="20" fillId="0" borderId="10" xfId="81" applyNumberFormat="1" applyFont="1" applyBorder="1">
      <alignment/>
      <protection/>
    </xf>
    <xf numFmtId="0" fontId="63" fillId="0" borderId="0" xfId="0" applyFont="1" applyAlignment="1">
      <alignment horizontal="left" wrapText="1"/>
    </xf>
    <xf numFmtId="39" fontId="16" fillId="0" borderId="0" xfId="0" applyNumberFormat="1" applyFont="1" applyBorder="1" applyAlignment="1">
      <alignment horizontal="right"/>
    </xf>
    <xf numFmtId="3" fontId="15" fillId="0" borderId="12" xfId="81" applyNumberFormat="1" applyFont="1" applyFill="1" applyBorder="1" applyAlignment="1">
      <alignment horizontal="center"/>
      <protection/>
    </xf>
    <xf numFmtId="4" fontId="15" fillId="0" borderId="12" xfId="81" applyNumberFormat="1" applyFont="1" applyBorder="1" applyAlignment="1">
      <alignment horizontal="center"/>
      <protection/>
    </xf>
    <xf numFmtId="39" fontId="7" fillId="0" borderId="0" xfId="82" applyNumberFormat="1" applyFont="1" applyBorder="1">
      <alignment/>
      <protection/>
    </xf>
    <xf numFmtId="0" fontId="7" fillId="0" borderId="0" xfId="82" applyFont="1" applyAlignment="1">
      <alignment horizontal="right"/>
      <protection/>
    </xf>
    <xf numFmtId="0" fontId="5" fillId="0" borderId="0" xfId="82" applyFont="1" applyAlignment="1">
      <alignment horizontal="right"/>
      <protection/>
    </xf>
    <xf numFmtId="0" fontId="4" fillId="0" borderId="0" xfId="82" applyAlignment="1">
      <alignment horizontal="right"/>
      <protection/>
    </xf>
    <xf numFmtId="39" fontId="13" fillId="0" borderId="0" xfId="82" applyNumberFormat="1" applyFont="1" applyFill="1" applyBorder="1" applyAlignment="1">
      <alignment/>
      <protection/>
    </xf>
    <xf numFmtId="39" fontId="5" fillId="0" borderId="11" xfId="82" applyNumberFormat="1" applyFont="1" applyBorder="1" applyAlignment="1">
      <alignment horizontal="right"/>
      <protection/>
    </xf>
    <xf numFmtId="174" fontId="17" fillId="0" borderId="11" xfId="0" applyNumberFormat="1" applyFont="1" applyFill="1" applyBorder="1" applyAlignment="1">
      <alignment horizontal="right"/>
    </xf>
    <xf numFmtId="40" fontId="63" fillId="0" borderId="0" xfId="0" applyNumberFormat="1" applyFont="1" applyBorder="1" applyAlignment="1">
      <alignment horizontal="right"/>
    </xf>
    <xf numFmtId="40" fontId="63" fillId="0" borderId="11" xfId="0" applyNumberFormat="1" applyFont="1" applyBorder="1" applyAlignment="1">
      <alignment horizontal="right"/>
    </xf>
    <xf numFmtId="39" fontId="63" fillId="0" borderId="0" xfId="0" applyNumberFormat="1" applyFont="1" applyAlignment="1">
      <alignment horizontal="right"/>
    </xf>
    <xf numFmtId="39" fontId="63" fillId="0" borderId="11" xfId="0" applyNumberFormat="1" applyFont="1" applyBorder="1" applyAlignment="1">
      <alignment horizontal="right"/>
    </xf>
    <xf numFmtId="4" fontId="4" fillId="0" borderId="0" xfId="81" applyNumberFormat="1" applyBorder="1">
      <alignment/>
      <protection/>
    </xf>
    <xf numFmtId="4" fontId="4" fillId="0" borderId="11" xfId="81" applyNumberFormat="1" applyBorder="1">
      <alignment/>
      <protection/>
    </xf>
    <xf numFmtId="39" fontId="7" fillId="0" borderId="0" xfId="82" applyNumberFormat="1" applyFont="1" applyBorder="1" applyAlignment="1">
      <alignment horizontal="right"/>
      <protection/>
    </xf>
    <xf numFmtId="39" fontId="7" fillId="0" borderId="11" xfId="82" applyNumberFormat="1" applyFont="1" applyBorder="1" applyAlignment="1">
      <alignment horizontal="right"/>
      <protection/>
    </xf>
    <xf numFmtId="0" fontId="28" fillId="0" borderId="0" xfId="0" applyFont="1" applyAlignment="1">
      <alignment horizontal="center"/>
    </xf>
    <xf numFmtId="0" fontId="29" fillId="0" borderId="0" xfId="82" applyFont="1" applyAlignment="1">
      <alignment horizontal="center"/>
      <protection/>
    </xf>
    <xf numFmtId="0" fontId="9" fillId="0" borderId="0" xfId="82" applyFont="1" applyAlignment="1">
      <alignment horizontal="center"/>
      <protection/>
    </xf>
    <xf numFmtId="0" fontId="15" fillId="0" borderId="0" xfId="82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4</xdr:col>
      <xdr:colOff>1524000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067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briel.INESPRE0\Desktop\ESTADOS%20PARA%20EL%20CONTRALOR\(07)Estados%20Financieros-31%20ENERO%202015%20INESP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1%20MARZO%202015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ANALISIS"/>
      <sheetName val="NBG"/>
      <sheetName val="ABG"/>
      <sheetName val="AER"/>
      <sheetName val="GTOS"/>
      <sheetName val="RES-GTOS"/>
      <sheetName val="BCE.GRAL"/>
      <sheetName val="E.RDO."/>
      <sheetName val="CC"/>
      <sheetName val="CP-ANALISIS"/>
      <sheetName val="CP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GTOS-RESUMEN"/>
      <sheetName val="GTOS-DETALLE"/>
      <sheetName val="Hoja1"/>
    </sheetNames>
    <sheetDataSet>
      <sheetData sheetId="10">
        <row r="143">
          <cell r="F1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RES-GTOS"/>
      <sheetName val="BCE.GRAL"/>
      <sheetName val="E.RDO."/>
      <sheetName val="ANALISIS"/>
      <sheetName val="CC"/>
      <sheetName val="CP-ANALISIS"/>
      <sheetName val="CP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GTOS-RESUMEN"/>
      <sheetName val="GTOS-DETALLE"/>
      <sheetName val="Hoja1"/>
    </sheetNames>
    <sheetDataSet>
      <sheetData sheetId="6">
        <row r="2">
          <cell r="B2">
            <v>60145</v>
          </cell>
          <cell r="C2">
            <v>212773</v>
          </cell>
        </row>
        <row r="3">
          <cell r="B3">
            <v>413341.5</v>
          </cell>
          <cell r="C3">
            <v>616731.8</v>
          </cell>
        </row>
        <row r="4">
          <cell r="B4">
            <v>270208.2</v>
          </cell>
          <cell r="C4">
            <v>810564.42</v>
          </cell>
        </row>
        <row r="5">
          <cell r="B5">
            <v>1902000</v>
          </cell>
          <cell r="C5">
            <v>6324000</v>
          </cell>
        </row>
        <row r="6">
          <cell r="B6">
            <v>345899.77999999997</v>
          </cell>
          <cell r="C6">
            <v>1033825.34</v>
          </cell>
        </row>
        <row r="7">
          <cell r="B7">
            <v>840000</v>
          </cell>
          <cell r="C7">
            <v>1374600</v>
          </cell>
        </row>
        <row r="8">
          <cell r="B8">
            <v>320166</v>
          </cell>
          <cell r="C8">
            <v>960498</v>
          </cell>
        </row>
        <row r="9">
          <cell r="B9">
            <v>885248</v>
          </cell>
          <cell r="C9">
            <v>2018278</v>
          </cell>
        </row>
        <row r="10">
          <cell r="B10">
            <v>65000</v>
          </cell>
          <cell r="C10">
            <v>130000</v>
          </cell>
        </row>
        <row r="11">
          <cell r="B11">
            <v>1098750</v>
          </cell>
          <cell r="C11">
            <v>3328250</v>
          </cell>
        </row>
        <row r="12">
          <cell r="B12">
            <v>6900</v>
          </cell>
          <cell r="C12">
            <v>6900</v>
          </cell>
        </row>
        <row r="13">
          <cell r="B13">
            <v>3868.57</v>
          </cell>
          <cell r="C13">
            <v>98317.6</v>
          </cell>
        </row>
        <row r="14">
          <cell r="B14">
            <v>1504525.6800000002</v>
          </cell>
          <cell r="C14">
            <v>4508502.04</v>
          </cell>
        </row>
        <row r="15">
          <cell r="B15">
            <v>151764.38</v>
          </cell>
          <cell r="C15">
            <v>303323.5</v>
          </cell>
        </row>
        <row r="16">
          <cell r="B16">
            <v>1056389.71</v>
          </cell>
          <cell r="C16">
            <v>3056661.0900000003</v>
          </cell>
        </row>
        <row r="17">
          <cell r="B17">
            <v>39850</v>
          </cell>
          <cell r="C17">
            <v>180270</v>
          </cell>
        </row>
        <row r="18">
          <cell r="B18">
            <v>0</v>
          </cell>
          <cell r="C18">
            <v>14000</v>
          </cell>
        </row>
        <row r="19">
          <cell r="B19">
            <v>31043</v>
          </cell>
          <cell r="C19">
            <v>91796</v>
          </cell>
        </row>
        <row r="20">
          <cell r="B20">
            <v>6800</v>
          </cell>
          <cell r="C20">
            <v>18010</v>
          </cell>
        </row>
        <row r="21">
          <cell r="B21">
            <v>141987.03</v>
          </cell>
          <cell r="C21">
            <v>202013.28999999998</v>
          </cell>
        </row>
        <row r="22">
          <cell r="B22">
            <v>21665415.9</v>
          </cell>
          <cell r="C22">
            <v>52665536.39</v>
          </cell>
        </row>
        <row r="23">
          <cell r="B23">
            <v>94942.19</v>
          </cell>
          <cell r="C23">
            <v>284826.57</v>
          </cell>
        </row>
        <row r="24">
          <cell r="B24">
            <v>367350</v>
          </cell>
          <cell r="C24">
            <v>1102050</v>
          </cell>
        </row>
        <row r="25">
          <cell r="B25">
            <v>10581.51</v>
          </cell>
          <cell r="C25">
            <v>37569.74</v>
          </cell>
        </row>
        <row r="26">
          <cell r="B26">
            <v>172500.21</v>
          </cell>
          <cell r="C26">
            <v>252500.21</v>
          </cell>
        </row>
        <row r="27">
          <cell r="B27">
            <v>58011054.56</v>
          </cell>
          <cell r="C27">
            <v>165150108.35</v>
          </cell>
        </row>
        <row r="28">
          <cell r="B28">
            <v>0</v>
          </cell>
          <cell r="C28">
            <v>752000</v>
          </cell>
        </row>
        <row r="29">
          <cell r="B29">
            <v>605800</v>
          </cell>
          <cell r="C29">
            <v>1171700</v>
          </cell>
        </row>
        <row r="30">
          <cell r="B30">
            <v>57451.09</v>
          </cell>
          <cell r="C30">
            <v>112585.09000000001</v>
          </cell>
        </row>
        <row r="31">
          <cell r="B31">
            <v>10776.85</v>
          </cell>
          <cell r="C31">
            <v>11106.85</v>
          </cell>
        </row>
        <row r="32">
          <cell r="B32">
            <v>60029.87</v>
          </cell>
          <cell r="C32">
            <v>132897.66</v>
          </cell>
        </row>
        <row r="33">
          <cell r="B33">
            <v>0</v>
          </cell>
          <cell r="C33">
            <v>10450</v>
          </cell>
        </row>
        <row r="34">
          <cell r="B34">
            <v>7850</v>
          </cell>
          <cell r="C34">
            <v>44018.6</v>
          </cell>
        </row>
        <row r="35">
          <cell r="B35">
            <v>177055.85</v>
          </cell>
          <cell r="C35">
            <v>244294.02999999997</v>
          </cell>
        </row>
        <row r="36">
          <cell r="B36">
            <v>2494259.97</v>
          </cell>
          <cell r="C36">
            <v>7467989.72</v>
          </cell>
        </row>
        <row r="37">
          <cell r="B37">
            <v>2435923.79</v>
          </cell>
          <cell r="C37">
            <v>7293002.01</v>
          </cell>
        </row>
        <row r="38">
          <cell r="B38">
            <v>1903725.15</v>
          </cell>
          <cell r="C38">
            <v>5972640.47</v>
          </cell>
        </row>
        <row r="39">
          <cell r="B39">
            <v>352744.19</v>
          </cell>
          <cell r="C39">
            <v>1055787.92</v>
          </cell>
        </row>
        <row r="40">
          <cell r="B40">
            <v>508016.91</v>
          </cell>
          <cell r="C40">
            <v>1728851.81</v>
          </cell>
        </row>
        <row r="41">
          <cell r="B41">
            <v>43385</v>
          </cell>
          <cell r="C41">
            <v>113910</v>
          </cell>
        </row>
        <row r="42">
          <cell r="B42">
            <v>65000</v>
          </cell>
          <cell r="C42">
            <v>144999.99</v>
          </cell>
        </row>
        <row r="43">
          <cell r="B43">
            <v>35334469.21</v>
          </cell>
          <cell r="C43">
            <v>105881574.25</v>
          </cell>
        </row>
        <row r="44">
          <cell r="B44">
            <v>0</v>
          </cell>
          <cell r="C44">
            <v>23355</v>
          </cell>
        </row>
        <row r="45">
          <cell r="B45">
            <v>8306.41</v>
          </cell>
          <cell r="C45">
            <v>215505.41</v>
          </cell>
        </row>
      </sheetData>
      <sheetData sheetId="9">
        <row r="28">
          <cell r="E28">
            <v>96480</v>
          </cell>
          <cell r="G28">
            <v>207886</v>
          </cell>
        </row>
        <row r="55">
          <cell r="D55">
            <v>15973</v>
          </cell>
          <cell r="F55">
            <v>21263</v>
          </cell>
        </row>
        <row r="116">
          <cell r="E116">
            <v>123494.4</v>
          </cell>
          <cell r="G116">
            <v>253934.08000000002</v>
          </cell>
        </row>
        <row r="144">
          <cell r="D144">
            <v>20445.44</v>
          </cell>
          <cell r="F144">
            <v>27216.64</v>
          </cell>
        </row>
        <row r="476">
          <cell r="D476">
            <v>350692.37</v>
          </cell>
          <cell r="F476">
            <v>1207441.5</v>
          </cell>
        </row>
        <row r="477">
          <cell r="D477">
            <v>21450</v>
          </cell>
          <cell r="F477">
            <v>257350</v>
          </cell>
        </row>
        <row r="478">
          <cell r="D478">
            <v>146295.38</v>
          </cell>
          <cell r="F478">
            <v>288405.5</v>
          </cell>
        </row>
        <row r="479">
          <cell r="D479">
            <v>9081.46</v>
          </cell>
          <cell r="F479">
            <v>20865.36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zoomScalePageLayoutView="0" workbookViewId="0" topLeftCell="A19">
      <selection activeCell="B39" sqref="B38:B39"/>
    </sheetView>
  </sheetViews>
  <sheetFormatPr defaultColWidth="12.00390625" defaultRowHeight="12.75"/>
  <cols>
    <col min="1" max="1" width="0.12890625" style="1" customWidth="1"/>
    <col min="2" max="2" width="45.25390625" style="1" customWidth="1"/>
    <col min="3" max="3" width="9.375" style="9" bestFit="1" customWidth="1"/>
    <col min="4" max="4" width="18.00390625" style="9" bestFit="1" customWidth="1"/>
    <col min="5" max="5" width="20.375" style="1" customWidth="1"/>
    <col min="6" max="6" width="12.00390625" style="1" customWidth="1"/>
    <col min="7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spans="3:6" ht="18">
      <c r="C9" s="2"/>
      <c r="D9" s="2"/>
      <c r="E9" s="8"/>
      <c r="F9" s="27"/>
    </row>
    <row r="10" spans="1:6" ht="18.75" customHeight="1">
      <c r="A10" s="85" t="s">
        <v>100</v>
      </c>
      <c r="B10" s="85"/>
      <c r="C10" s="85"/>
      <c r="D10" s="85"/>
      <c r="E10" s="85"/>
      <c r="F10" s="27"/>
    </row>
    <row r="11" spans="2:6" ht="22.5" customHeight="1">
      <c r="B11" s="86" t="s">
        <v>94</v>
      </c>
      <c r="C11" s="86"/>
      <c r="D11" s="86"/>
      <c r="E11" s="86"/>
      <c r="F11" s="27"/>
    </row>
    <row r="12" spans="2:6" ht="18.75" customHeight="1">
      <c r="B12" s="87" t="s">
        <v>103</v>
      </c>
      <c r="C12" s="87"/>
      <c r="D12" s="87"/>
      <c r="E12" s="87"/>
      <c r="F12" s="27"/>
    </row>
    <row r="13" spans="2:6" ht="18.75" customHeight="1">
      <c r="B13" s="88" t="s">
        <v>95</v>
      </c>
      <c r="C13" s="88"/>
      <c r="D13" s="88"/>
      <c r="E13" s="88"/>
      <c r="F13" s="27"/>
    </row>
    <row r="14" spans="3:6" ht="18.75">
      <c r="C14" s="2"/>
      <c r="D14" s="2"/>
      <c r="F14" s="27"/>
    </row>
    <row r="15" spans="2:6" ht="15.75">
      <c r="B15" s="28"/>
      <c r="C15" s="28"/>
      <c r="D15" s="68" t="s">
        <v>104</v>
      </c>
      <c r="E15" s="69" t="s">
        <v>105</v>
      </c>
      <c r="F15" s="27"/>
    </row>
    <row r="16" spans="2:6" ht="18.75">
      <c r="B16" s="2" t="s">
        <v>5</v>
      </c>
      <c r="C16" s="28"/>
      <c r="D16" s="28"/>
      <c r="E16" s="25"/>
      <c r="F16" s="27"/>
    </row>
    <row r="17" spans="2:6" ht="15.75">
      <c r="B17" s="28"/>
      <c r="C17" s="28"/>
      <c r="F17" s="27"/>
    </row>
    <row r="18" spans="2:6" ht="15.75">
      <c r="B18" s="3" t="s">
        <v>9</v>
      </c>
      <c r="C18" s="24" t="s">
        <v>58</v>
      </c>
      <c r="D18" s="29">
        <f>+AER!B26</f>
        <v>3947154.5399999996</v>
      </c>
      <c r="E18" s="29">
        <f>+AER!C26</f>
        <v>10084044.689999998</v>
      </c>
      <c r="F18" s="27"/>
    </row>
    <row r="19" spans="2:6" ht="15.75">
      <c r="B19" s="3" t="s">
        <v>62</v>
      </c>
      <c r="C19" s="24"/>
      <c r="D19" s="83">
        <v>34006820</v>
      </c>
      <c r="E19" s="70">
        <f>+D19*3</f>
        <v>102020460</v>
      </c>
      <c r="F19" s="27"/>
    </row>
    <row r="20" spans="2:6" ht="15.75">
      <c r="B20" s="3" t="s">
        <v>63</v>
      </c>
      <c r="C20" s="3"/>
      <c r="D20" s="84">
        <f>36637510</f>
        <v>36637510</v>
      </c>
      <c r="E20" s="52">
        <f>+D20*3</f>
        <v>109912530</v>
      </c>
      <c r="F20" s="27"/>
    </row>
    <row r="21" spans="2:6" ht="15.75">
      <c r="B21" s="3"/>
      <c r="C21" s="3"/>
      <c r="D21" s="3"/>
      <c r="E21" s="30"/>
      <c r="F21" s="27"/>
    </row>
    <row r="22" spans="2:6" ht="15.75">
      <c r="B22" s="7" t="s">
        <v>0</v>
      </c>
      <c r="C22" s="7"/>
      <c r="D22" s="30">
        <f>SUM(D18:D21)</f>
        <v>74591484.53999999</v>
      </c>
      <c r="E22" s="30">
        <f>SUM(E18:E21)</f>
        <v>222017034.69</v>
      </c>
      <c r="F22" s="27"/>
    </row>
    <row r="23" spans="2:6" ht="15.75">
      <c r="B23" s="3"/>
      <c r="C23" s="3"/>
      <c r="D23" s="3"/>
      <c r="E23" s="30"/>
      <c r="F23" s="27"/>
    </row>
    <row r="24" spans="2:6" ht="15.75">
      <c r="B24" s="7" t="s">
        <v>6</v>
      </c>
      <c r="C24" s="7"/>
      <c r="D24" s="7"/>
      <c r="E24" s="29"/>
      <c r="F24" s="27"/>
    </row>
    <row r="25" spans="2:6" ht="15.75">
      <c r="B25" s="7" t="s">
        <v>10</v>
      </c>
      <c r="C25" s="24" t="s">
        <v>59</v>
      </c>
      <c r="D25" s="34">
        <f>+AER!B54</f>
        <v>3796321.3700000006</v>
      </c>
      <c r="E25" s="34">
        <f>+AER!C54</f>
        <v>9668332.76</v>
      </c>
      <c r="F25" s="27"/>
    </row>
    <row r="26" spans="2:6" ht="15.75">
      <c r="B26" s="28"/>
      <c r="C26" s="28"/>
      <c r="D26" s="71"/>
      <c r="E26" s="29"/>
      <c r="F26" s="27"/>
    </row>
    <row r="27" spans="2:6" ht="15.75">
      <c r="B27" s="6" t="s">
        <v>1</v>
      </c>
      <c r="C27" s="6"/>
      <c r="D27" s="31">
        <f>+D22-D25</f>
        <v>70795163.16999999</v>
      </c>
      <c r="E27" s="31">
        <f>+E22-E25</f>
        <v>212348701.93</v>
      </c>
      <c r="F27" s="27"/>
    </row>
    <row r="28" spans="2:6" ht="15.75">
      <c r="B28" s="32"/>
      <c r="C28" s="32"/>
      <c r="D28" s="72"/>
      <c r="E28" s="31"/>
      <c r="F28" s="27"/>
    </row>
    <row r="29" spans="2:6" ht="15.75">
      <c r="B29" s="32"/>
      <c r="C29" s="32"/>
      <c r="D29" s="72"/>
      <c r="E29" s="33"/>
      <c r="F29" s="27"/>
    </row>
    <row r="30" spans="2:6" ht="15.75">
      <c r="B30" s="4" t="s">
        <v>8</v>
      </c>
      <c r="C30" s="24" t="s">
        <v>60</v>
      </c>
      <c r="D30" s="74">
        <f>+AER!B108</f>
        <v>133530525.50999999</v>
      </c>
      <c r="E30" s="74">
        <f>+AER!C108</f>
        <v>377158574.15000004</v>
      </c>
      <c r="F30" s="27"/>
    </row>
    <row r="31" spans="2:6" ht="15.75">
      <c r="B31" s="3" t="s">
        <v>7</v>
      </c>
      <c r="C31" s="24" t="s">
        <v>61</v>
      </c>
      <c r="D31" s="34">
        <f>+AER!B117</f>
        <v>527519.21</v>
      </c>
      <c r="E31" s="34">
        <f>+AER!C117</f>
        <v>1774062.36</v>
      </c>
      <c r="F31" s="27"/>
    </row>
    <row r="32" spans="2:6" ht="15.75">
      <c r="B32" s="3"/>
      <c r="C32" s="3"/>
      <c r="D32" s="71"/>
      <c r="E32" s="35"/>
      <c r="F32" s="27"/>
    </row>
    <row r="33" spans="2:6" ht="15.75">
      <c r="B33" s="5" t="s">
        <v>2</v>
      </c>
      <c r="C33" s="5"/>
      <c r="D33" s="36">
        <f>SUM(D30:D32)</f>
        <v>134058044.71999998</v>
      </c>
      <c r="E33" s="36">
        <f>SUM(E30:E32)</f>
        <v>378932636.51000005</v>
      </c>
      <c r="F33" s="37"/>
    </row>
    <row r="34" spans="2:6" ht="15.75">
      <c r="B34" s="28"/>
      <c r="C34" s="28"/>
      <c r="D34" s="71"/>
      <c r="E34" s="29"/>
      <c r="F34" s="27"/>
    </row>
    <row r="35" spans="2:6" ht="15.75">
      <c r="B35" s="6" t="s">
        <v>3</v>
      </c>
      <c r="C35" s="6"/>
      <c r="D35" s="38">
        <f>D27-D33</f>
        <v>-63262881.55</v>
      </c>
      <c r="E35" s="38">
        <f>E27-E33</f>
        <v>-166583934.58000004</v>
      </c>
      <c r="F35" s="27"/>
    </row>
    <row r="36" spans="2:6" ht="15.75">
      <c r="B36" s="32"/>
      <c r="C36" s="32"/>
      <c r="D36" s="72"/>
      <c r="E36" s="31"/>
      <c r="F36" s="27"/>
    </row>
    <row r="37" spans="2:6" ht="15.75">
      <c r="B37" s="6" t="s">
        <v>4</v>
      </c>
      <c r="C37" s="6"/>
      <c r="D37" s="75">
        <v>523803.81</v>
      </c>
      <c r="E37" s="75">
        <v>1495386.58</v>
      </c>
      <c r="F37" s="27"/>
    </row>
    <row r="38" spans="2:6" ht="12.75">
      <c r="B38" s="27"/>
      <c r="C38" s="27"/>
      <c r="D38" s="73"/>
      <c r="E38" s="39"/>
      <c r="F38" s="27"/>
    </row>
    <row r="39" spans="2:6" ht="16.5" thickBot="1">
      <c r="B39" s="6" t="s">
        <v>102</v>
      </c>
      <c r="C39" s="6"/>
      <c r="D39" s="40">
        <f>+D37+D35</f>
        <v>-62739077.739999995</v>
      </c>
      <c r="E39" s="40">
        <f>+E37+E35</f>
        <v>-165088548.00000003</v>
      </c>
      <c r="F39" s="27"/>
    </row>
    <row r="40" spans="2:6" ht="13.5" thickTop="1">
      <c r="B40" s="27"/>
      <c r="C40" s="27"/>
      <c r="D40" s="27"/>
      <c r="E40" s="37"/>
      <c r="F40" s="27"/>
    </row>
    <row r="42" ht="15.75">
      <c r="E42" s="57"/>
    </row>
    <row r="43" spans="1:4" ht="12.75">
      <c r="A43" s="10"/>
      <c r="B43" s="10"/>
      <c r="C43" s="11"/>
      <c r="D43" s="11"/>
    </row>
    <row r="44" spans="1:5" ht="12.75">
      <c r="A44" s="10"/>
      <c r="B44" s="10"/>
      <c r="C44" s="11"/>
      <c r="D44" s="11"/>
      <c r="E44" s="56"/>
    </row>
    <row r="45" spans="1:4" ht="12.75">
      <c r="A45" s="10"/>
      <c r="B45" s="10"/>
      <c r="C45" s="11"/>
      <c r="D45" s="11"/>
    </row>
    <row r="46" spans="1:4" ht="12.75">
      <c r="A46" s="10"/>
      <c r="B46" s="10"/>
      <c r="C46" s="11"/>
      <c r="D46" s="11"/>
    </row>
  </sheetData>
  <sheetProtection/>
  <mergeCells count="4">
    <mergeCell ref="A10:E10"/>
    <mergeCell ref="B11:E11"/>
    <mergeCell ref="B12:E12"/>
    <mergeCell ref="B13:E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160" zoomScaleNormal="160" zoomScalePageLayoutView="0" workbookViewId="0" topLeftCell="A108">
      <selection activeCell="A116" sqref="A116"/>
    </sheetView>
  </sheetViews>
  <sheetFormatPr defaultColWidth="12.00390625" defaultRowHeight="12.75"/>
  <cols>
    <col min="1" max="1" width="55.75390625" style="13" customWidth="1"/>
    <col min="2" max="2" width="17.625" style="26" bestFit="1" customWidth="1"/>
    <col min="3" max="3" width="15.75390625" style="62" bestFit="1" customWidth="1"/>
    <col min="4" max="16384" width="12.00390625" style="13" customWidth="1"/>
  </cols>
  <sheetData>
    <row r="1" ht="15">
      <c r="A1" s="54" t="s">
        <v>86</v>
      </c>
    </row>
    <row r="2" spans="2:3" ht="12.75">
      <c r="B2" s="58" t="s">
        <v>104</v>
      </c>
      <c r="C2" s="63" t="s">
        <v>105</v>
      </c>
    </row>
    <row r="3" spans="1:2" ht="12.75">
      <c r="A3" s="14" t="s">
        <v>31</v>
      </c>
      <c r="B3" s="59"/>
    </row>
    <row r="4" spans="1:4" ht="12.75">
      <c r="A4" s="15" t="s">
        <v>32</v>
      </c>
      <c r="B4" s="60">
        <v>556008.5700000001</v>
      </c>
      <c r="C4" s="41">
        <v>1485894.5899999999</v>
      </c>
      <c r="D4" s="42"/>
    </row>
    <row r="5" spans="1:4" ht="12.75">
      <c r="A5" s="15" t="s">
        <v>33</v>
      </c>
      <c r="B5" s="60">
        <v>389726.23</v>
      </c>
      <c r="C5" s="41">
        <v>1034522.21</v>
      </c>
      <c r="D5" s="43"/>
    </row>
    <row r="6" spans="1:4" ht="12.75">
      <c r="A6" s="15" t="s">
        <v>34</v>
      </c>
      <c r="B6" s="60">
        <v>742197.23</v>
      </c>
      <c r="C6" s="41">
        <v>1712115.8299999998</v>
      </c>
      <c r="D6" s="43"/>
    </row>
    <row r="7" spans="1:4" ht="12.75">
      <c r="A7" s="15" t="s">
        <v>35</v>
      </c>
      <c r="B7" s="60">
        <v>398357.11</v>
      </c>
      <c r="C7" s="41">
        <v>1122603.83</v>
      </c>
      <c r="D7" s="43"/>
    </row>
    <row r="8" spans="1:4" ht="12.75">
      <c r="A8" s="15" t="s">
        <v>36</v>
      </c>
      <c r="B8" s="60">
        <v>303901.83999999997</v>
      </c>
      <c r="C8" s="41">
        <v>950037.0499999999</v>
      </c>
      <c r="D8" s="43"/>
    </row>
    <row r="9" spans="1:4" ht="12.75">
      <c r="A9" s="15" t="s">
        <v>37</v>
      </c>
      <c r="B9" s="60">
        <v>76458.9</v>
      </c>
      <c r="C9" s="41">
        <v>330463.55</v>
      </c>
      <c r="D9" s="43"/>
    </row>
    <row r="10" spans="1:4" ht="12.75">
      <c r="A10" s="15" t="s">
        <v>38</v>
      </c>
      <c r="B10" s="60">
        <v>326512.69</v>
      </c>
      <c r="C10" s="41">
        <v>862143.15</v>
      </c>
      <c r="D10" s="43"/>
    </row>
    <row r="11" spans="1:4" ht="12.75">
      <c r="A11" s="15" t="s">
        <v>40</v>
      </c>
      <c r="B11" s="60">
        <v>54211.06</v>
      </c>
      <c r="C11" s="41">
        <v>400287.18</v>
      </c>
      <c r="D11" s="43"/>
    </row>
    <row r="12" spans="1:4" ht="12.75">
      <c r="A12" s="15" t="s">
        <v>39</v>
      </c>
      <c r="B12" s="60">
        <v>122467.65</v>
      </c>
      <c r="C12" s="41">
        <v>293212.43</v>
      </c>
      <c r="D12" s="43"/>
    </row>
    <row r="13" spans="1:4" ht="12.75">
      <c r="A13" s="15" t="s">
        <v>64</v>
      </c>
      <c r="B13" s="60">
        <v>59784.829999999994</v>
      </c>
      <c r="C13" s="41">
        <v>220844.74</v>
      </c>
      <c r="D13" s="43"/>
    </row>
    <row r="14" spans="1:4" ht="12.75">
      <c r="A14" s="15" t="s">
        <v>65</v>
      </c>
      <c r="B14" s="60">
        <v>55763.59</v>
      </c>
      <c r="C14" s="41">
        <v>295813.45</v>
      </c>
      <c r="D14" s="43"/>
    </row>
    <row r="15" spans="1:4" ht="12.75">
      <c r="A15" s="15" t="s">
        <v>101</v>
      </c>
      <c r="B15" s="61">
        <v>749311.84</v>
      </c>
      <c r="C15" s="76">
        <v>1146957.6800000002</v>
      </c>
      <c r="D15" s="43"/>
    </row>
    <row r="16" spans="1:3" ht="20.25" customHeight="1">
      <c r="A16" s="16" t="s">
        <v>41</v>
      </c>
      <c r="B16" s="45">
        <f>SUM(B4:B15)</f>
        <v>3834701.5399999996</v>
      </c>
      <c r="C16" s="59">
        <f>SUM(C4:C15)</f>
        <v>9854895.689999998</v>
      </c>
    </row>
    <row r="17" spans="1:2" ht="7.5" customHeight="1">
      <c r="A17" s="16"/>
      <c r="B17" s="45"/>
    </row>
    <row r="18" ht="12.75">
      <c r="A18" s="16" t="s">
        <v>42</v>
      </c>
    </row>
    <row r="19" ht="12.75">
      <c r="A19" s="16"/>
    </row>
    <row r="20" spans="1:2" ht="12.75" hidden="1">
      <c r="A20" s="15" t="s">
        <v>43</v>
      </c>
      <c r="B20" s="26">
        <f>+'[1]E.RDO.'!F54</f>
        <v>0</v>
      </c>
    </row>
    <row r="21" spans="1:3" ht="12.75">
      <c r="A21" s="15" t="s">
        <v>44</v>
      </c>
      <c r="B21" s="60">
        <f>+'[2]E.RDO.'!E28</f>
        <v>96480</v>
      </c>
      <c r="C21" s="81">
        <f>+'[2]E.RDO.'!G28</f>
        <v>207886</v>
      </c>
    </row>
    <row r="22" spans="1:3" ht="12.75">
      <c r="A22" s="15" t="s">
        <v>66</v>
      </c>
      <c r="B22" s="61">
        <f>+'[2]E.RDO.'!D55</f>
        <v>15973</v>
      </c>
      <c r="C22" s="82">
        <f>+'[2]E.RDO.'!F55</f>
        <v>21263</v>
      </c>
    </row>
    <row r="24" spans="1:3" ht="12.75">
      <c r="A24" s="16" t="s">
        <v>45</v>
      </c>
      <c r="B24" s="53">
        <f>SUM(B20:B22)</f>
        <v>112453</v>
      </c>
      <c r="C24" s="64">
        <f>SUM(C20:C22)</f>
        <v>229149</v>
      </c>
    </row>
    <row r="26" spans="1:3" ht="15.75" thickBot="1">
      <c r="A26" s="17" t="s">
        <v>87</v>
      </c>
      <c r="B26" s="18">
        <f>+B16+B24</f>
        <v>3947154.5399999996</v>
      </c>
      <c r="C26" s="65">
        <f>+C16+C24</f>
        <v>10084044.689999998</v>
      </c>
    </row>
    <row r="27" spans="1:2" ht="15.75" thickTop="1">
      <c r="A27" s="17"/>
      <c r="B27" s="47"/>
    </row>
    <row r="28" ht="12.75">
      <c r="A28" s="55" t="s">
        <v>88</v>
      </c>
    </row>
    <row r="29" ht="8.25" customHeight="1"/>
    <row r="30" ht="12.75">
      <c r="A30" s="14" t="s">
        <v>31</v>
      </c>
    </row>
    <row r="31" spans="1:3" ht="12.75">
      <c r="A31" s="15" t="s">
        <v>32</v>
      </c>
      <c r="B31" s="67">
        <v>529531.76</v>
      </c>
      <c r="C31" s="77">
        <v>1415137.5</v>
      </c>
    </row>
    <row r="32" spans="1:3" ht="12.75">
      <c r="A32" s="15" t="s">
        <v>33</v>
      </c>
      <c r="B32" s="67">
        <v>371167.84</v>
      </c>
      <c r="C32" s="77">
        <v>985259.25</v>
      </c>
    </row>
    <row r="33" spans="1:3" ht="12.75">
      <c r="A33" s="15" t="s">
        <v>34</v>
      </c>
      <c r="B33" s="67">
        <v>706854.5</v>
      </c>
      <c r="C33" s="77">
        <v>1631538.88</v>
      </c>
    </row>
    <row r="34" spans="1:3" ht="12.75">
      <c r="A34" s="15" t="s">
        <v>35</v>
      </c>
      <c r="B34" s="67">
        <v>379388.1</v>
      </c>
      <c r="C34" s="77">
        <v>1069146.87</v>
      </c>
    </row>
    <row r="35" spans="1:3" ht="12.75">
      <c r="A35" s="15" t="s">
        <v>36</v>
      </c>
      <c r="B35" s="67">
        <v>289430.32</v>
      </c>
      <c r="C35" s="77">
        <v>904797.18</v>
      </c>
    </row>
    <row r="36" spans="1:3" ht="12.75">
      <c r="A36" s="15" t="s">
        <v>37</v>
      </c>
      <c r="B36" s="67">
        <v>72816.1</v>
      </c>
      <c r="C36" s="77">
        <v>315106.24</v>
      </c>
    </row>
    <row r="37" spans="1:3" ht="12.75">
      <c r="A37" s="15" t="s">
        <v>38</v>
      </c>
      <c r="B37" s="67">
        <v>311246.37</v>
      </c>
      <c r="C37" s="77">
        <v>821370.61</v>
      </c>
    </row>
    <row r="38" spans="1:3" ht="12.75">
      <c r="A38" s="15" t="s">
        <v>40</v>
      </c>
      <c r="B38" s="67">
        <v>51629.49</v>
      </c>
      <c r="C38" s="77">
        <v>381225.97</v>
      </c>
    </row>
    <row r="39" spans="1:3" ht="12.75">
      <c r="A39" s="15" t="s">
        <v>39</v>
      </c>
      <c r="B39" s="67">
        <v>116635.85</v>
      </c>
      <c r="C39" s="77">
        <v>279249.92</v>
      </c>
    </row>
    <row r="40" spans="1:3" ht="12.75">
      <c r="A40" s="15" t="s">
        <v>64</v>
      </c>
      <c r="B40" s="67">
        <v>56937.93</v>
      </c>
      <c r="C40" s="77">
        <v>210315.03</v>
      </c>
    </row>
    <row r="41" spans="1:3" ht="12.75">
      <c r="A41" s="15" t="s">
        <v>65</v>
      </c>
      <c r="B41" s="67">
        <v>53108.18</v>
      </c>
      <c r="C41" s="77">
        <v>281727.1</v>
      </c>
    </row>
    <row r="42" spans="1:3" ht="12.75">
      <c r="A42" s="15" t="s">
        <v>101</v>
      </c>
      <c r="B42" s="61">
        <v>713635.09</v>
      </c>
      <c r="C42" s="78">
        <v>1092307.49</v>
      </c>
    </row>
    <row r="43" ht="9" customHeight="1">
      <c r="A43" s="15"/>
    </row>
    <row r="44" spans="1:3" ht="12.75">
      <c r="A44" s="19" t="s">
        <v>46</v>
      </c>
      <c r="B44" s="45">
        <f>SUM(B31:B43)</f>
        <v>3652381.5300000007</v>
      </c>
      <c r="C44" s="59">
        <f>SUM(C31:C43)</f>
        <v>9387182.04</v>
      </c>
    </row>
    <row r="45" ht="7.5" customHeight="1">
      <c r="A45" s="15"/>
    </row>
    <row r="46" ht="12.75">
      <c r="A46" s="16" t="s">
        <v>42</v>
      </c>
    </row>
    <row r="47" ht="12.75">
      <c r="A47" s="16"/>
    </row>
    <row r="48" spans="1:2" ht="12.75" hidden="1">
      <c r="A48" s="15" t="s">
        <v>43</v>
      </c>
      <c r="B48" s="46">
        <f>+'[1]E.RDO.'!F143</f>
        <v>0</v>
      </c>
    </row>
    <row r="49" spans="1:3" ht="12.75">
      <c r="A49" s="15" t="s">
        <v>44</v>
      </c>
      <c r="B49" s="60">
        <f>+'[2]E.RDO.'!E116</f>
        <v>123494.4</v>
      </c>
      <c r="C49" s="41">
        <f>+'[2]E.RDO.'!G116</f>
        <v>253934.08000000002</v>
      </c>
    </row>
    <row r="50" spans="1:3" ht="12.75">
      <c r="A50" s="15" t="s">
        <v>66</v>
      </c>
      <c r="B50" s="61">
        <f>+'[2]E.RDO.'!D144</f>
        <v>20445.44</v>
      </c>
      <c r="C50" s="76">
        <f>+'[2]E.RDO.'!F144</f>
        <v>27216.64</v>
      </c>
    </row>
    <row r="52" spans="1:3" ht="12.75">
      <c r="A52" s="16" t="s">
        <v>45</v>
      </c>
      <c r="B52" s="53">
        <f>SUM(B48:B50)</f>
        <v>143939.84</v>
      </c>
      <c r="C52" s="64">
        <f>SUM(C48:C50)</f>
        <v>281150.72000000003</v>
      </c>
    </row>
    <row r="53" ht="7.5" customHeight="1"/>
    <row r="54" spans="1:3" ht="15.75" thickBot="1">
      <c r="A54" s="17" t="s">
        <v>89</v>
      </c>
      <c r="B54" s="18">
        <f>+B52+B44</f>
        <v>3796321.3700000006</v>
      </c>
      <c r="C54" s="65">
        <f>+C52+C44</f>
        <v>9668332.76</v>
      </c>
    </row>
    <row r="55" spans="1:2" ht="15.75" thickTop="1">
      <c r="A55" s="17"/>
      <c r="B55" s="47"/>
    </row>
    <row r="56" spans="1:2" ht="15">
      <c r="A56" s="54" t="s">
        <v>90</v>
      </c>
      <c r="B56" s="48"/>
    </row>
    <row r="57" spans="1:3" ht="12.75">
      <c r="A57" s="66" t="s">
        <v>20</v>
      </c>
      <c r="B57" s="79">
        <f>+'[2]GTOS'!B43</f>
        <v>35334469.21</v>
      </c>
      <c r="C57" s="79">
        <f>+'[2]GTOS'!C43</f>
        <v>105881574.25</v>
      </c>
    </row>
    <row r="58" spans="1:3" ht="12.75">
      <c r="A58" s="66" t="s">
        <v>21</v>
      </c>
      <c r="B58" s="79">
        <f>+'[2]GTOS'!B45</f>
        <v>8306.41</v>
      </c>
      <c r="C58" s="79">
        <f>+'[2]GTOS'!C45</f>
        <v>215505.41</v>
      </c>
    </row>
    <row r="59" spans="1:3" ht="12.75" hidden="1">
      <c r="A59" s="66" t="s">
        <v>67</v>
      </c>
      <c r="B59" s="79"/>
      <c r="C59" s="79"/>
    </row>
    <row r="60" spans="1:3" ht="12.75">
      <c r="A60" s="66" t="s">
        <v>23</v>
      </c>
      <c r="B60" s="79">
        <f>+'[2]GTOS'!B28</f>
        <v>0</v>
      </c>
      <c r="C60" s="79">
        <f>+'[2]GTOS'!C28</f>
        <v>752000</v>
      </c>
    </row>
    <row r="61" spans="1:3" ht="12.75" hidden="1">
      <c r="A61" s="66" t="s">
        <v>12</v>
      </c>
      <c r="B61" s="79"/>
      <c r="C61" s="79"/>
    </row>
    <row r="62" spans="1:3" ht="12.75">
      <c r="A62" s="66" t="s">
        <v>47</v>
      </c>
      <c r="B62" s="79">
        <f>+'[2]GTOS'!B36</f>
        <v>2494259.97</v>
      </c>
      <c r="C62" s="79">
        <f>+'[2]GTOS'!C36</f>
        <v>7467989.72</v>
      </c>
    </row>
    <row r="63" spans="1:3" ht="12.75">
      <c r="A63" s="66" t="s">
        <v>13</v>
      </c>
      <c r="B63" s="79">
        <f>+'[2]GTOS'!B37</f>
        <v>2435923.79</v>
      </c>
      <c r="C63" s="79">
        <f>+'[2]GTOS'!C37</f>
        <v>7293002.01</v>
      </c>
    </row>
    <row r="64" spans="1:3" ht="12.75">
      <c r="A64" s="66" t="s">
        <v>22</v>
      </c>
      <c r="B64" s="79">
        <f>+'[2]GTOS'!B39</f>
        <v>352744.19</v>
      </c>
      <c r="C64" s="79">
        <f>+'[2]GTOS'!C39</f>
        <v>1055787.92</v>
      </c>
    </row>
    <row r="65" spans="1:3" ht="12.75">
      <c r="A65" s="66" t="s">
        <v>96</v>
      </c>
      <c r="B65" s="79">
        <f>+'[2]GTOS'!B11</f>
        <v>1098750</v>
      </c>
      <c r="C65" s="79">
        <f>+'[2]GTOS'!C11</f>
        <v>3328250</v>
      </c>
    </row>
    <row r="66" spans="1:3" ht="12.75">
      <c r="A66" s="66" t="s">
        <v>68</v>
      </c>
      <c r="B66" s="79">
        <f>+'[2]GTOS'!B25</f>
        <v>10581.51</v>
      </c>
      <c r="C66" s="79">
        <f>+'[2]GTOS'!C25</f>
        <v>37569.74</v>
      </c>
    </row>
    <row r="67" spans="1:3" ht="12.75">
      <c r="A67" s="66" t="s">
        <v>69</v>
      </c>
      <c r="B67" s="79">
        <f>+'[2]GTOS'!B44</f>
        <v>0</v>
      </c>
      <c r="C67" s="79">
        <f>+'[2]GTOS'!C44</f>
        <v>23355</v>
      </c>
    </row>
    <row r="68" spans="1:3" ht="12.75">
      <c r="A68" s="66" t="s">
        <v>82</v>
      </c>
      <c r="B68" s="79">
        <f>+'[2]GTOS'!B8</f>
        <v>320166</v>
      </c>
      <c r="C68" s="79">
        <f>+'[2]GTOS'!C8</f>
        <v>960498</v>
      </c>
    </row>
    <row r="69" spans="1:3" ht="12.75">
      <c r="A69" s="66" t="s">
        <v>83</v>
      </c>
      <c r="B69" s="79">
        <f>+'[2]GTOS'!B24</f>
        <v>367350</v>
      </c>
      <c r="C69" s="79">
        <f>+'[2]GTOS'!C24</f>
        <v>1102050</v>
      </c>
    </row>
    <row r="70" spans="1:3" ht="12.75">
      <c r="A70" s="66" t="s">
        <v>70</v>
      </c>
      <c r="B70" s="79">
        <f>+'[2]GTOS'!B10</f>
        <v>65000</v>
      </c>
      <c r="C70" s="79">
        <f>+'[2]GTOS'!C10</f>
        <v>130000</v>
      </c>
    </row>
    <row r="71" spans="1:3" ht="12.75" hidden="1">
      <c r="A71" s="66" t="s">
        <v>71</v>
      </c>
      <c r="B71" s="79"/>
      <c r="C71" s="79"/>
    </row>
    <row r="72" spans="1:3" ht="12.75">
      <c r="A72" s="66" t="s">
        <v>85</v>
      </c>
      <c r="B72" s="79">
        <f>+'[2]GTOS'!B38</f>
        <v>1903725.15</v>
      </c>
      <c r="C72" s="79">
        <f>+'[2]GTOS'!C38</f>
        <v>5972640.47</v>
      </c>
    </row>
    <row r="73" spans="1:3" ht="12.75">
      <c r="A73" s="66" t="s">
        <v>97</v>
      </c>
      <c r="B73" s="79">
        <f>+'[2]GTOS'!B3</f>
        <v>413341.5</v>
      </c>
      <c r="C73" s="79">
        <f>+'[2]GTOS'!C3</f>
        <v>616731.8</v>
      </c>
    </row>
    <row r="74" spans="1:3" ht="12.75">
      <c r="A74" s="66" t="s">
        <v>18</v>
      </c>
      <c r="B74" s="79">
        <f>+'[2]GTOS'!B41</f>
        <v>43385</v>
      </c>
      <c r="C74" s="79">
        <f>+'[2]GTOS'!C41</f>
        <v>113910</v>
      </c>
    </row>
    <row r="75" spans="1:3" ht="12.75">
      <c r="A75" s="66" t="s">
        <v>24</v>
      </c>
      <c r="B75" s="79">
        <f>+'[2]GTOS'!B33</f>
        <v>0</v>
      </c>
      <c r="C75" s="79">
        <f>+'[2]GTOS'!C33</f>
        <v>10450</v>
      </c>
    </row>
    <row r="76" spans="1:3" ht="12.75">
      <c r="A76" s="66" t="s">
        <v>48</v>
      </c>
      <c r="B76" s="79">
        <f>+'[2]GTOS'!B42</f>
        <v>65000</v>
      </c>
      <c r="C76" s="79">
        <f>+'[2]GTOS'!C42</f>
        <v>144999.99</v>
      </c>
    </row>
    <row r="77" spans="1:3" ht="12.75">
      <c r="A77" s="66" t="s">
        <v>15</v>
      </c>
      <c r="B77" s="79">
        <f>+'[2]GTOS'!B34</f>
        <v>7850</v>
      </c>
      <c r="C77" s="79">
        <f>+'[2]GTOS'!C34</f>
        <v>44018.6</v>
      </c>
    </row>
    <row r="78" spans="1:3" ht="12.75" customHeight="1">
      <c r="A78" s="66" t="s">
        <v>30</v>
      </c>
      <c r="B78" s="79">
        <f>+'[2]GTOS'!B9</f>
        <v>885248</v>
      </c>
      <c r="C78" s="79">
        <f>+'[2]GTOS'!C9</f>
        <v>2018278</v>
      </c>
    </row>
    <row r="79" spans="1:3" ht="12.75" customHeight="1">
      <c r="A79" s="66" t="s">
        <v>25</v>
      </c>
      <c r="B79" s="79">
        <f>+'[2]GTOS'!B16</f>
        <v>1056389.71</v>
      </c>
      <c r="C79" s="79">
        <f>+'[2]GTOS'!C16</f>
        <v>3056661.0900000003</v>
      </c>
    </row>
    <row r="80" spans="1:3" ht="12.75" customHeight="1">
      <c r="A80" s="66" t="s">
        <v>17</v>
      </c>
      <c r="B80" s="79">
        <f>+'[2]GTOS'!B40</f>
        <v>508016.91</v>
      </c>
      <c r="C80" s="79">
        <f>+'[2]GTOS'!C40</f>
        <v>1728851.81</v>
      </c>
    </row>
    <row r="81" spans="1:3" ht="12.75" customHeight="1">
      <c r="A81" s="66" t="s">
        <v>49</v>
      </c>
      <c r="B81" s="79">
        <f>+'[2]GTOS'!B5</f>
        <v>1902000</v>
      </c>
      <c r="C81" s="79">
        <f>+'[2]GTOS'!C5</f>
        <v>6324000</v>
      </c>
    </row>
    <row r="82" spans="1:3" ht="12.75" customHeight="1">
      <c r="A82" s="66" t="s">
        <v>72</v>
      </c>
      <c r="B82" s="79">
        <f>+'[2]GTOS'!B7</f>
        <v>840000</v>
      </c>
      <c r="C82" s="79">
        <f>+'[2]GTOS'!C7</f>
        <v>1374600</v>
      </c>
    </row>
    <row r="83" spans="1:3" ht="12.75" customHeight="1">
      <c r="A83" s="66" t="s">
        <v>11</v>
      </c>
      <c r="B83" s="79">
        <f>+'[2]GTOS'!B29</f>
        <v>605800</v>
      </c>
      <c r="C83" s="79">
        <f>+'[2]GTOS'!C29</f>
        <v>1171700</v>
      </c>
    </row>
    <row r="84" spans="1:3" ht="12.75" customHeight="1">
      <c r="A84" s="66" t="s">
        <v>26</v>
      </c>
      <c r="B84" s="79">
        <f>+'[2]GTOS'!B2</f>
        <v>60145</v>
      </c>
      <c r="C84" s="79">
        <f>+'[2]GTOS'!C2</f>
        <v>212773</v>
      </c>
    </row>
    <row r="85" spans="1:3" ht="12.75" customHeight="1">
      <c r="A85" s="66" t="s">
        <v>73</v>
      </c>
      <c r="B85" s="79">
        <f>+'[2]GTOS'!B30</f>
        <v>57451.09</v>
      </c>
      <c r="C85" s="79">
        <f>+'[2]GTOS'!C30</f>
        <v>112585.09000000001</v>
      </c>
    </row>
    <row r="86" spans="1:3" ht="12.75" customHeight="1">
      <c r="A86" s="66" t="s">
        <v>14</v>
      </c>
      <c r="B86" s="79">
        <f>+'[2]GTOS'!B19</f>
        <v>31043</v>
      </c>
      <c r="C86" s="79">
        <f>+'[2]GTOS'!C19</f>
        <v>91796</v>
      </c>
    </row>
    <row r="87" spans="1:3" ht="12.75" customHeight="1">
      <c r="A87" s="66" t="s">
        <v>27</v>
      </c>
      <c r="B87" s="79">
        <f>+'[2]GTOS'!B26</f>
        <v>172500.21</v>
      </c>
      <c r="C87" s="79">
        <f>+'[2]GTOS'!C26</f>
        <v>252500.21</v>
      </c>
    </row>
    <row r="88" spans="1:3" ht="12.75" hidden="1">
      <c r="A88" s="66" t="s">
        <v>74</v>
      </c>
      <c r="B88" s="79"/>
      <c r="C88" s="79"/>
    </row>
    <row r="89" spans="1:3" ht="12.75" customHeight="1">
      <c r="A89" s="66" t="s">
        <v>50</v>
      </c>
      <c r="B89" s="79">
        <f>+'[2]GTOS'!B32</f>
        <v>60029.87</v>
      </c>
      <c r="C89" s="79">
        <f>+'[2]GTOS'!C32</f>
        <v>132897.66</v>
      </c>
    </row>
    <row r="90" spans="1:3" ht="12.75" customHeight="1">
      <c r="A90" s="66" t="s">
        <v>51</v>
      </c>
      <c r="B90" s="79">
        <f>+'[2]GTOS'!B31</f>
        <v>10776.85</v>
      </c>
      <c r="C90" s="79">
        <f>+'[2]GTOS'!C31</f>
        <v>11106.85</v>
      </c>
    </row>
    <row r="91" spans="1:3" ht="12.75" hidden="1">
      <c r="A91" s="66" t="s">
        <v>75</v>
      </c>
      <c r="B91" s="79"/>
      <c r="C91" s="79"/>
    </row>
    <row r="92" spans="1:3" ht="12.75" customHeight="1">
      <c r="A92" s="66" t="s">
        <v>52</v>
      </c>
      <c r="B92" s="79">
        <f>+'[2]GTOS'!B4</f>
        <v>270208.2</v>
      </c>
      <c r="C92" s="79">
        <f>+'[2]GTOS'!C4</f>
        <v>810564.42</v>
      </c>
    </row>
    <row r="93" spans="1:3" ht="12.75" customHeight="1">
      <c r="A93" s="66" t="s">
        <v>53</v>
      </c>
      <c r="B93" s="79">
        <f>+'[2]GTOS'!B6</f>
        <v>345899.77999999997</v>
      </c>
      <c r="C93" s="79">
        <f>+'[2]GTOS'!C6</f>
        <v>1033825.34</v>
      </c>
    </row>
    <row r="94" spans="1:3" ht="12.75">
      <c r="A94" s="66" t="s">
        <v>28</v>
      </c>
      <c r="B94" s="79">
        <f>+'[2]GTOS'!B15</f>
        <v>151764.38</v>
      </c>
      <c r="C94" s="79">
        <f>+'[2]GTOS'!C15</f>
        <v>303323.5</v>
      </c>
    </row>
    <row r="95" spans="1:3" ht="12.75" hidden="1">
      <c r="A95" s="66" t="s">
        <v>76</v>
      </c>
      <c r="B95" s="79"/>
      <c r="C95" s="79"/>
    </row>
    <row r="96" spans="1:3" ht="12.75">
      <c r="A96" s="66" t="s">
        <v>84</v>
      </c>
      <c r="B96" s="79">
        <f>+'[2]GTOS'!B12</f>
        <v>6900</v>
      </c>
      <c r="C96" s="79">
        <f>+'[2]GTOS'!C12</f>
        <v>6900</v>
      </c>
    </row>
    <row r="97" spans="1:3" ht="12.75">
      <c r="A97" s="66" t="s">
        <v>98</v>
      </c>
      <c r="B97" s="79">
        <f>+'[2]GTOS'!B22</f>
        <v>21665415.9</v>
      </c>
      <c r="C97" s="79">
        <f>+'[2]GTOS'!C22</f>
        <v>52665536.39</v>
      </c>
    </row>
    <row r="98" spans="1:3" ht="12.75" hidden="1">
      <c r="A98" s="66" t="s">
        <v>99</v>
      </c>
      <c r="B98" s="79"/>
      <c r="C98" s="79"/>
    </row>
    <row r="99" spans="1:3" ht="12.75" customHeight="1">
      <c r="A99" s="66" t="s">
        <v>16</v>
      </c>
      <c r="B99" s="79">
        <f>+'[2]GTOS'!B13</f>
        <v>3868.57</v>
      </c>
      <c r="C99" s="79">
        <f>+'[2]GTOS'!C13</f>
        <v>98317.6</v>
      </c>
    </row>
    <row r="100" spans="1:3" ht="12.75" customHeight="1">
      <c r="A100" s="66" t="s">
        <v>77</v>
      </c>
      <c r="B100" s="79">
        <f>+'[2]GTOS'!B20</f>
        <v>6800</v>
      </c>
      <c r="C100" s="79">
        <f>+'[2]GTOS'!C20</f>
        <v>18010</v>
      </c>
    </row>
    <row r="101" spans="1:3" ht="12.75" customHeight="1">
      <c r="A101" s="66" t="s">
        <v>54</v>
      </c>
      <c r="B101" s="79">
        <f>+'[2]GTOS'!B27</f>
        <v>58011054.56</v>
      </c>
      <c r="C101" s="79">
        <f>+'[2]GTOS'!C27</f>
        <v>165150108.35</v>
      </c>
    </row>
    <row r="102" spans="1:3" ht="12.75" customHeight="1">
      <c r="A102" s="66" t="s">
        <v>78</v>
      </c>
      <c r="B102" s="79">
        <f>+'[2]GTOS'!B35</f>
        <v>177055.85</v>
      </c>
      <c r="C102" s="79">
        <f>+'[2]GTOS'!C35</f>
        <v>244294.02999999997</v>
      </c>
    </row>
    <row r="103" spans="1:3" ht="12.75">
      <c r="A103" s="66" t="s">
        <v>79</v>
      </c>
      <c r="B103" s="79">
        <f>+'[2]GTOS'!B23</f>
        <v>94942.19</v>
      </c>
      <c r="C103" s="79">
        <f>+'[2]GTOS'!C23</f>
        <v>284826.57</v>
      </c>
    </row>
    <row r="104" spans="1:3" ht="12.75" hidden="1">
      <c r="A104" s="66" t="s">
        <v>76</v>
      </c>
      <c r="B104" s="79"/>
      <c r="C104" s="79"/>
    </row>
    <row r="105" spans="1:3" ht="12.75" customHeight="1">
      <c r="A105" s="66" t="s">
        <v>55</v>
      </c>
      <c r="B105" s="79">
        <f>+'[2]GTOS'!B14</f>
        <v>1504525.6800000002</v>
      </c>
      <c r="C105" s="79">
        <f>+'[2]GTOS'!C14</f>
        <v>4508502.04</v>
      </c>
    </row>
    <row r="106" spans="1:3" ht="12.75" hidden="1">
      <c r="A106" s="66" t="s">
        <v>80</v>
      </c>
      <c r="B106" s="79"/>
      <c r="C106" s="79"/>
    </row>
    <row r="107" spans="1:3" ht="12.75" customHeight="1">
      <c r="A107" s="66" t="s">
        <v>19</v>
      </c>
      <c r="B107" s="80">
        <f>+'[2]GTOS'!B17+'[2]GTOS'!B18+'[2]GTOS'!B21</f>
        <v>181837.03</v>
      </c>
      <c r="C107" s="80">
        <f>+'[2]GTOS'!C17+'[2]GTOS'!C18+'[2]GTOS'!C21</f>
        <v>396283.29</v>
      </c>
    </row>
    <row r="108" spans="1:3" ht="23.25" customHeight="1" thickBot="1">
      <c r="A108" s="17" t="s">
        <v>91</v>
      </c>
      <c r="B108" s="50">
        <f>SUM(B57:B107)</f>
        <v>133530525.50999999</v>
      </c>
      <c r="C108" s="50">
        <f>SUM(C57:C107)</f>
        <v>377158574.15000004</v>
      </c>
    </row>
    <row r="109" spans="1:2" ht="9.75" customHeight="1" thickTop="1">
      <c r="A109" s="20"/>
      <c r="B109" s="51"/>
    </row>
    <row r="110" spans="1:2" ht="15" customHeight="1">
      <c r="A110" s="54" t="s">
        <v>92</v>
      </c>
      <c r="B110" s="49"/>
    </row>
    <row r="111" spans="1:2" ht="12.75" customHeight="1">
      <c r="A111" s="12"/>
      <c r="B111" s="49"/>
    </row>
    <row r="112" spans="1:3" ht="12.75" customHeight="1">
      <c r="A112" s="15" t="s">
        <v>81</v>
      </c>
      <c r="B112" s="60">
        <f>+'[2]E.RDO.'!D476</f>
        <v>350692.37</v>
      </c>
      <c r="C112" s="60">
        <f>+'[2]E.RDO.'!F476</f>
        <v>1207441.5</v>
      </c>
    </row>
    <row r="113" spans="1:3" ht="12.75" customHeight="1">
      <c r="A113" s="15" t="s">
        <v>29</v>
      </c>
      <c r="B113" s="60">
        <f>+'[2]E.RDO.'!D477</f>
        <v>21450</v>
      </c>
      <c r="C113" s="60">
        <f>+'[2]E.RDO.'!F477</f>
        <v>257350</v>
      </c>
    </row>
    <row r="114" spans="1:3" ht="12.75" customHeight="1">
      <c r="A114" s="15" t="s">
        <v>56</v>
      </c>
      <c r="B114" s="60">
        <f>+'[2]E.RDO.'!D479</f>
        <v>9081.46</v>
      </c>
      <c r="C114" s="60">
        <f>+'[2]E.RDO.'!F479</f>
        <v>20865.36</v>
      </c>
    </row>
    <row r="115" spans="1:3" ht="12.75" customHeight="1">
      <c r="A115" s="15" t="s">
        <v>57</v>
      </c>
      <c r="B115" s="61">
        <f>+'[2]E.RDO.'!D478</f>
        <v>146295.38</v>
      </c>
      <c r="C115" s="61">
        <f>+'[2]E.RDO.'!F478</f>
        <v>288405.5</v>
      </c>
    </row>
    <row r="116" spans="1:2" ht="12.75" customHeight="1">
      <c r="A116" s="15"/>
      <c r="B116" s="49"/>
    </row>
    <row r="117" spans="1:3" ht="15.75" thickBot="1">
      <c r="A117" s="17" t="s">
        <v>93</v>
      </c>
      <c r="B117" s="21">
        <f>SUM(B112:B115)</f>
        <v>527519.21</v>
      </c>
      <c r="C117" s="21">
        <f>SUM(C112:C115)</f>
        <v>1774062.36</v>
      </c>
    </row>
    <row r="118" spans="1:2" ht="12.75" customHeight="1" thickTop="1">
      <c r="A118" s="15"/>
      <c r="B118" s="49"/>
    </row>
    <row r="119" spans="1:2" ht="12.75" customHeight="1">
      <c r="A119" s="15"/>
      <c r="B119" s="49"/>
    </row>
    <row r="120" spans="1:2" ht="12.75" customHeight="1">
      <c r="A120" s="22"/>
      <c r="B120" s="49"/>
    </row>
    <row r="121" spans="1:2" ht="12.75" customHeight="1">
      <c r="A121" s="15"/>
      <c r="B121" s="49"/>
    </row>
    <row r="122" spans="1:2" ht="12.75" customHeight="1">
      <c r="A122" s="15"/>
      <c r="B122" s="49"/>
    </row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4" spans="1:2" ht="12.75">
      <c r="A134" s="23"/>
      <c r="B134" s="44"/>
    </row>
    <row r="135" spans="1:2" ht="12.75">
      <c r="A135" s="23"/>
      <c r="B135" s="44"/>
    </row>
    <row r="136" spans="1:2" ht="12.75">
      <c r="A136" s="23"/>
      <c r="B136" s="44"/>
    </row>
    <row r="137" spans="1:2" ht="12.75">
      <c r="A137" s="23"/>
      <c r="B137" s="44"/>
    </row>
    <row r="138" spans="1:2" ht="12.75">
      <c r="A138" s="23"/>
      <c r="B138" s="44"/>
    </row>
    <row r="139" spans="1:2" ht="12.75">
      <c r="A139" s="23"/>
      <c r="B139" s="44"/>
    </row>
    <row r="140" spans="1:2" ht="12.75">
      <c r="A140" s="23"/>
      <c r="B140" s="44"/>
    </row>
    <row r="141" spans="1:2" ht="12.75">
      <c r="A141" s="23"/>
      <c r="B141" s="44"/>
    </row>
    <row r="142" spans="1:2" ht="12.75">
      <c r="A142" s="23"/>
      <c r="B142" s="44"/>
    </row>
    <row r="143" spans="1:2" ht="12.75">
      <c r="A143" s="23"/>
      <c r="B143" s="44"/>
    </row>
    <row r="144" spans="1:2" ht="12.75">
      <c r="A144" s="23"/>
      <c r="B144" s="44"/>
    </row>
    <row r="145" spans="1:2" ht="12.75">
      <c r="A145" s="23"/>
      <c r="B145" s="44"/>
    </row>
    <row r="146" spans="1:2" ht="12.75">
      <c r="A146" s="23"/>
      <c r="B146" s="44"/>
    </row>
    <row r="147" spans="1:2" ht="12.75">
      <c r="A147" s="23"/>
      <c r="B147" s="44"/>
    </row>
    <row r="148" spans="1:2" ht="12.75">
      <c r="A148" s="23"/>
      <c r="B148" s="44"/>
    </row>
    <row r="149" spans="1:2" ht="12.75">
      <c r="A149" s="23"/>
      <c r="B149" s="44"/>
    </row>
    <row r="150" spans="1:2" ht="12.75">
      <c r="A150" s="23"/>
      <c r="B150" s="44"/>
    </row>
    <row r="151" spans="1:2" ht="12.75">
      <c r="A151" s="23"/>
      <c r="B151" s="44"/>
    </row>
    <row r="152" spans="1:2" ht="12.75">
      <c r="A152" s="23"/>
      <c r="B152" s="44"/>
    </row>
    <row r="153" spans="1:2" ht="12.75">
      <c r="A153" s="23"/>
      <c r="B153" s="44"/>
    </row>
    <row r="154" spans="1:2" ht="12.75">
      <c r="A154" s="23"/>
      <c r="B154" s="44"/>
    </row>
    <row r="155" spans="1:2" ht="12.75">
      <c r="A155" s="23"/>
      <c r="B155" s="44"/>
    </row>
    <row r="156" spans="1:2" ht="12.75">
      <c r="A156" s="23"/>
      <c r="B156" s="44"/>
    </row>
    <row r="157" spans="1:2" ht="12.75">
      <c r="A157" s="23"/>
      <c r="B157" s="44"/>
    </row>
    <row r="158" spans="1:2" ht="12.75">
      <c r="A158" s="23"/>
      <c r="B158" s="44"/>
    </row>
    <row r="159" spans="1:2" ht="12.75">
      <c r="A159" s="23"/>
      <c r="B159" s="44"/>
    </row>
    <row r="160" spans="1:2" ht="12.75">
      <c r="A160" s="23"/>
      <c r="B160" s="44"/>
    </row>
    <row r="161" spans="1:2" ht="12.75">
      <c r="A161" s="23"/>
      <c r="B161" s="44"/>
    </row>
    <row r="162" spans="1:2" ht="12.75">
      <c r="A162" s="23"/>
      <c r="B162" s="44"/>
    </row>
    <row r="163" spans="1:2" ht="12.75">
      <c r="A163" s="23"/>
      <c r="B163" s="44"/>
    </row>
    <row r="164" spans="1:2" ht="12.75">
      <c r="A164" s="23"/>
      <c r="B164" s="44"/>
    </row>
    <row r="165" spans="1:2" ht="12.75">
      <c r="A165" s="23"/>
      <c r="B165" s="44"/>
    </row>
    <row r="166" spans="1:2" ht="12.75">
      <c r="A166" s="23"/>
      <c r="B166" s="44"/>
    </row>
    <row r="167" spans="1:2" ht="12.75">
      <c r="A167" s="23"/>
      <c r="B167" s="44"/>
    </row>
    <row r="168" spans="1:2" ht="12.75">
      <c r="A168" s="23"/>
      <c r="B168" s="44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marzo de 2015
Valores en RD$
</oddHeader>
  </headerFooter>
  <rowBreaks count="3" manualBreakCount="3">
    <brk id="26" max="255" man="1"/>
    <brk id="54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2015-08-14T20:23:20Z</cp:lastPrinted>
  <dcterms:created xsi:type="dcterms:W3CDTF">1999-04-24T14:30:54Z</dcterms:created>
  <dcterms:modified xsi:type="dcterms:W3CDTF">2015-08-14T20:23:23Z</dcterms:modified>
  <cp:category/>
  <cp:version/>
  <cp:contentType/>
  <cp:contentStatus/>
</cp:coreProperties>
</file>