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55" windowWidth="6810" windowHeight="6630" activeTab="0"/>
  </bookViews>
  <sheets>
    <sheet name="ER" sheetId="1" r:id="rId1"/>
    <sheet name="AER" sheetId="2" r:id="rId2"/>
  </sheets>
  <definedNames>
    <definedName name="_xlnm.Print_Area" localSheetId="1">'AER'!$A$52:$B$104</definedName>
    <definedName name="_xlnm.Print_Titles" localSheetId="1">'AER'!$4:$4</definedName>
  </definedNames>
  <calcPr fullCalcOnLoad="1"/>
</workbook>
</file>

<file path=xl/sharedStrings.xml><?xml version="1.0" encoding="utf-8"?>
<sst xmlns="http://schemas.openxmlformats.org/spreadsheetml/2006/main" count="104" uniqueCount="89">
  <si>
    <t>Total Ingreso Bruto</t>
  </si>
  <si>
    <t>Resultado Bruto</t>
  </si>
  <si>
    <t>Total  Gastos Operacionales y Financieros</t>
  </si>
  <si>
    <t>Resultados antes de Otros Ingresos</t>
  </si>
  <si>
    <t>Otros Ingresos</t>
  </si>
  <si>
    <t>Ingresos</t>
  </si>
  <si>
    <t>Menos:</t>
  </si>
  <si>
    <t>Gastos Financieros</t>
  </si>
  <si>
    <t>Gastos Operacionales</t>
  </si>
  <si>
    <t>Ventas de Productos</t>
  </si>
  <si>
    <t>Costo de Ventas:</t>
  </si>
  <si>
    <t>Labor Realizada</t>
  </si>
  <si>
    <t>Regalia Pascual</t>
  </si>
  <si>
    <t>Seguro Familiar de Salud</t>
  </si>
  <si>
    <t>Gastos de Viajes</t>
  </si>
  <si>
    <t>Publicidad y Promocion</t>
  </si>
  <si>
    <t>Decomisos de Productos</t>
  </si>
  <si>
    <t>Servicio de Comunicacion</t>
  </si>
  <si>
    <t>Servicio de Transporte</t>
  </si>
  <si>
    <t>Gastos Miscelaneos</t>
  </si>
  <si>
    <t>Sueldos</t>
  </si>
  <si>
    <t>Labor Extraordinaria</t>
  </si>
  <si>
    <t>Vacaciones</t>
  </si>
  <si>
    <t>Seguro Riesgos Laborales</t>
  </si>
  <si>
    <t>Seguro Medico</t>
  </si>
  <si>
    <t>Subsidio Comida Empleado</t>
  </si>
  <si>
    <t>Indemnización Ley 41-08</t>
  </si>
  <si>
    <t>Otros Gastos de Personal</t>
  </si>
  <si>
    <t>Energía Eléctrica</t>
  </si>
  <si>
    <t>Agua y Basura</t>
  </si>
  <si>
    <t>Honorarios Profesionales</t>
  </si>
  <si>
    <t>Donaciones de Productos</t>
  </si>
  <si>
    <t>Comisiones Bancarias</t>
  </si>
  <si>
    <t>Gastos Operativos de Ventas</t>
  </si>
  <si>
    <t>Gastos Médicos</t>
  </si>
  <si>
    <t>Combustibles y Lubricantes</t>
  </si>
  <si>
    <t>Supermercados:</t>
  </si>
  <si>
    <t>Agromercado Inespre I</t>
  </si>
  <si>
    <t>Agromercado II-Hermandad de Pensionados</t>
  </si>
  <si>
    <t>Agromercado III-UASD</t>
  </si>
  <si>
    <t>Agromercado Santiago VIII</t>
  </si>
  <si>
    <t>Agromercado Hato Mayor</t>
  </si>
  <si>
    <t>Agromercado Pedro Sánchez</t>
  </si>
  <si>
    <t>Agromercado El Seybo</t>
  </si>
  <si>
    <t>Agromercado Pedro Brand</t>
  </si>
  <si>
    <t>Agromercado Sabana de la Mar</t>
  </si>
  <si>
    <t>Total Ventas por Supermercados</t>
  </si>
  <si>
    <t>Plazas Agropecuarias y Unidades Móviles:</t>
  </si>
  <si>
    <t>Megamercados de Productores</t>
  </si>
  <si>
    <t>Plazas Agropecuarias</t>
  </si>
  <si>
    <t>Unidades Móviles, Operativos de Ventas, etc</t>
  </si>
  <si>
    <t>Total Plazas Agropecuarias y Unidades Móviles</t>
  </si>
  <si>
    <t>Total Costo de Ventas por Supermercados</t>
  </si>
  <si>
    <t>Sistema de Pensiones</t>
  </si>
  <si>
    <t>Asignación para Combustible y Gastos de Representación</t>
  </si>
  <si>
    <t>Servicios Prestados</t>
  </si>
  <si>
    <t>Alquiler de Vehiculos para Operativos de Ventas</t>
  </si>
  <si>
    <t>Material de Empaques de Mercancias</t>
  </si>
  <si>
    <t>Materiales y Utiles Oficina</t>
  </si>
  <si>
    <t>Utiles y Servicios de  Limpieza</t>
  </si>
  <si>
    <t>Alquiler Equipos y Otros</t>
  </si>
  <si>
    <t>Alquiler Locales Comerciales</t>
  </si>
  <si>
    <t>Seminarios y Foros Institucionales</t>
  </si>
  <si>
    <t>Impuestos y Seguros No Retenidos</t>
  </si>
  <si>
    <t>Intereses y Cargos por  Mora TSS</t>
  </si>
  <si>
    <t>Reparaciones y Mant. Activos Fijos</t>
  </si>
  <si>
    <t>Gastos por Cuentas Incobrables</t>
  </si>
  <si>
    <t>Amortización GPA- Seguros</t>
  </si>
  <si>
    <t>Depreciacion Activos Fijos</t>
  </si>
  <si>
    <t>Intereses Sobre Préstamos</t>
  </si>
  <si>
    <t>Comisiones Tarjetas de Crédito</t>
  </si>
  <si>
    <t>Impuestos sobre Cheques y Transferencias</t>
  </si>
  <si>
    <t>(01) Ingresos por Centro de Distribución</t>
  </si>
  <si>
    <t xml:space="preserve"> (01) Total Ingresos por Centro de Distribución</t>
  </si>
  <si>
    <t>(02) Costo de Ventas por Centro de Distribución</t>
  </si>
  <si>
    <t>(02) Total Costo de Ventas por Centro de Distribución</t>
  </si>
  <si>
    <t>(03) Gastos Operacionales</t>
  </si>
  <si>
    <t>(03) Total  Gastos Operacionales</t>
  </si>
  <si>
    <t>(04) Gastos Financieros</t>
  </si>
  <si>
    <t>(04) Total Gastos Financieros</t>
  </si>
  <si>
    <t>Nota No. 01</t>
  </si>
  <si>
    <t>Nota No. 02</t>
  </si>
  <si>
    <t>Nota No. 03</t>
  </si>
  <si>
    <t>Nota No. 04</t>
  </si>
  <si>
    <t>Aportes Gobierno Central  Nómina</t>
  </si>
  <si>
    <t>Aportes Gobierno Central Gtos. Operacionales</t>
  </si>
  <si>
    <t xml:space="preserve">Resultado del Periodo  </t>
  </si>
  <si>
    <t>Gastos Legales</t>
  </si>
  <si>
    <t>Otras Donaciones</t>
  </si>
</sst>
</file>

<file path=xl/styles.xml><?xml version="1.0" encoding="utf-8"?>
<styleSheet xmlns="http://schemas.openxmlformats.org/spreadsheetml/2006/main">
  <numFmts count="22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#,##0.00_ ;[Red]\-#,##0.00\ "/>
    <numFmt numFmtId="175" formatCode="dd/mm/yyyy;@"/>
    <numFmt numFmtId="176" formatCode="#,##0.00000000_);[Red]\(#,##0.00000000\)"/>
    <numFmt numFmtId="177" formatCode="#,##0.000000000_);[Red]\(#,##0.000000000\)"/>
  </numFmts>
  <fonts count="62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sz val="12"/>
      <color indexed="8"/>
      <name val="Arrus BT"/>
      <family val="0"/>
    </font>
    <font>
      <b/>
      <sz val="12"/>
      <name val="Arial"/>
      <family val="2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sz val="12"/>
      <color indexed="8"/>
      <name val="Arrus BT"/>
      <family val="0"/>
    </font>
    <font>
      <sz val="8"/>
      <name val="Arial"/>
      <family val="2"/>
    </font>
    <font>
      <b/>
      <sz val="10"/>
      <name val="Arial"/>
      <family val="2"/>
    </font>
    <font>
      <sz val="8"/>
      <color indexed="8"/>
      <name val="Tahoma"/>
      <family val="2"/>
    </font>
    <font>
      <sz val="8"/>
      <name val="Tahoma"/>
      <family val="2"/>
    </font>
    <font>
      <b/>
      <sz val="10"/>
      <color indexed="8"/>
      <name val="Tahoma"/>
      <family val="2"/>
    </font>
    <font>
      <b/>
      <sz val="8"/>
      <name val="Tahoma"/>
      <family val="2"/>
    </font>
    <font>
      <b/>
      <sz val="11"/>
      <name val="Arrus BT"/>
      <family val="0"/>
    </font>
    <font>
      <sz val="11"/>
      <name val="Arial"/>
      <family val="2"/>
    </font>
    <font>
      <b/>
      <sz val="11"/>
      <name val="Arial"/>
      <family val="2"/>
    </font>
    <font>
      <b/>
      <sz val="8"/>
      <color indexed="8"/>
      <name val="Tahoma"/>
      <family val="2"/>
    </font>
    <font>
      <b/>
      <u val="single"/>
      <sz val="10"/>
      <name val="Arrus BT"/>
      <family val="1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Arrus B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51" fillId="0" borderId="8" applyNumberFormat="0" applyFill="0" applyAlignment="0" applyProtection="0"/>
    <xf numFmtId="0" fontId="60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4" fillId="0" borderId="0" xfId="82">
      <alignment/>
      <protection/>
    </xf>
    <xf numFmtId="0" fontId="6" fillId="0" borderId="0" xfId="82" applyFont="1" applyAlignment="1">
      <alignment horizontal="centerContinuous"/>
      <protection/>
    </xf>
    <xf numFmtId="0" fontId="7" fillId="0" borderId="0" xfId="82" applyFont="1">
      <alignment/>
      <protection/>
    </xf>
    <xf numFmtId="0" fontId="7" fillId="0" borderId="0" xfId="82" applyFont="1" applyAlignment="1">
      <alignment horizontal="left"/>
      <protection/>
    </xf>
    <xf numFmtId="0" fontId="7" fillId="0" borderId="0" xfId="82" applyFont="1" applyAlignment="1" quotePrefix="1">
      <alignment horizontal="left"/>
      <protection/>
    </xf>
    <xf numFmtId="0" fontId="5" fillId="0" borderId="0" xfId="82" applyFont="1">
      <alignment/>
      <protection/>
    </xf>
    <xf numFmtId="0" fontId="5" fillId="0" borderId="0" xfId="82" applyFont="1" applyAlignment="1" quotePrefix="1">
      <alignment horizontal="left"/>
      <protection/>
    </xf>
    <xf numFmtId="0" fontId="5" fillId="0" borderId="0" xfId="82" applyFont="1" applyAlignment="1">
      <alignment horizontal="left"/>
      <protection/>
    </xf>
    <xf numFmtId="0" fontId="5" fillId="0" borderId="0" xfId="82" applyFont="1" applyAlignment="1">
      <alignment horizontal="left"/>
      <protection/>
    </xf>
    <xf numFmtId="3" fontId="5" fillId="0" borderId="0" xfId="82" applyNumberFormat="1" applyFont="1" applyAlignment="1">
      <alignment horizontal="centerContinuous"/>
      <protection/>
    </xf>
    <xf numFmtId="3" fontId="7" fillId="0" borderId="0" xfId="82" applyNumberFormat="1" applyFont="1">
      <alignment/>
      <protection/>
    </xf>
    <xf numFmtId="3" fontId="4" fillId="0" borderId="0" xfId="82" applyNumberFormat="1">
      <alignment/>
      <protection/>
    </xf>
    <xf numFmtId="0" fontId="14" fillId="0" borderId="0" xfId="82" applyFont="1">
      <alignment/>
      <protection/>
    </xf>
    <xf numFmtId="3" fontId="14" fillId="0" borderId="0" xfId="82" applyNumberFormat="1" applyFont="1">
      <alignment/>
      <protection/>
    </xf>
    <xf numFmtId="39" fontId="7" fillId="0" borderId="0" xfId="82" applyNumberFormat="1" applyFont="1">
      <alignment/>
      <protection/>
    </xf>
    <xf numFmtId="39" fontId="7" fillId="0" borderId="10" xfId="82" applyNumberFormat="1" applyFont="1" applyBorder="1">
      <alignment/>
      <protection/>
    </xf>
    <xf numFmtId="39" fontId="5" fillId="0" borderId="0" xfId="82" applyNumberFormat="1" applyFont="1">
      <alignment/>
      <protection/>
    </xf>
    <xf numFmtId="39" fontId="5" fillId="0" borderId="0" xfId="82" applyNumberFormat="1" applyFont="1" applyBorder="1">
      <alignment/>
      <protection/>
    </xf>
    <xf numFmtId="39" fontId="5" fillId="0" borderId="0" xfId="82" applyNumberFormat="1" applyFont="1">
      <alignment/>
      <protection/>
    </xf>
    <xf numFmtId="39" fontId="13" fillId="0" borderId="0" xfId="82" applyNumberFormat="1" applyFont="1" applyFill="1">
      <alignment/>
      <protection/>
    </xf>
    <xf numFmtId="39" fontId="13" fillId="0" borderId="10" xfId="82" applyNumberFormat="1" applyFont="1" applyFill="1" applyBorder="1">
      <alignment/>
      <protection/>
    </xf>
    <xf numFmtId="39" fontId="5" fillId="0" borderId="0" xfId="82" applyNumberFormat="1" applyFont="1" applyBorder="1">
      <alignment/>
      <protection/>
    </xf>
    <xf numFmtId="39" fontId="5" fillId="0" borderId="10" xfId="82" applyNumberFormat="1" applyFont="1" applyBorder="1">
      <alignment/>
      <protection/>
    </xf>
    <xf numFmtId="39" fontId="8" fillId="0" borderId="0" xfId="82" applyNumberFormat="1" applyFont="1" applyBorder="1">
      <alignment/>
      <protection/>
    </xf>
    <xf numFmtId="39" fontId="9" fillId="0" borderId="11" xfId="82" applyNumberFormat="1" applyFont="1" applyBorder="1">
      <alignment/>
      <protection/>
    </xf>
    <xf numFmtId="39" fontId="4" fillId="0" borderId="0" xfId="82" applyNumberFormat="1">
      <alignment/>
      <protection/>
    </xf>
    <xf numFmtId="0" fontId="5" fillId="0" borderId="0" xfId="81" applyFont="1" applyAlignment="1" quotePrefix="1">
      <alignment horizontal="left"/>
      <protection/>
    </xf>
    <xf numFmtId="0" fontId="4" fillId="0" borderId="0" xfId="81">
      <alignment/>
      <protection/>
    </xf>
    <xf numFmtId="0" fontId="15" fillId="0" borderId="0" xfId="81" applyFont="1">
      <alignment/>
      <protection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" fontId="19" fillId="0" borderId="0" xfId="0" applyNumberFormat="1" applyFont="1" applyFill="1" applyBorder="1" applyAlignment="1">
      <alignment horizontal="right"/>
    </xf>
    <xf numFmtId="4" fontId="17" fillId="0" borderId="0" xfId="0" applyNumberFormat="1" applyFont="1" applyFill="1" applyAlignment="1">
      <alignment horizontal="right"/>
    </xf>
    <xf numFmtId="0" fontId="20" fillId="0" borderId="0" xfId="81" applyFont="1" applyAlignment="1">
      <alignment horizontal="left"/>
      <protection/>
    </xf>
    <xf numFmtId="4" fontId="22" fillId="0" borderId="11" xfId="81" applyNumberFormat="1" applyFont="1" applyBorder="1">
      <alignment/>
      <protection/>
    </xf>
    <xf numFmtId="0" fontId="23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1" fillId="0" borderId="0" xfId="81" applyFont="1" applyAlignment="1">
      <alignment horizontal="left"/>
      <protection/>
    </xf>
    <xf numFmtId="4" fontId="17" fillId="0" borderId="10" xfId="0" applyNumberFormat="1" applyFont="1" applyFill="1" applyBorder="1" applyAlignment="1">
      <alignment horizontal="right"/>
    </xf>
    <xf numFmtId="4" fontId="26" fillId="0" borderId="11" xfId="81" applyNumberFormat="1" applyFont="1" applyBorder="1">
      <alignment/>
      <protection/>
    </xf>
    <xf numFmtId="0" fontId="10" fillId="0" borderId="0" xfId="81" applyFont="1" applyAlignment="1">
      <alignment horizontal="left"/>
      <protection/>
    </xf>
    <xf numFmtId="0" fontId="4" fillId="0" borderId="0" xfId="81" applyFont="1">
      <alignment/>
      <protection/>
    </xf>
    <xf numFmtId="0" fontId="27" fillId="0" borderId="0" xfId="82" applyFont="1" applyAlignment="1">
      <alignment horizontal="center"/>
      <protection/>
    </xf>
    <xf numFmtId="4" fontId="25" fillId="0" borderId="12" xfId="81" applyNumberFormat="1" applyFont="1" applyBorder="1">
      <alignment/>
      <protection/>
    </xf>
    <xf numFmtId="4" fontId="4" fillId="0" borderId="0" xfId="81" applyNumberFormat="1" applyFont="1" applyFill="1">
      <alignment/>
      <protection/>
    </xf>
    <xf numFmtId="4" fontId="17" fillId="0" borderId="0" xfId="0" applyNumberFormat="1" applyFont="1" applyFill="1" applyBorder="1" applyAlignment="1">
      <alignment horizontal="right"/>
    </xf>
    <xf numFmtId="4" fontId="15" fillId="0" borderId="10" xfId="81" applyNumberFormat="1" applyFont="1" applyFill="1" applyBorder="1">
      <alignment/>
      <protection/>
    </xf>
    <xf numFmtId="4" fontId="22" fillId="0" borderId="11" xfId="81" applyNumberFormat="1" applyFont="1" applyFill="1" applyBorder="1">
      <alignment/>
      <protection/>
    </xf>
    <xf numFmtId="4" fontId="21" fillId="0" borderId="0" xfId="81" applyNumberFormat="1" applyFont="1" applyFill="1">
      <alignment/>
      <protection/>
    </xf>
    <xf numFmtId="4" fontId="24" fillId="0" borderId="0" xfId="81" applyNumberFormat="1" applyFont="1" applyFill="1" applyAlignment="1">
      <alignment horizontal="centerContinuous"/>
      <protection/>
    </xf>
    <xf numFmtId="4" fontId="5" fillId="0" borderId="0" xfId="82" applyNumberFormat="1" applyFont="1" applyBorder="1" applyAlignment="1">
      <alignment horizontal="center"/>
      <protection/>
    </xf>
    <xf numFmtId="39" fontId="5" fillId="0" borderId="0" xfId="82" applyNumberFormat="1" applyFont="1" applyBorder="1" applyAlignment="1">
      <alignment horizontal="center"/>
      <protection/>
    </xf>
    <xf numFmtId="4" fontId="4" fillId="0" borderId="0" xfId="81" applyNumberFormat="1" applyAlignment="1">
      <alignment horizontal="right"/>
      <protection/>
    </xf>
    <xf numFmtId="4" fontId="16" fillId="0" borderId="0" xfId="0" applyNumberFormat="1" applyFont="1" applyAlignment="1">
      <alignment horizontal="right"/>
    </xf>
  </cellXfs>
  <cellStyles count="7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3" xfId="74"/>
    <cellStyle name="Normal 4" xfId="75"/>
    <cellStyle name="Normal 5" xfId="76"/>
    <cellStyle name="Normal 6" xfId="77"/>
    <cellStyle name="Normal 7" xfId="78"/>
    <cellStyle name="Normal 8" xfId="79"/>
    <cellStyle name="Normal 9" xfId="80"/>
    <cellStyle name="Normal_Hoja1 (2)" xfId="81"/>
    <cellStyle name="Normal_Hoja1 (3)" xfId="82"/>
    <cellStyle name="Notas" xfId="83"/>
    <cellStyle name="Percent" xfId="84"/>
    <cellStyle name="Salida" xfId="85"/>
    <cellStyle name="Texto de advertencia" xfId="86"/>
    <cellStyle name="Texto explicativo" xfId="87"/>
    <cellStyle name="Título" xfId="88"/>
    <cellStyle name="Título 2" xfId="89"/>
    <cellStyle name="Título 3" xfId="90"/>
    <cellStyle name="Total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3143250</xdr:colOff>
      <xdr:row>1</xdr:row>
      <xdr:rowOff>76200</xdr:rowOff>
    </xdr:from>
    <xdr:to>
      <xdr:col>4</xdr:col>
      <xdr:colOff>381000</xdr:colOff>
      <xdr:row>8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238125"/>
          <a:ext cx="56578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D43"/>
  <sheetViews>
    <sheetView showGridLines="0" tabSelected="1" zoomScalePageLayoutView="0" workbookViewId="0" topLeftCell="A1">
      <selection activeCell="B10" sqref="B10:D36"/>
    </sheetView>
  </sheetViews>
  <sheetFormatPr defaultColWidth="12.00390625" defaultRowHeight="12.75"/>
  <cols>
    <col min="1" max="1" width="43.625" style="1" customWidth="1"/>
    <col min="2" max="2" width="30.375" style="1" customWidth="1"/>
    <col min="3" max="3" width="15.875" style="12" customWidth="1"/>
    <col min="4" max="4" width="20.625" style="1" customWidth="1"/>
    <col min="5" max="16384" width="12.00390625" style="1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spans="2:4" ht="18.75">
      <c r="B10" s="2" t="s">
        <v>5</v>
      </c>
      <c r="C10" s="2"/>
      <c r="D10" s="10"/>
    </row>
    <row r="11" spans="2:4" ht="15.75">
      <c r="B11" s="3"/>
      <c r="C11" s="3"/>
      <c r="D11" s="11"/>
    </row>
    <row r="12" spans="2:4" ht="15.75">
      <c r="B12" s="3"/>
      <c r="C12" s="3"/>
      <c r="D12" s="52"/>
    </row>
    <row r="13" spans="2:4" ht="15.75">
      <c r="B13" s="3"/>
      <c r="C13" s="3"/>
      <c r="D13" s="11"/>
    </row>
    <row r="14" spans="2:4" ht="15.75">
      <c r="B14" s="4" t="s">
        <v>9</v>
      </c>
      <c r="C14" s="43" t="s">
        <v>80</v>
      </c>
      <c r="D14" s="15">
        <f>+AER!B25</f>
        <v>36436499.6</v>
      </c>
    </row>
    <row r="15" spans="2:4" ht="15.75">
      <c r="B15" s="4" t="s">
        <v>84</v>
      </c>
      <c r="C15" s="43"/>
      <c r="D15" s="15">
        <v>30062149</v>
      </c>
    </row>
    <row r="16" spans="2:4" ht="15.75">
      <c r="B16" s="4" t="s">
        <v>85</v>
      </c>
      <c r="C16" s="4"/>
      <c r="D16" s="16">
        <v>39333334</v>
      </c>
    </row>
    <row r="17" spans="2:4" ht="15.75">
      <c r="B17" s="4"/>
      <c r="C17" s="4"/>
      <c r="D17" s="17"/>
    </row>
    <row r="18" spans="2:4" ht="15.75">
      <c r="B18" s="9" t="s">
        <v>0</v>
      </c>
      <c r="C18" s="9"/>
      <c r="D18" s="17">
        <f>SUM(D14:D17)</f>
        <v>105831982.6</v>
      </c>
    </row>
    <row r="19" spans="2:4" ht="15.75">
      <c r="B19" s="4"/>
      <c r="C19" s="4"/>
      <c r="D19" s="17"/>
    </row>
    <row r="20" spans="2:4" ht="15.75">
      <c r="B20" s="9" t="s">
        <v>6</v>
      </c>
      <c r="C20" s="9"/>
      <c r="D20" s="15"/>
    </row>
    <row r="21" spans="2:4" ht="15.75">
      <c r="B21" s="9" t="s">
        <v>10</v>
      </c>
      <c r="C21" s="43" t="s">
        <v>81</v>
      </c>
      <c r="D21" s="16">
        <f>+AER!B50</f>
        <v>49906156.37</v>
      </c>
    </row>
    <row r="22" spans="2:4" ht="15.75">
      <c r="B22" s="3"/>
      <c r="C22" s="3"/>
      <c r="D22" s="15"/>
    </row>
    <row r="23" spans="2:4" ht="15.75">
      <c r="B23" s="8" t="s">
        <v>1</v>
      </c>
      <c r="C23" s="8"/>
      <c r="D23" s="18">
        <f>+D18-D21</f>
        <v>55925826.23</v>
      </c>
    </row>
    <row r="24" spans="2:4" ht="15.75">
      <c r="B24" s="6"/>
      <c r="C24" s="6"/>
      <c r="D24" s="18"/>
    </row>
    <row r="25" spans="2:4" ht="15.75">
      <c r="B25" s="6"/>
      <c r="C25" s="6"/>
      <c r="D25" s="19"/>
    </row>
    <row r="26" spans="2:4" ht="15.75">
      <c r="B26" s="5" t="s">
        <v>8</v>
      </c>
      <c r="C26" s="43" t="s">
        <v>82</v>
      </c>
      <c r="D26" s="20">
        <f>+AER!B95</f>
        <v>81940028.24</v>
      </c>
    </row>
    <row r="27" spans="2:4" ht="15.75">
      <c r="B27" s="4" t="s">
        <v>7</v>
      </c>
      <c r="C27" s="43" t="s">
        <v>83</v>
      </c>
      <c r="D27" s="21">
        <f>+AER!B104</f>
        <v>358783.72</v>
      </c>
    </row>
    <row r="28" spans="2:4" ht="15.75">
      <c r="B28" s="4"/>
      <c r="C28" s="4"/>
      <c r="D28" s="22"/>
    </row>
    <row r="29" spans="2:4" ht="15.75">
      <c r="B29" s="7" t="s">
        <v>2</v>
      </c>
      <c r="C29" s="7"/>
      <c r="D29" s="23">
        <f>SUM(D26:D28)</f>
        <v>82298811.96</v>
      </c>
    </row>
    <row r="30" spans="2:4" ht="15.75">
      <c r="B30" s="3"/>
      <c r="C30" s="3"/>
      <c r="D30" s="15"/>
    </row>
    <row r="31" spans="2:4" ht="15.75">
      <c r="B31" s="8" t="s">
        <v>3</v>
      </c>
      <c r="C31" s="8"/>
      <c r="D31" s="24">
        <f>D23-D29</f>
        <v>-26372985.729999997</v>
      </c>
    </row>
    <row r="32" spans="2:4" ht="15.75">
      <c r="B32" s="6"/>
      <c r="C32" s="6"/>
      <c r="D32" s="18"/>
    </row>
    <row r="33" spans="2:4" ht="15.75">
      <c r="B33" s="8" t="s">
        <v>4</v>
      </c>
      <c r="C33" s="8"/>
      <c r="D33" s="21">
        <v>456268.17000000004</v>
      </c>
    </row>
    <row r="34" spans="3:4" ht="12.75">
      <c r="C34" s="1"/>
      <c r="D34" s="26"/>
    </row>
    <row r="35" spans="2:4" ht="16.5" thickBot="1">
      <c r="B35" s="8" t="s">
        <v>86</v>
      </c>
      <c r="C35" s="8"/>
      <c r="D35" s="25">
        <f>+D33+D31</f>
        <v>-25916717.559999995</v>
      </c>
    </row>
    <row r="36" spans="3:4" ht="13.5" thickTop="1">
      <c r="C36" s="1"/>
      <c r="D36" s="12"/>
    </row>
    <row r="40" spans="1:3" ht="12.75">
      <c r="A40" s="13"/>
      <c r="B40" s="13"/>
      <c r="C40" s="14"/>
    </row>
    <row r="41" spans="1:3" ht="12.75">
      <c r="A41" s="13"/>
      <c r="B41" s="13"/>
      <c r="C41" s="14"/>
    </row>
    <row r="42" spans="1:3" ht="12.75">
      <c r="A42" s="13"/>
      <c r="B42" s="13"/>
      <c r="C42" s="14"/>
    </row>
    <row r="43" spans="1:3" ht="12.75">
      <c r="A43" s="13"/>
      <c r="B43" s="13"/>
      <c r="C43" s="14"/>
    </row>
  </sheetData>
  <sheetProtection/>
  <printOptions horizontalCentered="1"/>
  <pageMargins left="0.4330708661417323" right="0.31496062992125984" top="2.362204724409449" bottom="0.984251968503937" header="1.4566929133858268" footer="0"/>
  <pageSetup horizontalDpi="600" verticalDpi="600" orientation="portrait" scale="105" r:id="rId2"/>
  <headerFooter alignWithMargins="0">
    <oddHeader>&amp;C&amp;"Arrus Blk BT,Negrita"&amp;14Estado de Resultados
Del 1  al 31 de mayo de 2013
Valores en RD$
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5"/>
  <sheetViews>
    <sheetView zoomScale="145" zoomScaleNormal="145" zoomScalePageLayoutView="0" workbookViewId="0" topLeftCell="A49">
      <selection activeCell="A61" sqref="A61"/>
    </sheetView>
  </sheetViews>
  <sheetFormatPr defaultColWidth="12.00390625" defaultRowHeight="12.75"/>
  <cols>
    <col min="1" max="1" width="55.75390625" style="28" bestFit="1" customWidth="1"/>
    <col min="2" max="2" width="15.75390625" style="45" customWidth="1"/>
    <col min="3" max="3" width="14.00390625" style="53" bestFit="1" customWidth="1"/>
    <col min="4" max="4" width="19.25390625" style="53" bestFit="1" customWidth="1"/>
    <col min="5" max="16384" width="12.00390625" style="28" customWidth="1"/>
  </cols>
  <sheetData>
    <row r="1" ht="15.75">
      <c r="A1" s="27" t="s">
        <v>72</v>
      </c>
    </row>
    <row r="2" ht="7.5" customHeight="1"/>
    <row r="3" ht="7.5" customHeight="1"/>
    <row r="4" ht="15.75">
      <c r="B4" s="51"/>
    </row>
    <row r="5" ht="12.75">
      <c r="A5" s="29" t="s">
        <v>36</v>
      </c>
    </row>
    <row r="6" spans="1:3" ht="12.75">
      <c r="A6" s="30" t="s">
        <v>37</v>
      </c>
      <c r="B6" s="46">
        <v>2910182.89</v>
      </c>
      <c r="C6" s="54"/>
    </row>
    <row r="7" spans="1:3" ht="12.75">
      <c r="A7" s="30" t="s">
        <v>38</v>
      </c>
      <c r="B7" s="46">
        <v>2690587.4299999997</v>
      </c>
      <c r="C7" s="54"/>
    </row>
    <row r="8" spans="1:3" ht="12.75">
      <c r="A8" s="30" t="s">
        <v>39</v>
      </c>
      <c r="B8" s="46">
        <v>2777897.55</v>
      </c>
      <c r="C8" s="54"/>
    </row>
    <row r="9" spans="1:3" ht="12.75">
      <c r="A9" s="30" t="s">
        <v>40</v>
      </c>
      <c r="B9" s="46">
        <v>2117925</v>
      </c>
      <c r="C9" s="54"/>
    </row>
    <row r="10" spans="1:3" ht="12.75">
      <c r="A10" s="30" t="s">
        <v>41</v>
      </c>
      <c r="B10" s="46">
        <v>1626707.82</v>
      </c>
      <c r="C10" s="54"/>
    </row>
    <row r="11" spans="1:3" ht="12.75">
      <c r="A11" s="30" t="s">
        <v>42</v>
      </c>
      <c r="B11" s="46">
        <v>1109749.14</v>
      </c>
      <c r="C11" s="54"/>
    </row>
    <row r="12" spans="1:3" ht="12.75">
      <c r="A12" s="30" t="s">
        <v>43</v>
      </c>
      <c r="B12" s="46">
        <v>1798337.23</v>
      </c>
      <c r="C12" s="54"/>
    </row>
    <row r="13" spans="1:3" ht="12.75">
      <c r="A13" s="30" t="s">
        <v>45</v>
      </c>
      <c r="B13" s="46">
        <v>1394429.27</v>
      </c>
      <c r="C13" s="54"/>
    </row>
    <row r="14" spans="1:3" ht="12.75">
      <c r="A14" s="30" t="s">
        <v>44</v>
      </c>
      <c r="B14" s="39">
        <v>2064758.95</v>
      </c>
      <c r="C14" s="54"/>
    </row>
    <row r="15" spans="1:2" ht="20.25" customHeight="1">
      <c r="A15" s="31" t="s">
        <v>46</v>
      </c>
      <c r="B15" s="32">
        <f>SUM(B6:B14)</f>
        <v>18490575.28</v>
      </c>
    </row>
    <row r="16" spans="1:2" ht="7.5" customHeight="1">
      <c r="A16" s="31"/>
      <c r="B16" s="32"/>
    </row>
    <row r="17" spans="1:2" ht="12.75">
      <c r="A17" s="31" t="s">
        <v>47</v>
      </c>
      <c r="B17" s="33"/>
    </row>
    <row r="18" spans="1:2" ht="12.75">
      <c r="A18" s="31"/>
      <c r="B18" s="33"/>
    </row>
    <row r="19" spans="1:3" ht="12.75">
      <c r="A19" s="30" t="s">
        <v>48</v>
      </c>
      <c r="B19" s="33">
        <v>4407036</v>
      </c>
      <c r="C19" s="54"/>
    </row>
    <row r="20" spans="1:3" ht="12.75">
      <c r="A20" s="30" t="s">
        <v>49</v>
      </c>
      <c r="B20" s="33">
        <v>4284854</v>
      </c>
      <c r="C20" s="54"/>
    </row>
    <row r="21" spans="1:3" ht="12.75">
      <c r="A21" s="30" t="s">
        <v>50</v>
      </c>
      <c r="B21" s="39">
        <v>9254034.32</v>
      </c>
      <c r="C21" s="54"/>
    </row>
    <row r="23" spans="1:2" ht="12.75">
      <c r="A23" s="31" t="s">
        <v>51</v>
      </c>
      <c r="B23" s="47">
        <f>SUM(B19:B22)</f>
        <v>17945924.32</v>
      </c>
    </row>
    <row r="25" spans="1:2" ht="20.25" customHeight="1" thickBot="1">
      <c r="A25" s="34" t="s">
        <v>73</v>
      </c>
      <c r="B25" s="48">
        <f>+B23+B15</f>
        <v>36436499.6</v>
      </c>
    </row>
    <row r="26" spans="1:2" ht="15.75" thickTop="1">
      <c r="A26" s="34"/>
      <c r="B26" s="49"/>
    </row>
    <row r="27" ht="15.75">
      <c r="A27" s="27" t="s">
        <v>74</v>
      </c>
    </row>
    <row r="28" ht="8.25" customHeight="1"/>
    <row r="29" ht="12.75">
      <c r="A29" s="29" t="s">
        <v>36</v>
      </c>
    </row>
    <row r="30" spans="1:2" ht="12.75">
      <c r="A30" s="30" t="s">
        <v>37</v>
      </c>
      <c r="B30" s="46">
        <v>3985068.6427643853</v>
      </c>
    </row>
    <row r="31" spans="1:2" ht="12.75">
      <c r="A31" s="30" t="s">
        <v>38</v>
      </c>
      <c r="B31" s="46">
        <v>3684364.907275186</v>
      </c>
    </row>
    <row r="32" spans="1:2" ht="12.75">
      <c r="A32" s="30" t="s">
        <v>39</v>
      </c>
      <c r="B32" s="46">
        <v>3803923.311149176</v>
      </c>
    </row>
    <row r="33" spans="1:2" ht="12.75">
      <c r="A33" s="30" t="s">
        <v>40</v>
      </c>
      <c r="B33" s="46">
        <v>2900178.687589487</v>
      </c>
    </row>
    <row r="34" spans="1:2" ht="12.75">
      <c r="A34" s="30" t="s">
        <v>41</v>
      </c>
      <c r="B34" s="46">
        <v>2227537.7957652356</v>
      </c>
    </row>
    <row r="35" spans="1:2" ht="12.75">
      <c r="A35" s="30" t="s">
        <v>42</v>
      </c>
      <c r="B35" s="46">
        <v>1519638.7012770416</v>
      </c>
    </row>
    <row r="36" spans="1:2" ht="12.75">
      <c r="A36" s="30" t="s">
        <v>43</v>
      </c>
      <c r="B36" s="46">
        <v>2462559.110569673</v>
      </c>
    </row>
    <row r="37" spans="1:2" ht="12.75">
      <c r="A37" s="30" t="s">
        <v>45</v>
      </c>
      <c r="B37" s="46">
        <v>1909466.387331398</v>
      </c>
    </row>
    <row r="38" spans="1:2" ht="12.75">
      <c r="A38" s="30" t="s">
        <v>44</v>
      </c>
      <c r="B38" s="39">
        <v>2827384.5794938332</v>
      </c>
    </row>
    <row r="39" spans="1:2" ht="9" customHeight="1">
      <c r="A39" s="30"/>
      <c r="B39" s="46"/>
    </row>
    <row r="40" spans="1:2" ht="12.75">
      <c r="A40" s="36" t="s">
        <v>52</v>
      </c>
      <c r="B40" s="32">
        <f>SUM(B30:B39)</f>
        <v>25320122.123215415</v>
      </c>
    </row>
    <row r="41" spans="1:2" ht="7.5" customHeight="1">
      <c r="A41" s="30"/>
      <c r="B41" s="33"/>
    </row>
    <row r="42" spans="1:2" ht="12.75">
      <c r="A42" s="31" t="s">
        <v>47</v>
      </c>
      <c r="B42" s="33"/>
    </row>
    <row r="43" spans="1:2" ht="8.25" customHeight="1">
      <c r="A43" s="31"/>
      <c r="B43" s="33"/>
    </row>
    <row r="44" spans="1:2" ht="12.75">
      <c r="A44" s="30" t="s">
        <v>48</v>
      </c>
      <c r="B44" s="33">
        <v>6034789.497252265</v>
      </c>
    </row>
    <row r="45" spans="1:2" ht="12.75">
      <c r="A45" s="30" t="s">
        <v>49</v>
      </c>
      <c r="B45" s="33">
        <v>5867479.163856551</v>
      </c>
    </row>
    <row r="46" spans="1:2" ht="12.75">
      <c r="A46" s="30" t="s">
        <v>50</v>
      </c>
      <c r="B46" s="39">
        <v>12683765.585675769</v>
      </c>
    </row>
    <row r="48" spans="1:2" ht="12.75">
      <c r="A48" s="31" t="s">
        <v>51</v>
      </c>
      <c r="B48" s="47">
        <f>SUM(B44:B47)</f>
        <v>24586034.246784583</v>
      </c>
    </row>
    <row r="49" ht="7.5" customHeight="1"/>
    <row r="50" spans="1:2" ht="15.75" thickBot="1">
      <c r="A50" s="34" t="s">
        <v>75</v>
      </c>
      <c r="B50" s="35">
        <f>+B48+B40</f>
        <v>49906156.37</v>
      </c>
    </row>
    <row r="51" spans="1:2" ht="15.75" thickTop="1">
      <c r="A51" s="34"/>
      <c r="B51" s="49"/>
    </row>
    <row r="52" spans="1:2" ht="15.75">
      <c r="A52" s="27" t="s">
        <v>76</v>
      </c>
      <c r="B52" s="50"/>
    </row>
    <row r="53" spans="1:2" ht="12.75">
      <c r="A53" s="37" t="s">
        <v>20</v>
      </c>
      <c r="B53" s="46">
        <v>29269994.910000004</v>
      </c>
    </row>
    <row r="54" spans="1:2" ht="12.75">
      <c r="A54" s="37" t="s">
        <v>22</v>
      </c>
      <c r="B54" s="46">
        <v>81449.01</v>
      </c>
    </row>
    <row r="55" spans="1:2" ht="12.75">
      <c r="A55" s="37" t="s">
        <v>26</v>
      </c>
      <c r="B55" s="46">
        <v>577500</v>
      </c>
    </row>
    <row r="56" spans="1:2" ht="12.75">
      <c r="A56" s="37" t="s">
        <v>12</v>
      </c>
      <c r="B56" s="46">
        <v>28743.06</v>
      </c>
    </row>
    <row r="57" spans="1:2" ht="12.75">
      <c r="A57" s="37" t="s">
        <v>53</v>
      </c>
      <c r="B57" s="46">
        <v>1957326.51</v>
      </c>
    </row>
    <row r="58" spans="1:2" ht="12.75">
      <c r="A58" s="37" t="s">
        <v>13</v>
      </c>
      <c r="B58" s="46">
        <v>1933028.23</v>
      </c>
    </row>
    <row r="59" spans="1:2" ht="12.75">
      <c r="A59" s="37" t="s">
        <v>23</v>
      </c>
      <c r="B59" s="46">
        <v>269430.35</v>
      </c>
    </row>
    <row r="60" spans="1:2" ht="12.75">
      <c r="A60" s="37" t="s">
        <v>34</v>
      </c>
      <c r="B60" s="46">
        <v>1926599</v>
      </c>
    </row>
    <row r="61" spans="1:2" ht="12.75">
      <c r="A61" s="37" t="s">
        <v>11</v>
      </c>
      <c r="B61" s="46">
        <v>980537.0500000003</v>
      </c>
    </row>
    <row r="62" spans="1:2" ht="12.75">
      <c r="A62" s="37" t="s">
        <v>54</v>
      </c>
      <c r="B62" s="46">
        <v>672151.67</v>
      </c>
    </row>
    <row r="63" spans="1:2" ht="12.75">
      <c r="A63" s="37" t="s">
        <v>21</v>
      </c>
      <c r="B63" s="46">
        <v>39450</v>
      </c>
    </row>
    <row r="64" spans="1:2" ht="12.75">
      <c r="A64" s="37" t="s">
        <v>24</v>
      </c>
      <c r="B64" s="46">
        <v>5995</v>
      </c>
    </row>
    <row r="65" spans="1:2" ht="12.75">
      <c r="A65" s="37" t="s">
        <v>25</v>
      </c>
      <c r="B65" s="46">
        <v>640253.74</v>
      </c>
    </row>
    <row r="66" spans="1:2" ht="12.75">
      <c r="A66" s="37" t="s">
        <v>18</v>
      </c>
      <c r="B66" s="46">
        <v>51484.89</v>
      </c>
    </row>
    <row r="67" spans="1:2" ht="12.75">
      <c r="A67" s="37" t="s">
        <v>27</v>
      </c>
      <c r="B67" s="46">
        <v>27140</v>
      </c>
    </row>
    <row r="68" spans="1:2" ht="12.75">
      <c r="A68" s="37" t="s">
        <v>55</v>
      </c>
      <c r="B68" s="46">
        <v>170400</v>
      </c>
    </row>
    <row r="69" spans="1:2" ht="12.75" customHeight="1">
      <c r="A69" s="37" t="s">
        <v>15</v>
      </c>
      <c r="B69" s="46">
        <v>100140</v>
      </c>
    </row>
    <row r="70" spans="1:2" ht="12.75" customHeight="1">
      <c r="A70" s="37" t="s">
        <v>35</v>
      </c>
      <c r="B70" s="46">
        <v>5215411.380000001</v>
      </c>
    </row>
    <row r="71" spans="1:2" ht="12.75" customHeight="1">
      <c r="A71" s="37" t="s">
        <v>28</v>
      </c>
      <c r="B71" s="46">
        <v>1748603.99</v>
      </c>
    </row>
    <row r="72" spans="1:2" ht="12.75" customHeight="1">
      <c r="A72" s="37" t="s">
        <v>17</v>
      </c>
      <c r="B72" s="46">
        <v>335111.37</v>
      </c>
    </row>
    <row r="73" spans="1:2" ht="12.75" customHeight="1">
      <c r="A73" s="37" t="s">
        <v>56</v>
      </c>
      <c r="B73" s="46">
        <v>7876590.02</v>
      </c>
    </row>
    <row r="74" spans="1:2" ht="12.75" customHeight="1">
      <c r="A74" s="37" t="s">
        <v>29</v>
      </c>
      <c r="B74" s="46">
        <v>30814.5</v>
      </c>
    </row>
    <row r="75" spans="1:2" ht="12.75" customHeight="1">
      <c r="A75" s="37" t="s">
        <v>57</v>
      </c>
      <c r="B75" s="46">
        <v>2698310</v>
      </c>
    </row>
    <row r="76" spans="1:2" ht="12.75" customHeight="1">
      <c r="A76" s="37" t="s">
        <v>14</v>
      </c>
      <c r="B76" s="46">
        <v>467412.8</v>
      </c>
    </row>
    <row r="77" spans="1:2" ht="12.75" customHeight="1">
      <c r="A77" s="37" t="s">
        <v>30</v>
      </c>
      <c r="B77" s="46">
        <v>2717110</v>
      </c>
    </row>
    <row r="78" spans="1:2" ht="12.75" customHeight="1">
      <c r="A78" s="37" t="s">
        <v>58</v>
      </c>
      <c r="B78" s="46">
        <v>318459.04</v>
      </c>
    </row>
    <row r="79" spans="1:2" ht="12.75" customHeight="1">
      <c r="A79" s="37" t="s">
        <v>59</v>
      </c>
      <c r="B79" s="46">
        <v>3859.26</v>
      </c>
    </row>
    <row r="80" spans="1:2" ht="12.75" customHeight="1">
      <c r="A80" s="37" t="s">
        <v>16</v>
      </c>
      <c r="B80" s="46">
        <v>87837.95000000001</v>
      </c>
    </row>
    <row r="81" spans="1:2" ht="12.75" customHeight="1">
      <c r="A81" s="37" t="s">
        <v>60</v>
      </c>
      <c r="B81" s="46">
        <v>268524.34</v>
      </c>
    </row>
    <row r="82" spans="1:2" ht="12.75" customHeight="1">
      <c r="A82" s="37" t="s">
        <v>61</v>
      </c>
      <c r="B82" s="46">
        <v>280711.89</v>
      </c>
    </row>
    <row r="83" spans="1:2" ht="12.75" customHeight="1">
      <c r="A83" s="37" t="s">
        <v>31</v>
      </c>
      <c r="B83" s="46">
        <v>517261.76</v>
      </c>
    </row>
    <row r="84" spans="1:2" ht="12.75" customHeight="1">
      <c r="A84" s="37" t="s">
        <v>62</v>
      </c>
      <c r="B84" s="46">
        <v>59526.399999999994</v>
      </c>
    </row>
    <row r="85" spans="1:2" ht="12.75" customHeight="1">
      <c r="A85" s="37" t="s">
        <v>63</v>
      </c>
      <c r="B85" s="46">
        <v>7639.65</v>
      </c>
    </row>
    <row r="86" spans="1:2" ht="12.75" customHeight="1">
      <c r="A86" s="37" t="s">
        <v>87</v>
      </c>
      <c r="B86" s="46">
        <v>19470</v>
      </c>
    </row>
    <row r="87" spans="1:2" ht="12.75" customHeight="1">
      <c r="A87" s="37" t="s">
        <v>33</v>
      </c>
      <c r="B87" s="46">
        <v>2469071.43</v>
      </c>
    </row>
    <row r="88" spans="1:2" ht="12.75" customHeight="1">
      <c r="A88" s="37" t="s">
        <v>88</v>
      </c>
      <c r="B88" s="46">
        <v>17700</v>
      </c>
    </row>
    <row r="89" spans="1:2" ht="12.75">
      <c r="A89" s="37" t="s">
        <v>64</v>
      </c>
      <c r="B89" s="46">
        <v>15091204.13</v>
      </c>
    </row>
    <row r="90" spans="1:2" ht="12.75" customHeight="1">
      <c r="A90" s="37" t="s">
        <v>65</v>
      </c>
      <c r="B90" s="46">
        <v>716478.67</v>
      </c>
    </row>
    <row r="91" spans="1:2" ht="12.75" customHeight="1">
      <c r="A91" s="37" t="s">
        <v>66</v>
      </c>
      <c r="B91" s="46">
        <v>154122.4</v>
      </c>
    </row>
    <row r="92" spans="1:2" ht="12.75" customHeight="1">
      <c r="A92" s="37" t="s">
        <v>67</v>
      </c>
      <c r="B92" s="46">
        <v>501.33</v>
      </c>
    </row>
    <row r="93" spans="1:2" ht="12.75" customHeight="1">
      <c r="A93" s="37" t="s">
        <v>68</v>
      </c>
      <c r="B93" s="46">
        <v>1955169.9299999997</v>
      </c>
    </row>
    <row r="94" spans="1:2" ht="12.75" customHeight="1">
      <c r="A94" s="37" t="s">
        <v>19</v>
      </c>
      <c r="B94" s="39">
        <v>151502.58000000002</v>
      </c>
    </row>
    <row r="95" spans="1:2" ht="23.25" customHeight="1" thickBot="1">
      <c r="A95" s="38" t="s">
        <v>77</v>
      </c>
      <c r="B95" s="44">
        <f>SUM(B53:B94)</f>
        <v>81940028.24</v>
      </c>
    </row>
    <row r="96" spans="1:2" ht="14.25" customHeight="1" thickTop="1">
      <c r="A96" s="38"/>
      <c r="B96" s="33"/>
    </row>
    <row r="97" spans="1:2" ht="15" customHeight="1">
      <c r="A97" s="27" t="s">
        <v>78</v>
      </c>
      <c r="B97" s="33"/>
    </row>
    <row r="98" spans="1:2" ht="15" customHeight="1">
      <c r="A98" s="27"/>
      <c r="B98" s="33"/>
    </row>
    <row r="99" spans="1:2" ht="12.75" customHeight="1">
      <c r="A99" s="30" t="s">
        <v>69</v>
      </c>
      <c r="B99" s="33">
        <v>230566.22</v>
      </c>
    </row>
    <row r="100" spans="1:2" ht="12.75" customHeight="1">
      <c r="A100" s="30" t="s">
        <v>32</v>
      </c>
      <c r="B100" s="33">
        <v>12550</v>
      </c>
    </row>
    <row r="101" spans="1:2" ht="12.75" customHeight="1">
      <c r="A101" s="30" t="s">
        <v>70</v>
      </c>
      <c r="B101" s="33">
        <v>17578.69</v>
      </c>
    </row>
    <row r="102" spans="1:2" ht="12.75" customHeight="1">
      <c r="A102" s="30" t="s">
        <v>71</v>
      </c>
      <c r="B102" s="39">
        <v>98088.81</v>
      </c>
    </row>
    <row r="103" spans="1:2" ht="12.75" customHeight="1">
      <c r="A103" s="30"/>
      <c r="B103" s="33"/>
    </row>
    <row r="104" spans="1:2" ht="15.75" thickBot="1">
      <c r="A104" s="34" t="s">
        <v>79</v>
      </c>
      <c r="B104" s="40">
        <f>SUM(B99:B103)</f>
        <v>358783.72</v>
      </c>
    </row>
    <row r="105" spans="1:2" ht="12.75" customHeight="1" thickTop="1">
      <c r="A105" s="30"/>
      <c r="B105" s="33"/>
    </row>
    <row r="106" spans="1:2" ht="12.75" customHeight="1">
      <c r="A106" s="30"/>
      <c r="B106" s="33"/>
    </row>
    <row r="107" spans="1:2" ht="12.75" customHeight="1">
      <c r="A107" s="41"/>
      <c r="B107" s="33"/>
    </row>
    <row r="108" spans="1:2" ht="12.75" customHeight="1">
      <c r="A108" s="30"/>
      <c r="B108" s="33"/>
    </row>
    <row r="109" spans="1:2" ht="12.75" customHeight="1">
      <c r="A109" s="30"/>
      <c r="B109" s="33"/>
    </row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1" ht="12.75">
      <c r="A121" s="42"/>
    </row>
    <row r="122" ht="12.75">
      <c r="A122" s="42"/>
    </row>
    <row r="123" ht="12.75">
      <c r="A123" s="42"/>
    </row>
    <row r="124" ht="12.75">
      <c r="A124" s="42"/>
    </row>
    <row r="125" ht="12.75">
      <c r="A125" s="42"/>
    </row>
    <row r="126" ht="12.75">
      <c r="A126" s="42"/>
    </row>
    <row r="127" ht="12.75">
      <c r="A127" s="42"/>
    </row>
    <row r="128" ht="12.75">
      <c r="A128" s="42"/>
    </row>
    <row r="129" ht="12.75">
      <c r="A129" s="42"/>
    </row>
    <row r="130" ht="12.75">
      <c r="A130" s="42"/>
    </row>
    <row r="131" ht="12.75">
      <c r="A131" s="42"/>
    </row>
    <row r="132" ht="12.75">
      <c r="A132" s="42"/>
    </row>
    <row r="133" ht="12.75">
      <c r="A133" s="42"/>
    </row>
    <row r="134" ht="12.75">
      <c r="A134" s="42"/>
    </row>
    <row r="135" ht="12.75">
      <c r="A135" s="42"/>
    </row>
    <row r="136" ht="12.75">
      <c r="A136" s="42"/>
    </row>
    <row r="137" ht="12.75">
      <c r="A137" s="42"/>
    </row>
    <row r="138" ht="12.75">
      <c r="A138" s="42"/>
    </row>
    <row r="139" ht="12.75">
      <c r="A139" s="42"/>
    </row>
    <row r="140" ht="12.75">
      <c r="A140" s="42"/>
    </row>
    <row r="141" ht="12.75">
      <c r="A141" s="42"/>
    </row>
    <row r="142" ht="12.75">
      <c r="A142" s="42"/>
    </row>
    <row r="143" ht="12.75">
      <c r="A143" s="42"/>
    </row>
    <row r="144" ht="12.75">
      <c r="A144" s="42"/>
    </row>
    <row r="145" ht="12.75">
      <c r="A145" s="42"/>
    </row>
    <row r="146" ht="12.75">
      <c r="A146" s="42"/>
    </row>
    <row r="147" ht="12.75">
      <c r="A147" s="42"/>
    </row>
    <row r="148" ht="12.75">
      <c r="A148" s="42"/>
    </row>
    <row r="149" ht="12.75">
      <c r="A149" s="42"/>
    </row>
    <row r="150" ht="12.75">
      <c r="A150" s="42"/>
    </row>
    <row r="151" ht="12.75">
      <c r="A151" s="42"/>
    </row>
    <row r="152" ht="12.75">
      <c r="A152" s="42"/>
    </row>
    <row r="153" ht="12.75">
      <c r="A153" s="42"/>
    </row>
    <row r="154" ht="12.75">
      <c r="A154" s="42"/>
    </row>
    <row r="155" ht="12.75">
      <c r="A155" s="42"/>
    </row>
  </sheetData>
  <sheetProtection/>
  <printOptions horizontalCentered="1"/>
  <pageMargins left="0.7086614173228347" right="0.7086614173228347" top="1.7322834645669292" bottom="0.5511811023622047" header="0.31496062992125984" footer="0.31496062992125984"/>
  <pageSetup horizontalDpi="600" verticalDpi="600" orientation="portrait" scale="95" r:id="rId1"/>
  <headerFooter>
    <oddHeader>&amp;C&amp;"Arrus BT,Negrita"&amp;14
Estado de Resultados
Del 1  al 31 de mayo de 2013
Valores en RD$
</oddHeader>
  </headerFooter>
  <rowBreaks count="3" manualBreakCount="3">
    <brk id="25" max="255" man="1"/>
    <brk id="50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Eimy. Gomez</cp:lastModifiedBy>
  <cp:lastPrinted>2014-01-30T14:04:01Z</cp:lastPrinted>
  <dcterms:created xsi:type="dcterms:W3CDTF">1999-04-24T14:30:54Z</dcterms:created>
  <dcterms:modified xsi:type="dcterms:W3CDTF">2014-01-31T15:36:12Z</dcterms:modified>
  <cp:category/>
  <cp:version/>
  <cp:contentType/>
  <cp:contentStatus/>
</cp:coreProperties>
</file>