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R" sheetId="1" r:id="rId1"/>
    <sheet name="AER" sheetId="2" r:id="rId2"/>
  </sheets>
  <definedNames>
    <definedName name="_xlnm.Print_Area" localSheetId="0">'ER'!$A$2:$E$40</definedName>
  </definedNames>
  <calcPr fullCalcOnLoad="1"/>
</workbook>
</file>

<file path=xl/sharedStrings.xml><?xml version="1.0" encoding="utf-8"?>
<sst xmlns="http://schemas.openxmlformats.org/spreadsheetml/2006/main" count="124" uniqueCount="105">
  <si>
    <t>Total Ingreso Bruto</t>
  </si>
  <si>
    <t>Resultado Bruto</t>
  </si>
  <si>
    <t>Total  Gastos Operacionales y Financieros</t>
  </si>
  <si>
    <t>Resultados antes de Otros Ingresos</t>
  </si>
  <si>
    <t>Otros Ingresos</t>
  </si>
  <si>
    <t>Ingresos</t>
  </si>
  <si>
    <t>Menos:</t>
  </si>
  <si>
    <t>Gastos Financieros</t>
  </si>
  <si>
    <t>Gastos Operacionales</t>
  </si>
  <si>
    <t>Ventas de Productos</t>
  </si>
  <si>
    <t>Costo de Ventas:</t>
  </si>
  <si>
    <t>Labor Realizada</t>
  </si>
  <si>
    <t>Regalia Pascual</t>
  </si>
  <si>
    <t>Seguro Familiar de Salud</t>
  </si>
  <si>
    <t>Gastos de Viajes</t>
  </si>
  <si>
    <t>Publicidad y Promocion</t>
  </si>
  <si>
    <t>Decomisos de Productos</t>
  </si>
  <si>
    <t>Servicio de Comunicacion</t>
  </si>
  <si>
    <t>Servicio de Transporte</t>
  </si>
  <si>
    <t>Gastos Miscelaneos</t>
  </si>
  <si>
    <t>Sueldos</t>
  </si>
  <si>
    <t>Vacaciones</t>
  </si>
  <si>
    <t>Seguro Riesgos Laborales</t>
  </si>
  <si>
    <t>Subsidio Comida Empleado</t>
  </si>
  <si>
    <t>Indemnización Ley 41-08</t>
  </si>
  <si>
    <t>Otros Gastos de Personal</t>
  </si>
  <si>
    <t>Energía Eléctrica</t>
  </si>
  <si>
    <t>Agua y Basura</t>
  </si>
  <si>
    <t>Honorarios Profesionales</t>
  </si>
  <si>
    <t>Donaciones de Productos</t>
  </si>
  <si>
    <t>Comisiones Bancarias</t>
  </si>
  <si>
    <t>Combustibles y Lubricantes</t>
  </si>
  <si>
    <t>Supermercados:</t>
  </si>
  <si>
    <t>Agromercado Inespre I</t>
  </si>
  <si>
    <t>Agromercado II-Hermandad de Pensionados</t>
  </si>
  <si>
    <t>Agromercado III-UASD</t>
  </si>
  <si>
    <t>Agromercado Santiago VIII</t>
  </si>
  <si>
    <t>Agromercado Hato Mayor</t>
  </si>
  <si>
    <t>Agromercado Pedro Sánchez</t>
  </si>
  <si>
    <t>Agromercado El Seybo</t>
  </si>
  <si>
    <t>Agromercado Pedro Brand</t>
  </si>
  <si>
    <t>Agromercado Sabana de la Mar</t>
  </si>
  <si>
    <t>Total Ventas por Supermercados</t>
  </si>
  <si>
    <t>Plazas Agropecuarias y Unidades Móviles:</t>
  </si>
  <si>
    <t>Megamercados de Productores</t>
  </si>
  <si>
    <t>Plazas Agropecuarias</t>
  </si>
  <si>
    <t>Total Plazas Agropecuarias y Unidades Móviles</t>
  </si>
  <si>
    <t>Total Costo de Ventas por Supermercados</t>
  </si>
  <si>
    <t>Sistema de Pensiones</t>
  </si>
  <si>
    <t>Servicios Prestados</t>
  </si>
  <si>
    <t>Alquiler de Vehiculos para Operativos de Ventas</t>
  </si>
  <si>
    <t>Materiales y Utiles Oficina</t>
  </si>
  <si>
    <t>Utiles y Servicios de  Limpieza</t>
  </si>
  <si>
    <t>Alquiler Equipos y Otros</t>
  </si>
  <si>
    <t>Alquiler Locales Comerciales</t>
  </si>
  <si>
    <t>Intereses y Cargos por  Mora TSS</t>
  </si>
  <si>
    <t>Depreciacion Activos Fijos</t>
  </si>
  <si>
    <t>Comisiones Tarjetas de Crédito</t>
  </si>
  <si>
    <t>Impuestos sobre Cheques y Transferencias</t>
  </si>
  <si>
    <t>Nota No. 01</t>
  </si>
  <si>
    <t>Nota No. 02</t>
  </si>
  <si>
    <t>Nota No. 03</t>
  </si>
  <si>
    <t>Nota No. 04</t>
  </si>
  <si>
    <t>Aportes Gobierno Central  Nómina</t>
  </si>
  <si>
    <t>Aportes Gobierno Central Gtos. Operacionales</t>
  </si>
  <si>
    <t>Agromercado Mercado la Romana</t>
  </si>
  <si>
    <t>Agromercado Mercado El Valle</t>
  </si>
  <si>
    <t>Unidades Móviles, Ferias y Aguinaldos</t>
  </si>
  <si>
    <t>Capacitación y Entrenamiento de Personal</t>
  </si>
  <si>
    <t>Gastos Médicos</t>
  </si>
  <si>
    <t>Uniforme de Personal</t>
  </si>
  <si>
    <t>Compensación por Uso de Vehículos</t>
  </si>
  <si>
    <t>Labor Extraordinaria</t>
  </si>
  <si>
    <t>Alquiler de Vehiculos Uso Administrativo</t>
  </si>
  <si>
    <t>Material para Empaques de Mercancias</t>
  </si>
  <si>
    <t>Servicios de Seguridad</t>
  </si>
  <si>
    <t>Seminarios y Foros Institucionales</t>
  </si>
  <si>
    <t>Eventos y Motivos Navideños</t>
  </si>
  <si>
    <t>Gastos Operativos Mercados de Productores</t>
  </si>
  <si>
    <t>Gastos Legales</t>
  </si>
  <si>
    <t>Reparaciones y Mantenimiento Activos Fijos</t>
  </si>
  <si>
    <t>Gastos por Cuentas Incobrables</t>
  </si>
  <si>
    <t>Amortización de Seguros</t>
  </si>
  <si>
    <t>Otras Donaciones</t>
  </si>
  <si>
    <t>Intereses Sobre Préstamos</t>
  </si>
  <si>
    <t>Asignación para Combustibles</t>
  </si>
  <si>
    <t>Gastos de Representación</t>
  </si>
  <si>
    <t>Cuotas y Suscripciones</t>
  </si>
  <si>
    <t>Seguro Medico</t>
  </si>
  <si>
    <t>(01) Ingresos por Centro de Distribución</t>
  </si>
  <si>
    <t xml:space="preserve"> (01) Total Ingresos por Centro de Distribución</t>
  </si>
  <si>
    <t>(02) Costo de Ventas por Centro de Distribución</t>
  </si>
  <si>
    <t>(02) Total Costo de Ventas por Centro de Distribución</t>
  </si>
  <si>
    <t>(03) Gastos Operacionales</t>
  </si>
  <si>
    <t>(03) Total  Gastos Operacionales</t>
  </si>
  <si>
    <t>(04) Gastos Financieros</t>
  </si>
  <si>
    <t>(04) Total Gastos Financieros</t>
  </si>
  <si>
    <t>Impuestos y Seguros No Retenidos</t>
  </si>
  <si>
    <t>“Año de la Superación del Analfabetismo”</t>
  </si>
  <si>
    <t>Estado de Resultados</t>
  </si>
  <si>
    <t>(Valores en RD$)</t>
  </si>
  <si>
    <t>Del 1 de enero al 31 de octubre de 2014</t>
  </si>
  <si>
    <t>Octubre</t>
  </si>
  <si>
    <t>Al 31-10-2014</t>
  </si>
  <si>
    <t>Resultado del Periodo  Enero-Octubre  2014</t>
  </si>
</sst>
</file>

<file path=xl/styles.xml><?xml version="1.0" encoding="utf-8"?>
<styleSheet xmlns="http://schemas.openxmlformats.org/spreadsheetml/2006/main">
  <numFmts count="22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#,##0.00_ ;[Red]\-#,##0.00\ "/>
    <numFmt numFmtId="175" formatCode="dd/mm/yyyy;@"/>
    <numFmt numFmtId="176" formatCode="#,##0.00000000_);[Red]\(#,##0.00000000\)"/>
    <numFmt numFmtId="177" formatCode="#,##0.000000000_);[Red]\(#,##0.000000000\)"/>
  </numFmts>
  <fonts count="67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sz val="12"/>
      <color indexed="8"/>
      <name val="Arrus BT"/>
      <family val="0"/>
    </font>
    <font>
      <b/>
      <sz val="12"/>
      <name val="Arial"/>
      <family val="2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sz val="12"/>
      <color indexed="8"/>
      <name val="Arrus BT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8"/>
      <name val="Tahoma"/>
      <family val="2"/>
    </font>
    <font>
      <b/>
      <sz val="11"/>
      <name val="Arrus BT"/>
      <family val="0"/>
    </font>
    <font>
      <sz val="11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b/>
      <u val="single"/>
      <sz val="10"/>
      <name val="Arrus BT"/>
      <family val="1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rus BT"/>
      <family val="0"/>
    </font>
    <font>
      <b/>
      <u val="single"/>
      <sz val="11"/>
      <name val="Arrus BT"/>
      <family val="1"/>
    </font>
    <font>
      <sz val="11"/>
      <name val="Tahoma"/>
      <family val="2"/>
    </font>
    <font>
      <b/>
      <sz val="9"/>
      <name val="Arial"/>
      <family val="2"/>
    </font>
    <font>
      <b/>
      <sz val="11.5"/>
      <name val="Times New Roman"/>
      <family val="1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4" fillId="0" borderId="0" xfId="83">
      <alignment/>
      <protection/>
    </xf>
    <xf numFmtId="0" fontId="6" fillId="0" borderId="0" xfId="83" applyFont="1" applyAlignment="1">
      <alignment horizontal="centerContinuous"/>
      <protection/>
    </xf>
    <xf numFmtId="0" fontId="7" fillId="0" borderId="0" xfId="83" applyFont="1" applyAlignment="1">
      <alignment horizontal="left"/>
      <protection/>
    </xf>
    <xf numFmtId="0" fontId="7" fillId="0" borderId="0" xfId="83" applyFont="1" applyAlignment="1" quotePrefix="1">
      <alignment horizontal="left"/>
      <protection/>
    </xf>
    <xf numFmtId="0" fontId="5" fillId="0" borderId="0" xfId="83" applyFont="1" applyAlignment="1" quotePrefix="1">
      <alignment horizontal="left"/>
      <protection/>
    </xf>
    <xf numFmtId="0" fontId="5" fillId="0" borderId="0" xfId="83" applyFont="1" applyAlignment="1">
      <alignment horizontal="left"/>
      <protection/>
    </xf>
    <xf numFmtId="0" fontId="5" fillId="0" borderId="0" xfId="83" applyFont="1" applyAlignment="1">
      <alignment horizontal="left"/>
      <protection/>
    </xf>
    <xf numFmtId="3" fontId="5" fillId="0" borderId="0" xfId="83" applyNumberFormat="1" applyFont="1" applyAlignment="1">
      <alignment horizontal="centerContinuous"/>
      <protection/>
    </xf>
    <xf numFmtId="3" fontId="4" fillId="0" borderId="0" xfId="83" applyNumberFormat="1">
      <alignment/>
      <protection/>
    </xf>
    <xf numFmtId="0" fontId="14" fillId="0" borderId="0" xfId="83" applyFont="1">
      <alignment/>
      <protection/>
    </xf>
    <xf numFmtId="3" fontId="14" fillId="0" borderId="0" xfId="83" applyNumberFormat="1" applyFont="1">
      <alignment/>
      <protection/>
    </xf>
    <xf numFmtId="0" fontId="5" fillId="0" borderId="0" xfId="82" applyFont="1" applyAlignment="1" quotePrefix="1">
      <alignment horizontal="left"/>
      <protection/>
    </xf>
    <xf numFmtId="0" fontId="4" fillId="0" borderId="0" xfId="82">
      <alignment/>
      <protection/>
    </xf>
    <xf numFmtId="0" fontId="15" fillId="0" borderId="0" xfId="82" applyFont="1">
      <alignment/>
      <protection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" fontId="19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Alignment="1">
      <alignment horizontal="right"/>
    </xf>
    <xf numFmtId="0" fontId="20" fillId="0" borderId="0" xfId="82" applyFont="1" applyAlignment="1">
      <alignment horizontal="left"/>
      <protection/>
    </xf>
    <xf numFmtId="4" fontId="22" fillId="0" borderId="10" xfId="82" applyNumberFormat="1" applyFont="1" applyBorder="1">
      <alignment/>
      <protection/>
    </xf>
    <xf numFmtId="0" fontId="23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1" fillId="0" borderId="0" xfId="82" applyFont="1" applyAlignment="1">
      <alignment horizontal="left"/>
      <protection/>
    </xf>
    <xf numFmtId="4" fontId="17" fillId="0" borderId="11" xfId="0" applyNumberFormat="1" applyFont="1" applyFill="1" applyBorder="1" applyAlignment="1">
      <alignment horizontal="right"/>
    </xf>
    <xf numFmtId="4" fontId="26" fillId="0" borderId="10" xfId="82" applyNumberFormat="1" applyFont="1" applyBorder="1">
      <alignment/>
      <protection/>
    </xf>
    <xf numFmtId="0" fontId="10" fillId="0" borderId="0" xfId="82" applyFont="1" applyAlignment="1">
      <alignment horizontal="left"/>
      <protection/>
    </xf>
    <xf numFmtId="0" fontId="4" fillId="0" borderId="0" xfId="82" applyFont="1">
      <alignment/>
      <protection/>
    </xf>
    <xf numFmtId="0" fontId="27" fillId="0" borderId="0" xfId="83" applyFont="1" applyAlignment="1">
      <alignment horizontal="center"/>
      <protection/>
    </xf>
    <xf numFmtId="39" fontId="5" fillId="0" borderId="0" xfId="83" applyNumberFormat="1" applyFont="1" applyBorder="1" applyAlignment="1">
      <alignment horizontal="center"/>
      <protection/>
    </xf>
    <xf numFmtId="4" fontId="4" fillId="0" borderId="0" xfId="82" applyNumberFormat="1">
      <alignment/>
      <protection/>
    </xf>
    <xf numFmtId="0" fontId="4" fillId="0" borderId="0" xfId="83" applyAlignment="1">
      <alignment/>
      <protection/>
    </xf>
    <xf numFmtId="0" fontId="7" fillId="0" borderId="0" xfId="83" applyFont="1" applyAlignment="1">
      <alignment/>
      <protection/>
    </xf>
    <xf numFmtId="3" fontId="7" fillId="0" borderId="0" xfId="83" applyNumberFormat="1" applyFont="1" applyAlignment="1">
      <alignment/>
      <protection/>
    </xf>
    <xf numFmtId="39" fontId="7" fillId="0" borderId="0" xfId="83" applyNumberFormat="1" applyFont="1" applyAlignment="1">
      <alignment/>
      <protection/>
    </xf>
    <xf numFmtId="39" fontId="7" fillId="0" borderId="11" xfId="83" applyNumberFormat="1" applyFont="1" applyBorder="1" applyAlignment="1">
      <alignment/>
      <protection/>
    </xf>
    <xf numFmtId="39" fontId="5" fillId="0" borderId="0" xfId="83" applyNumberFormat="1" applyFont="1" applyAlignment="1">
      <alignment/>
      <protection/>
    </xf>
    <xf numFmtId="39" fontId="5" fillId="0" borderId="0" xfId="83" applyNumberFormat="1" applyFont="1" applyBorder="1" applyAlignment="1">
      <alignment/>
      <protection/>
    </xf>
    <xf numFmtId="0" fontId="5" fillId="0" borderId="0" xfId="83" applyFont="1" applyAlignment="1">
      <alignment/>
      <protection/>
    </xf>
    <xf numFmtId="39" fontId="5" fillId="0" borderId="0" xfId="83" applyNumberFormat="1" applyFont="1" applyAlignment="1">
      <alignment/>
      <protection/>
    </xf>
    <xf numFmtId="39" fontId="13" fillId="0" borderId="0" xfId="83" applyNumberFormat="1" applyFont="1" applyFill="1" applyAlignment="1">
      <alignment/>
      <protection/>
    </xf>
    <xf numFmtId="39" fontId="13" fillId="0" borderId="11" xfId="83" applyNumberFormat="1" applyFont="1" applyFill="1" applyBorder="1" applyAlignment="1">
      <alignment/>
      <protection/>
    </xf>
    <xf numFmtId="39" fontId="5" fillId="0" borderId="0" xfId="83" applyNumberFormat="1" applyFont="1" applyBorder="1" applyAlignment="1">
      <alignment/>
      <protection/>
    </xf>
    <xf numFmtId="39" fontId="5" fillId="0" borderId="11" xfId="83" applyNumberFormat="1" applyFont="1" applyBorder="1" applyAlignment="1">
      <alignment/>
      <protection/>
    </xf>
    <xf numFmtId="3" fontId="4" fillId="0" borderId="0" xfId="83" applyNumberFormat="1" applyAlignment="1">
      <alignment/>
      <protection/>
    </xf>
    <xf numFmtId="39" fontId="8" fillId="0" borderId="0" xfId="83" applyNumberFormat="1" applyFont="1" applyBorder="1" applyAlignment="1">
      <alignment/>
      <protection/>
    </xf>
    <xf numFmtId="39" fontId="4" fillId="0" borderId="0" xfId="83" applyNumberFormat="1" applyAlignment="1">
      <alignment/>
      <protection/>
    </xf>
    <xf numFmtId="39" fontId="9" fillId="0" borderId="10" xfId="83" applyNumberFormat="1" applyFont="1" applyBorder="1" applyAlignment="1">
      <alignment/>
      <protection/>
    </xf>
    <xf numFmtId="3" fontId="4" fillId="0" borderId="0" xfId="82" applyNumberFormat="1" applyFont="1" applyFill="1">
      <alignment/>
      <protection/>
    </xf>
    <xf numFmtId="174" fontId="17" fillId="0" borderId="0" xfId="0" applyNumberFormat="1" applyFont="1" applyFill="1" applyBorder="1" applyAlignment="1">
      <alignment horizontal="right"/>
    </xf>
    <xf numFmtId="174" fontId="16" fillId="0" borderId="0" xfId="0" applyNumberFormat="1" applyFont="1" applyFill="1" applyAlignment="1">
      <alignment horizontal="right"/>
    </xf>
    <xf numFmtId="174" fontId="16" fillId="0" borderId="0" xfId="0" applyNumberFormat="1" applyFont="1" applyAlignment="1">
      <alignment horizontal="right"/>
    </xf>
    <xf numFmtId="174" fontId="17" fillId="0" borderId="11" xfId="0" applyNumberFormat="1" applyFont="1" applyFill="1" applyBorder="1" applyAlignment="1">
      <alignment horizontal="right"/>
    </xf>
    <xf numFmtId="4" fontId="4" fillId="0" borderId="0" xfId="82" applyNumberFormat="1" applyFont="1">
      <alignment/>
      <protection/>
    </xf>
    <xf numFmtId="4" fontId="15" fillId="0" borderId="0" xfId="82" applyNumberFormat="1" applyFont="1">
      <alignment/>
      <protection/>
    </xf>
    <xf numFmtId="174" fontId="17" fillId="0" borderId="0" xfId="0" applyNumberFormat="1" applyFont="1" applyFill="1" applyAlignment="1">
      <alignment horizontal="right"/>
    </xf>
    <xf numFmtId="4" fontId="4" fillId="0" borderId="11" xfId="82" applyNumberFormat="1" applyBorder="1">
      <alignment/>
      <protection/>
    </xf>
    <xf numFmtId="3" fontId="21" fillId="0" borderId="0" xfId="82" applyNumberFormat="1" applyFont="1" applyFill="1">
      <alignment/>
      <protection/>
    </xf>
    <xf numFmtId="4" fontId="22" fillId="0" borderId="0" xfId="82" applyNumberFormat="1" applyFont="1" applyBorder="1">
      <alignment/>
      <protection/>
    </xf>
    <xf numFmtId="3" fontId="24" fillId="0" borderId="0" xfId="82" applyNumberFormat="1" applyFont="1" applyFill="1" applyAlignment="1">
      <alignment horizontal="centerContinuous"/>
      <protection/>
    </xf>
    <xf numFmtId="4" fontId="28" fillId="0" borderId="0" xfId="82" applyNumberFormat="1" applyFont="1" applyAlignment="1">
      <alignment horizontal="centerContinuous"/>
      <protection/>
    </xf>
    <xf numFmtId="4" fontId="29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4" fontId="25" fillId="0" borderId="0" xfId="82" applyNumberFormat="1" applyFont="1" applyBorder="1">
      <alignment/>
      <protection/>
    </xf>
    <xf numFmtId="0" fontId="4" fillId="0" borderId="0" xfId="82" applyFont="1" applyFill="1">
      <alignment/>
      <protection/>
    </xf>
    <xf numFmtId="39" fontId="7" fillId="0" borderId="0" xfId="83" applyNumberFormat="1" applyFont="1">
      <alignment/>
      <protection/>
    </xf>
    <xf numFmtId="39" fontId="7" fillId="0" borderId="11" xfId="83" applyNumberFormat="1" applyFont="1" applyBorder="1">
      <alignment/>
      <protection/>
    </xf>
    <xf numFmtId="40" fontId="66" fillId="0" borderId="0" xfId="0" applyNumberFormat="1" applyFont="1" applyBorder="1" applyAlignment="1">
      <alignment horizontal="right"/>
    </xf>
    <xf numFmtId="40" fontId="66" fillId="0" borderId="11" xfId="0" applyNumberFormat="1" applyFont="1" applyBorder="1" applyAlignment="1">
      <alignment horizontal="right"/>
    </xf>
    <xf numFmtId="4" fontId="15" fillId="0" borderId="11" xfId="82" applyNumberFormat="1" applyFont="1" applyBorder="1">
      <alignment/>
      <protection/>
    </xf>
    <xf numFmtId="0" fontId="6" fillId="0" borderId="0" xfId="83" applyFont="1" applyAlignment="1">
      <alignment horizontal="right"/>
      <protection/>
    </xf>
    <xf numFmtId="0" fontId="7" fillId="0" borderId="0" xfId="83" applyFont="1" applyAlignment="1">
      <alignment horizontal="right"/>
      <protection/>
    </xf>
    <xf numFmtId="39" fontId="7" fillId="0" borderId="0" xfId="83" applyNumberFormat="1" applyFont="1" applyAlignment="1">
      <alignment horizontal="right"/>
      <protection/>
    </xf>
    <xf numFmtId="39" fontId="5" fillId="0" borderId="0" xfId="83" applyNumberFormat="1" applyFont="1" applyAlignment="1">
      <alignment horizontal="right"/>
      <protection/>
    </xf>
    <xf numFmtId="39" fontId="5" fillId="0" borderId="0" xfId="83" applyNumberFormat="1" applyFont="1" applyAlignment="1">
      <alignment horizontal="right"/>
      <protection/>
    </xf>
    <xf numFmtId="39" fontId="4" fillId="0" borderId="0" xfId="83" applyNumberFormat="1" applyAlignment="1">
      <alignment horizontal="right"/>
      <protection/>
    </xf>
    <xf numFmtId="0" fontId="4" fillId="0" borderId="0" xfId="83" applyAlignment="1">
      <alignment horizontal="right"/>
      <protection/>
    </xf>
    <xf numFmtId="3" fontId="14" fillId="0" borderId="0" xfId="83" applyNumberFormat="1" applyFont="1" applyAlignment="1">
      <alignment horizontal="right"/>
      <protection/>
    </xf>
    <xf numFmtId="3" fontId="4" fillId="0" borderId="0" xfId="83" applyNumberFormat="1" applyAlignment="1">
      <alignment horizontal="right"/>
      <protection/>
    </xf>
    <xf numFmtId="39" fontId="7" fillId="0" borderId="0" xfId="83" applyNumberFormat="1" applyFont="1" applyBorder="1" applyAlignment="1">
      <alignment/>
      <protection/>
    </xf>
    <xf numFmtId="3" fontId="15" fillId="0" borderId="12" xfId="82" applyNumberFormat="1" applyFont="1" applyFill="1" applyBorder="1" applyAlignment="1">
      <alignment horizontal="center"/>
      <protection/>
    </xf>
    <xf numFmtId="4" fontId="15" fillId="0" borderId="12" xfId="82" applyNumberFormat="1" applyFont="1" applyBorder="1" applyAlignment="1">
      <alignment horizontal="center"/>
      <protection/>
    </xf>
    <xf numFmtId="0" fontId="20" fillId="0" borderId="0" xfId="82" applyFont="1" applyAlignment="1" quotePrefix="1">
      <alignment horizontal="left"/>
      <protection/>
    </xf>
    <xf numFmtId="0" fontId="1" fillId="0" borderId="0" xfId="82" applyFont="1" applyAlignment="1" quotePrefix="1">
      <alignment horizontal="left"/>
      <protection/>
    </xf>
    <xf numFmtId="3" fontId="30" fillId="0" borderId="12" xfId="82" applyNumberFormat="1" applyFont="1" applyFill="1" applyBorder="1" applyAlignment="1">
      <alignment horizontal="center"/>
      <protection/>
    </xf>
    <xf numFmtId="4" fontId="30" fillId="0" borderId="12" xfId="82" applyNumberFormat="1" applyFont="1" applyBorder="1" applyAlignment="1">
      <alignment horizontal="center"/>
      <protection/>
    </xf>
    <xf numFmtId="39" fontId="17" fillId="0" borderId="0" xfId="0" applyNumberFormat="1" applyFont="1" applyFill="1" applyBorder="1" applyAlignment="1">
      <alignment horizontal="right"/>
    </xf>
    <xf numFmtId="0" fontId="31" fillId="0" borderId="0" xfId="0" applyFont="1" applyAlignment="1">
      <alignment horizontal="center"/>
    </xf>
    <xf numFmtId="0" fontId="32" fillId="0" borderId="0" xfId="83" applyFont="1" applyAlignment="1">
      <alignment horizontal="center"/>
      <protection/>
    </xf>
    <xf numFmtId="0" fontId="9" fillId="0" borderId="0" xfId="83" applyFont="1" applyAlignment="1">
      <alignment horizontal="center"/>
      <protection/>
    </xf>
    <xf numFmtId="0" fontId="15" fillId="0" borderId="0" xfId="83" applyFont="1" applyAlignment="1">
      <alignment horizontal="center"/>
      <protection/>
    </xf>
  </cellXfs>
  <cellStyles count="7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" xfId="66"/>
    <cellStyle name="Normal 20" xfId="67"/>
    <cellStyle name="Normal 21" xfId="68"/>
    <cellStyle name="Normal 22" xfId="69"/>
    <cellStyle name="Normal 23" xfId="70"/>
    <cellStyle name="Normal 24" xfId="71"/>
    <cellStyle name="Normal 25" xfId="72"/>
    <cellStyle name="Normal 26" xfId="73"/>
    <cellStyle name="Normal 27" xfId="74"/>
    <cellStyle name="Normal 3" xfId="75"/>
    <cellStyle name="Normal 4" xfId="76"/>
    <cellStyle name="Normal 5" xfId="77"/>
    <cellStyle name="Normal 6" xfId="78"/>
    <cellStyle name="Normal 7" xfId="79"/>
    <cellStyle name="Normal 8" xfId="80"/>
    <cellStyle name="Normal 9" xfId="81"/>
    <cellStyle name="Normal_Hoja1 (2)" xfId="82"/>
    <cellStyle name="Normal_Hoja1 (3)" xfId="83"/>
    <cellStyle name="Notas" xfId="84"/>
    <cellStyle name="Percent" xfId="85"/>
    <cellStyle name="Salida" xfId="86"/>
    <cellStyle name="Texto de advertencia" xfId="87"/>
    <cellStyle name="Texto explicativo" xfId="88"/>
    <cellStyle name="Título" xfId="89"/>
    <cellStyle name="Título 2" xfId="90"/>
    <cellStyle name="Título 3" xfId="91"/>
    <cellStyle name="Total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2</xdr:row>
      <xdr:rowOff>76200</xdr:rowOff>
    </xdr:from>
    <xdr:to>
      <xdr:col>4</xdr:col>
      <xdr:colOff>1438275</xdr:colOff>
      <xdr:row>8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00050"/>
          <a:ext cx="7038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F46"/>
  <sheetViews>
    <sheetView showGridLines="0" tabSelected="1" zoomScalePageLayoutView="0" workbookViewId="0" topLeftCell="A1">
      <selection activeCell="E39" sqref="E39"/>
    </sheetView>
  </sheetViews>
  <sheetFormatPr defaultColWidth="12.00390625" defaultRowHeight="12.75"/>
  <cols>
    <col min="1" max="1" width="0.12890625" style="1" customWidth="1"/>
    <col min="2" max="2" width="46.875" style="1" customWidth="1"/>
    <col min="3" max="3" width="9.375" style="9" bestFit="1" customWidth="1"/>
    <col min="4" max="4" width="19.875" style="78" customWidth="1"/>
    <col min="5" max="5" width="19.875" style="1" bestFit="1" customWidth="1"/>
    <col min="6" max="6" width="12.00390625" style="1" customWidth="1"/>
    <col min="7" max="16384" width="12.00390625" style="1" customWidth="1"/>
  </cols>
  <sheetData>
    <row r="3" ht="12.75"/>
    <row r="4" ht="12.75"/>
    <row r="5" ht="12.75"/>
    <row r="6" ht="12.75"/>
    <row r="7" ht="12.75"/>
    <row r="8" ht="12.75"/>
    <row r="9" spans="3:6" ht="18">
      <c r="C9" s="2"/>
      <c r="D9" s="70"/>
      <c r="E9" s="8"/>
      <c r="F9" s="31"/>
    </row>
    <row r="10" spans="1:6" ht="18.75" customHeight="1">
      <c r="A10" s="87" t="s">
        <v>98</v>
      </c>
      <c r="B10" s="87"/>
      <c r="C10" s="87"/>
      <c r="D10" s="87"/>
      <c r="E10" s="87"/>
      <c r="F10" s="31"/>
    </row>
    <row r="11" spans="2:6" ht="22.5" customHeight="1">
      <c r="B11" s="88" t="s">
        <v>99</v>
      </c>
      <c r="C11" s="88"/>
      <c r="D11" s="88"/>
      <c r="E11" s="88"/>
      <c r="F11" s="31"/>
    </row>
    <row r="12" spans="2:6" ht="18.75" customHeight="1">
      <c r="B12" s="89" t="s">
        <v>101</v>
      </c>
      <c r="C12" s="89"/>
      <c r="D12" s="89"/>
      <c r="E12" s="89"/>
      <c r="F12" s="31"/>
    </row>
    <row r="13" spans="2:6" ht="18.75" customHeight="1">
      <c r="B13" s="90" t="s">
        <v>100</v>
      </c>
      <c r="C13" s="90"/>
      <c r="D13" s="90"/>
      <c r="E13" s="90"/>
      <c r="F13" s="31"/>
    </row>
    <row r="14" spans="3:6" ht="18.75">
      <c r="C14" s="2"/>
      <c r="D14" s="1"/>
      <c r="F14" s="31"/>
    </row>
    <row r="15" spans="2:6" ht="15.75">
      <c r="B15" s="32"/>
      <c r="C15" s="32"/>
      <c r="D15" s="80" t="s">
        <v>102</v>
      </c>
      <c r="E15" s="81" t="s">
        <v>103</v>
      </c>
      <c r="F15" s="31"/>
    </row>
    <row r="16" spans="2:6" ht="18.75">
      <c r="B16" s="2" t="s">
        <v>5</v>
      </c>
      <c r="C16" s="32"/>
      <c r="D16" s="71"/>
      <c r="E16" s="29"/>
      <c r="F16" s="31"/>
    </row>
    <row r="17" spans="2:6" ht="15.75">
      <c r="B17" s="32"/>
      <c r="C17" s="32"/>
      <c r="D17" s="71"/>
      <c r="E17" s="33"/>
      <c r="F17" s="31"/>
    </row>
    <row r="18" spans="2:6" ht="15.75">
      <c r="B18" s="3" t="s">
        <v>9</v>
      </c>
      <c r="C18" s="28" t="s">
        <v>59</v>
      </c>
      <c r="D18" s="34">
        <v>5984585.19</v>
      </c>
      <c r="E18" s="34">
        <v>58090084.04000001</v>
      </c>
      <c r="F18" s="31"/>
    </row>
    <row r="19" spans="2:6" ht="15.75">
      <c r="B19" s="3" t="s">
        <v>63</v>
      </c>
      <c r="C19" s="28"/>
      <c r="D19" s="65">
        <v>30062149</v>
      </c>
      <c r="E19" s="65">
        <v>300621490</v>
      </c>
      <c r="F19" s="31"/>
    </row>
    <row r="20" spans="2:6" ht="15.75">
      <c r="B20" s="3" t="s">
        <v>64</v>
      </c>
      <c r="C20" s="3"/>
      <c r="D20" s="66">
        <v>39333334</v>
      </c>
      <c r="E20" s="66">
        <v>393333340</v>
      </c>
      <c r="F20" s="31"/>
    </row>
    <row r="21" spans="2:6" ht="15.75">
      <c r="B21" s="3"/>
      <c r="C21" s="3"/>
      <c r="D21" s="72"/>
      <c r="E21" s="36"/>
      <c r="F21" s="31"/>
    </row>
    <row r="22" spans="2:6" ht="15.75">
      <c r="B22" s="7" t="s">
        <v>0</v>
      </c>
      <c r="C22" s="7"/>
      <c r="D22" s="36">
        <f>SUM(D18:D21)</f>
        <v>75380068.19</v>
      </c>
      <c r="E22" s="36">
        <f>SUM(E18:E21)</f>
        <v>752044914.04</v>
      </c>
      <c r="F22" s="31"/>
    </row>
    <row r="23" spans="2:6" ht="15.75">
      <c r="B23" s="3"/>
      <c r="C23" s="3"/>
      <c r="D23" s="72"/>
      <c r="E23" s="36"/>
      <c r="F23" s="31"/>
    </row>
    <row r="24" spans="2:6" ht="15.75">
      <c r="B24" s="7" t="s">
        <v>6</v>
      </c>
      <c r="C24" s="7"/>
      <c r="D24" s="73"/>
      <c r="E24" s="34"/>
      <c r="F24" s="31"/>
    </row>
    <row r="25" spans="2:6" ht="15.75">
      <c r="B25" s="7" t="s">
        <v>10</v>
      </c>
      <c r="C25" s="28" t="s">
        <v>60</v>
      </c>
      <c r="D25" s="35">
        <f>+AER!B52</f>
        <v>7660268.99</v>
      </c>
      <c r="E25" s="35">
        <f>+AER!C52</f>
        <v>74356854.65</v>
      </c>
      <c r="F25" s="31"/>
    </row>
    <row r="26" spans="2:6" ht="15.75">
      <c r="B26" s="32"/>
      <c r="C26" s="32"/>
      <c r="D26" s="72"/>
      <c r="E26" s="34"/>
      <c r="F26" s="31"/>
    </row>
    <row r="27" spans="2:6" ht="15.75">
      <c r="B27" s="6" t="s">
        <v>1</v>
      </c>
      <c r="C27" s="6"/>
      <c r="D27" s="37">
        <f>+D22-D25</f>
        <v>67719799.2</v>
      </c>
      <c r="E27" s="37">
        <f>+E22-E25</f>
        <v>677688059.39</v>
      </c>
      <c r="F27" s="31"/>
    </row>
    <row r="28" spans="2:6" ht="15.75">
      <c r="B28" s="38"/>
      <c r="C28" s="38"/>
      <c r="D28" s="74"/>
      <c r="E28" s="37"/>
      <c r="F28" s="31"/>
    </row>
    <row r="29" spans="2:6" ht="15.75">
      <c r="B29" s="38"/>
      <c r="C29" s="38"/>
      <c r="D29" s="74"/>
      <c r="E29" s="39"/>
      <c r="F29" s="31"/>
    </row>
    <row r="30" spans="2:6" ht="15.75">
      <c r="B30" s="4" t="s">
        <v>8</v>
      </c>
      <c r="C30" s="28" t="s">
        <v>61</v>
      </c>
      <c r="D30" s="79">
        <f>+AER!B105</f>
        <v>117624009.87</v>
      </c>
      <c r="E30" s="40">
        <f>+AER!C105</f>
        <v>1020503088</v>
      </c>
      <c r="F30" s="31"/>
    </row>
    <row r="31" spans="2:6" ht="15.75">
      <c r="B31" s="3" t="s">
        <v>7</v>
      </c>
      <c r="C31" s="28" t="s">
        <v>62</v>
      </c>
      <c r="D31" s="35">
        <f>+AER!B114</f>
        <v>419628.4</v>
      </c>
      <c r="E31" s="41">
        <f>+AER!C114</f>
        <v>4591741.16</v>
      </c>
      <c r="F31" s="31"/>
    </row>
    <row r="32" spans="2:6" ht="15.75">
      <c r="B32" s="3"/>
      <c r="C32" s="3"/>
      <c r="D32" s="72"/>
      <c r="E32" s="42"/>
      <c r="F32" s="31"/>
    </row>
    <row r="33" spans="2:6" ht="15.75">
      <c r="B33" s="5" t="s">
        <v>2</v>
      </c>
      <c r="C33" s="5"/>
      <c r="D33" s="43">
        <f>SUM(D30:D32)</f>
        <v>118043638.27000001</v>
      </c>
      <c r="E33" s="43">
        <f>SUM(E30:E32)</f>
        <v>1025094829.16</v>
      </c>
      <c r="F33" s="44"/>
    </row>
    <row r="34" spans="2:6" ht="15.75">
      <c r="B34" s="32"/>
      <c r="C34" s="32"/>
      <c r="D34" s="72"/>
      <c r="E34" s="34"/>
      <c r="F34" s="31"/>
    </row>
    <row r="35" spans="2:6" ht="15.75">
      <c r="B35" s="6" t="s">
        <v>3</v>
      </c>
      <c r="C35" s="6"/>
      <c r="D35" s="45">
        <f>D27-D33</f>
        <v>-50323839.07000001</v>
      </c>
      <c r="E35" s="45">
        <f>E27-E33</f>
        <v>-347406769.77</v>
      </c>
      <c r="F35" s="31"/>
    </row>
    <row r="36" spans="2:6" ht="15.75">
      <c r="B36" s="38"/>
      <c r="C36" s="38"/>
      <c r="D36" s="74"/>
      <c r="E36" s="37"/>
      <c r="F36" s="31"/>
    </row>
    <row r="37" spans="2:6" ht="15.75">
      <c r="B37" s="6" t="s">
        <v>4</v>
      </c>
      <c r="C37" s="6"/>
      <c r="D37" s="35">
        <v>465459.77</v>
      </c>
      <c r="E37" s="41">
        <v>4171015.69</v>
      </c>
      <c r="F37" s="31"/>
    </row>
    <row r="38" spans="2:6" ht="12.75">
      <c r="B38" s="31"/>
      <c r="C38" s="31"/>
      <c r="D38" s="75"/>
      <c r="E38" s="46"/>
      <c r="F38" s="31"/>
    </row>
    <row r="39" spans="2:6" ht="16.5" thickBot="1">
      <c r="B39" s="6" t="s">
        <v>104</v>
      </c>
      <c r="C39" s="6"/>
      <c r="D39" s="47">
        <f>+D37+D35</f>
        <v>-49858379.300000004</v>
      </c>
      <c r="E39" s="47">
        <f>+E37+E35</f>
        <v>-343235754.08</v>
      </c>
      <c r="F39" s="31"/>
    </row>
    <row r="40" spans="2:6" ht="13.5" thickTop="1">
      <c r="B40" s="31"/>
      <c r="C40" s="31"/>
      <c r="D40" s="76"/>
      <c r="E40" s="44"/>
      <c r="F40" s="31"/>
    </row>
    <row r="43" spans="1:4" ht="12.75">
      <c r="A43" s="10"/>
      <c r="B43" s="10"/>
      <c r="C43" s="11"/>
      <c r="D43" s="77"/>
    </row>
    <row r="44" spans="1:4" ht="12.75">
      <c r="A44" s="10"/>
      <c r="B44" s="10"/>
      <c r="C44" s="11"/>
      <c r="D44" s="77"/>
    </row>
    <row r="45" spans="1:4" ht="12.75">
      <c r="A45" s="10"/>
      <c r="B45" s="10"/>
      <c r="C45" s="11"/>
      <c r="D45" s="77"/>
    </row>
    <row r="46" spans="1:4" ht="12.75">
      <c r="A46" s="10"/>
      <c r="B46" s="10"/>
      <c r="C46" s="11"/>
      <c r="D46" s="77"/>
    </row>
  </sheetData>
  <sheetProtection/>
  <mergeCells count="4">
    <mergeCell ref="A10:E10"/>
    <mergeCell ref="B11:E11"/>
    <mergeCell ref="B12:E12"/>
    <mergeCell ref="B13:E13"/>
  </mergeCells>
  <printOptions horizontalCentered="1"/>
  <pageMargins left="0.31" right="0.31496062992125984" top="0.5905511811023623" bottom="0.984251968503937" header="2.44" footer="0"/>
  <pageSetup horizontalDpi="600" verticalDpi="600" orientation="portrait" scale="105" r:id="rId2"/>
  <headerFooter alignWithMargins="0">
    <oddHeader>&amp;C&amp;"Arrus Blk BT,Negrita"&amp;14
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5"/>
  <sheetViews>
    <sheetView zoomScale="160" zoomScaleNormal="160" zoomScalePageLayoutView="0" workbookViewId="0" topLeftCell="A99">
      <selection activeCell="C105" sqref="C105"/>
    </sheetView>
  </sheetViews>
  <sheetFormatPr defaultColWidth="12.00390625" defaultRowHeight="12.75"/>
  <cols>
    <col min="1" max="1" width="55.75390625" style="13" bestFit="1" customWidth="1"/>
    <col min="2" max="2" width="15.75390625" style="48" bestFit="1" customWidth="1"/>
    <col min="3" max="3" width="17.625" style="30" bestFit="1" customWidth="1"/>
    <col min="4" max="16384" width="12.00390625" style="13" customWidth="1"/>
  </cols>
  <sheetData>
    <row r="1" ht="15">
      <c r="A1" s="82" t="s">
        <v>89</v>
      </c>
    </row>
    <row r="2" spans="2:3" ht="12.75">
      <c r="B2" s="84" t="s">
        <v>102</v>
      </c>
      <c r="C2" s="85" t="s">
        <v>103</v>
      </c>
    </row>
    <row r="3" ht="12.75">
      <c r="A3" s="14" t="s">
        <v>32</v>
      </c>
    </row>
    <row r="4" spans="1:5" ht="12.75">
      <c r="A4" s="15" t="s">
        <v>33</v>
      </c>
      <c r="B4" s="49">
        <v>695707.78</v>
      </c>
      <c r="C4" s="49">
        <v>7307003.4799999995</v>
      </c>
      <c r="D4" s="15"/>
      <c r="E4" s="50"/>
    </row>
    <row r="5" spans="1:5" ht="12.75">
      <c r="A5" s="15" t="s">
        <v>34</v>
      </c>
      <c r="B5" s="49">
        <v>498499.62</v>
      </c>
      <c r="C5" s="49">
        <v>6984280.68</v>
      </c>
      <c r="D5" s="15"/>
      <c r="E5" s="51"/>
    </row>
    <row r="6" spans="1:5" ht="12.75">
      <c r="A6" s="15" t="s">
        <v>35</v>
      </c>
      <c r="B6" s="49">
        <v>868568.73</v>
      </c>
      <c r="C6" s="49">
        <v>8018303.54</v>
      </c>
      <c r="D6" s="15"/>
      <c r="E6" s="51"/>
    </row>
    <row r="7" spans="1:5" ht="12.75">
      <c r="A7" s="15" t="s">
        <v>36</v>
      </c>
      <c r="B7" s="49">
        <v>724037.85</v>
      </c>
      <c r="C7" s="49">
        <v>6352050.98</v>
      </c>
      <c r="D7" s="15"/>
      <c r="E7" s="51"/>
    </row>
    <row r="8" spans="1:5" ht="12.75">
      <c r="A8" s="15" t="s">
        <v>37</v>
      </c>
      <c r="B8" s="49">
        <v>568915.01</v>
      </c>
      <c r="C8" s="49">
        <v>4774981.37</v>
      </c>
      <c r="D8" s="15"/>
      <c r="E8" s="51"/>
    </row>
    <row r="9" spans="1:5" ht="12.75">
      <c r="A9" s="15" t="s">
        <v>38</v>
      </c>
      <c r="B9" s="49">
        <v>338710.16</v>
      </c>
      <c r="C9" s="49">
        <v>2431951.9299999997</v>
      </c>
      <c r="D9" s="15"/>
      <c r="E9" s="51"/>
    </row>
    <row r="10" spans="1:5" ht="12.75">
      <c r="A10" s="15" t="s">
        <v>39</v>
      </c>
      <c r="B10" s="49">
        <v>394849.95</v>
      </c>
      <c r="C10" s="49">
        <v>4458285.92</v>
      </c>
      <c r="D10" s="15"/>
      <c r="E10" s="51"/>
    </row>
    <row r="11" spans="1:5" ht="12.75">
      <c r="A11" s="15" t="s">
        <v>41</v>
      </c>
      <c r="B11" s="49">
        <v>398438.16</v>
      </c>
      <c r="C11" s="49">
        <v>3075497.59</v>
      </c>
      <c r="D11" s="15"/>
      <c r="E11" s="51"/>
    </row>
    <row r="12" spans="1:5" ht="12.75">
      <c r="A12" s="15" t="s">
        <v>40</v>
      </c>
      <c r="B12" s="49">
        <v>201993.22</v>
      </c>
      <c r="C12" s="49">
        <v>3640842.14</v>
      </c>
      <c r="D12" s="15"/>
      <c r="E12" s="51"/>
    </row>
    <row r="13" spans="1:5" ht="12.75">
      <c r="A13" s="15" t="s">
        <v>65</v>
      </c>
      <c r="B13" s="49">
        <v>329742.93</v>
      </c>
      <c r="C13" s="49">
        <v>2763985.2199999997</v>
      </c>
      <c r="D13" s="15"/>
      <c r="E13" s="51"/>
    </row>
    <row r="14" spans="1:5" ht="12.75">
      <c r="A14" s="15" t="s">
        <v>66</v>
      </c>
      <c r="B14" s="52">
        <v>199943.78</v>
      </c>
      <c r="C14" s="52">
        <v>2197832.19</v>
      </c>
      <c r="D14" s="15"/>
      <c r="E14" s="51"/>
    </row>
    <row r="15" spans="1:3" ht="20.25" customHeight="1">
      <c r="A15" s="16" t="s">
        <v>42</v>
      </c>
      <c r="B15" s="54">
        <f>SUM(B4:B14)</f>
        <v>5219407.19</v>
      </c>
      <c r="C15" s="54">
        <f>SUM(C4:C14)</f>
        <v>52005015.04000001</v>
      </c>
    </row>
    <row r="16" spans="1:3" ht="7.5" customHeight="1">
      <c r="A16" s="16"/>
      <c r="B16" s="17"/>
      <c r="C16" s="54"/>
    </row>
    <row r="17" spans="1:2" ht="12.75">
      <c r="A17" s="16" t="s">
        <v>43</v>
      </c>
      <c r="B17" s="18"/>
    </row>
    <row r="18" spans="1:2" ht="12.75">
      <c r="A18" s="16"/>
      <c r="B18" s="18"/>
    </row>
    <row r="19" spans="1:3" ht="12.75">
      <c r="A19" s="15" t="s">
        <v>44</v>
      </c>
      <c r="B19" s="55">
        <v>74612</v>
      </c>
      <c r="C19" s="30">
        <v>601516</v>
      </c>
    </row>
    <row r="20" spans="1:3" ht="12.75">
      <c r="A20" s="15" t="s">
        <v>45</v>
      </c>
      <c r="B20" s="55">
        <v>462214</v>
      </c>
      <c r="C20" s="30">
        <v>4847142</v>
      </c>
    </row>
    <row r="21" spans="1:3" ht="12.75">
      <c r="A21" s="15" t="s">
        <v>67</v>
      </c>
      <c r="B21" s="52">
        <v>228352</v>
      </c>
      <c r="C21" s="56">
        <v>636411</v>
      </c>
    </row>
    <row r="23" spans="1:3" ht="12.75">
      <c r="A23" s="16" t="s">
        <v>46</v>
      </c>
      <c r="B23" s="56">
        <f>SUM(B19:B21)</f>
        <v>765178</v>
      </c>
      <c r="C23" s="56">
        <f>SUM(C19:C21)</f>
        <v>6085069</v>
      </c>
    </row>
    <row r="25" spans="1:3" ht="15.75" thickBot="1">
      <c r="A25" s="19" t="s">
        <v>90</v>
      </c>
      <c r="B25" s="20">
        <f>+B15+B23</f>
        <v>5984585.19</v>
      </c>
      <c r="C25" s="20">
        <f>+C15+C23</f>
        <v>58090084.04000001</v>
      </c>
    </row>
    <row r="26" spans="1:3" ht="15.75" thickTop="1">
      <c r="A26" s="19"/>
      <c r="B26" s="57"/>
      <c r="C26" s="58"/>
    </row>
    <row r="27" ht="12.75">
      <c r="A27" s="83" t="s">
        <v>91</v>
      </c>
    </row>
    <row r="28" ht="8.25" customHeight="1"/>
    <row r="29" ht="12.75">
      <c r="A29" s="14" t="s">
        <v>32</v>
      </c>
    </row>
    <row r="30" spans="1:3" ht="12.75">
      <c r="A30" s="15" t="s">
        <v>33</v>
      </c>
      <c r="B30" s="49">
        <v>890506</v>
      </c>
      <c r="C30" s="67">
        <v>9352450.64</v>
      </c>
    </row>
    <row r="31" spans="1:3" ht="12.75">
      <c r="A31" s="15" t="s">
        <v>34</v>
      </c>
      <c r="B31" s="49">
        <v>638079.51</v>
      </c>
      <c r="C31" s="67">
        <v>8939881.51</v>
      </c>
    </row>
    <row r="32" spans="1:3" ht="12.75">
      <c r="A32" s="15" t="s">
        <v>35</v>
      </c>
      <c r="B32" s="49">
        <v>1111767.97</v>
      </c>
      <c r="C32" s="67">
        <v>10264438.77</v>
      </c>
    </row>
    <row r="33" spans="1:3" ht="12.75">
      <c r="A33" s="15" t="s">
        <v>36</v>
      </c>
      <c r="B33" s="49">
        <v>926768.44</v>
      </c>
      <c r="C33" s="67">
        <v>8131315.14</v>
      </c>
    </row>
    <row r="34" spans="1:3" ht="12.75">
      <c r="A34" s="15" t="s">
        <v>37</v>
      </c>
      <c r="B34" s="49">
        <v>728211.21</v>
      </c>
      <c r="C34" s="67">
        <v>6111987.66</v>
      </c>
    </row>
    <row r="35" spans="1:3" ht="12.75">
      <c r="A35" s="15" t="s">
        <v>38</v>
      </c>
      <c r="B35" s="49">
        <v>433549</v>
      </c>
      <c r="C35" s="67">
        <v>3112930.67</v>
      </c>
    </row>
    <row r="36" spans="1:3" ht="12.75">
      <c r="A36" s="15" t="s">
        <v>39</v>
      </c>
      <c r="B36" s="49">
        <v>505407.93</v>
      </c>
      <c r="C36" s="67">
        <v>5706740.49</v>
      </c>
    </row>
    <row r="37" spans="1:3" ht="12.75">
      <c r="A37" s="15" t="s">
        <v>41</v>
      </c>
      <c r="B37" s="49">
        <v>510000.84</v>
      </c>
      <c r="C37" s="67">
        <v>3936816.92</v>
      </c>
    </row>
    <row r="38" spans="1:3" ht="12.75">
      <c r="A38" s="15" t="s">
        <v>40</v>
      </c>
      <c r="B38" s="49">
        <v>258551.32</v>
      </c>
      <c r="C38" s="67">
        <v>4660277.47</v>
      </c>
    </row>
    <row r="39" spans="1:3" ht="12.75">
      <c r="A39" s="15" t="s">
        <v>65</v>
      </c>
      <c r="B39" s="49">
        <v>422070.9</v>
      </c>
      <c r="C39" s="67">
        <v>3537901.02</v>
      </c>
    </row>
    <row r="40" spans="1:3" ht="12.75">
      <c r="A40" s="15" t="s">
        <v>66</v>
      </c>
      <c r="B40" s="52">
        <v>255928.03</v>
      </c>
      <c r="C40" s="68">
        <v>2813225.2</v>
      </c>
    </row>
    <row r="41" spans="1:2" ht="9" customHeight="1">
      <c r="A41" s="15"/>
      <c r="B41" s="49"/>
    </row>
    <row r="42" spans="1:3" ht="12.75">
      <c r="A42" s="21" t="s">
        <v>47</v>
      </c>
      <c r="B42" s="54">
        <f>SUM(B30:B41)</f>
        <v>6680841.15</v>
      </c>
      <c r="C42" s="54">
        <f>SUM(C30:C41)</f>
        <v>66567965.49000001</v>
      </c>
    </row>
    <row r="43" spans="1:2" ht="7.5" customHeight="1">
      <c r="A43" s="15"/>
      <c r="B43" s="18"/>
    </row>
    <row r="44" spans="1:2" ht="12.75">
      <c r="A44" s="16" t="s">
        <v>43</v>
      </c>
      <c r="B44" s="18"/>
    </row>
    <row r="45" spans="1:2" ht="12.75">
      <c r="A45" s="16"/>
      <c r="B45" s="18"/>
    </row>
    <row r="46" spans="1:3" ht="12.75">
      <c r="A46" s="15" t="s">
        <v>44</v>
      </c>
      <c r="B46" s="55">
        <v>95503.36</v>
      </c>
      <c r="C46" s="55">
        <v>769941.32</v>
      </c>
    </row>
    <row r="47" spans="1:3" ht="12.75">
      <c r="A47" s="15" t="s">
        <v>45</v>
      </c>
      <c r="B47" s="55">
        <v>591633.9199999999</v>
      </c>
      <c r="C47" s="55">
        <v>6204341.760000001</v>
      </c>
    </row>
    <row r="48" spans="1:3" ht="12.75">
      <c r="A48" s="15" t="s">
        <v>67</v>
      </c>
      <c r="B48" s="52">
        <v>292290.56</v>
      </c>
      <c r="C48" s="52">
        <v>814606.08</v>
      </c>
    </row>
    <row r="50" spans="1:3" ht="12.75">
      <c r="A50" s="16" t="s">
        <v>46</v>
      </c>
      <c r="B50" s="69">
        <f>SUM(B46:B48)</f>
        <v>979427.8399999999</v>
      </c>
      <c r="C50" s="69">
        <f>SUM(C46:C48)</f>
        <v>7788889.160000001</v>
      </c>
    </row>
    <row r="51" ht="7.5" customHeight="1"/>
    <row r="52" spans="1:3" ht="15.75" thickBot="1">
      <c r="A52" s="19" t="s">
        <v>92</v>
      </c>
      <c r="B52" s="20">
        <f>+B50+B42</f>
        <v>7660268.99</v>
      </c>
      <c r="C52" s="20">
        <f>+C50+C42</f>
        <v>74356854.65</v>
      </c>
    </row>
    <row r="53" spans="1:3" ht="15.75" thickTop="1">
      <c r="A53" s="19"/>
      <c r="B53" s="57"/>
      <c r="C53" s="58"/>
    </row>
    <row r="54" spans="1:3" ht="15">
      <c r="A54" s="82" t="s">
        <v>93</v>
      </c>
      <c r="B54" s="59"/>
      <c r="C54" s="60"/>
    </row>
    <row r="55" spans="1:3" ht="12.75">
      <c r="A55" s="22" t="s">
        <v>20</v>
      </c>
      <c r="B55" s="49">
        <v>35101437.73</v>
      </c>
      <c r="C55" s="49">
        <v>339220136.09</v>
      </c>
    </row>
    <row r="56" spans="1:3" ht="12.75">
      <c r="A56" s="22" t="s">
        <v>21</v>
      </c>
      <c r="B56" s="49">
        <v>0</v>
      </c>
      <c r="C56" s="49">
        <v>1208943.83</v>
      </c>
    </row>
    <row r="57" spans="1:3" ht="12.75" hidden="1">
      <c r="A57" s="22" t="s">
        <v>68</v>
      </c>
      <c r="B57" s="49"/>
      <c r="C57" s="49"/>
    </row>
    <row r="58" spans="1:3" ht="12.75">
      <c r="A58" s="22" t="s">
        <v>24</v>
      </c>
      <c r="B58" s="86">
        <v>-20954.44</v>
      </c>
      <c r="C58" s="49">
        <v>5424825.83</v>
      </c>
    </row>
    <row r="59" spans="1:3" ht="12.75">
      <c r="A59" s="22" t="s">
        <v>12</v>
      </c>
      <c r="B59" s="49">
        <v>0</v>
      </c>
      <c r="C59" s="49">
        <v>496552.51999999996</v>
      </c>
    </row>
    <row r="60" spans="1:3" ht="12.75">
      <c r="A60" s="22" t="s">
        <v>48</v>
      </c>
      <c r="B60" s="49">
        <v>2402304.5</v>
      </c>
      <c r="C60" s="49">
        <v>23121994.4</v>
      </c>
    </row>
    <row r="61" spans="1:3" ht="12.75">
      <c r="A61" s="22" t="s">
        <v>13</v>
      </c>
      <c r="B61" s="49">
        <v>2344097.83</v>
      </c>
      <c r="C61" s="49">
        <v>22562992.540000003</v>
      </c>
    </row>
    <row r="62" spans="1:3" ht="12.75">
      <c r="A62" s="22" t="s">
        <v>22</v>
      </c>
      <c r="B62" s="49">
        <v>338630.68</v>
      </c>
      <c r="C62" s="49">
        <v>3257335.55</v>
      </c>
    </row>
    <row r="63" spans="1:3" ht="12.75">
      <c r="A63" s="22" t="s">
        <v>69</v>
      </c>
      <c r="B63" s="49">
        <v>49321.37</v>
      </c>
      <c r="C63" s="49">
        <v>361826.19</v>
      </c>
    </row>
    <row r="64" spans="1:3" ht="12.75">
      <c r="A64" s="22" t="s">
        <v>70</v>
      </c>
      <c r="B64" s="49">
        <v>0</v>
      </c>
      <c r="C64" s="49">
        <v>135346</v>
      </c>
    </row>
    <row r="65" spans="1:3" ht="12.75">
      <c r="A65" s="22" t="s">
        <v>85</v>
      </c>
      <c r="B65" s="49">
        <v>329666</v>
      </c>
      <c r="C65" s="49">
        <v>3429519.31</v>
      </c>
    </row>
    <row r="66" spans="1:3" ht="12.75">
      <c r="A66" s="22" t="s">
        <v>86</v>
      </c>
      <c r="B66" s="49">
        <v>895747.26</v>
      </c>
      <c r="C66" s="49">
        <v>2579161.45</v>
      </c>
    </row>
    <row r="67" spans="1:3" ht="12.75">
      <c r="A67" s="22" t="s">
        <v>71</v>
      </c>
      <c r="B67" s="49">
        <v>40000</v>
      </c>
      <c r="C67" s="49">
        <v>190000</v>
      </c>
    </row>
    <row r="68" spans="1:3" ht="12.75">
      <c r="A68" s="22" t="s">
        <v>72</v>
      </c>
      <c r="B68" s="49">
        <v>4200</v>
      </c>
      <c r="C68" s="49">
        <v>47185.1</v>
      </c>
    </row>
    <row r="69" spans="1:3" ht="12.75">
      <c r="A69" s="22" t="s">
        <v>88</v>
      </c>
      <c r="B69" s="49">
        <v>1999412.7</v>
      </c>
      <c r="C69" s="49">
        <v>17567036.63</v>
      </c>
    </row>
    <row r="70" spans="1:3" ht="12.75">
      <c r="A70" s="22" t="s">
        <v>23</v>
      </c>
      <c r="B70" s="49">
        <v>143974.1</v>
      </c>
      <c r="C70" s="49">
        <v>2333909.71</v>
      </c>
    </row>
    <row r="71" spans="1:3" ht="12.75">
      <c r="A71" s="22" t="s">
        <v>18</v>
      </c>
      <c r="B71" s="49">
        <v>500</v>
      </c>
      <c r="C71" s="49">
        <v>147230</v>
      </c>
    </row>
    <row r="72" spans="1:3" ht="12.75">
      <c r="A72" s="22" t="s">
        <v>25</v>
      </c>
      <c r="B72" s="49">
        <v>175734.24</v>
      </c>
      <c r="C72" s="49">
        <v>1241163.56</v>
      </c>
    </row>
    <row r="73" spans="1:3" ht="12.75">
      <c r="A73" s="22" t="s">
        <v>49</v>
      </c>
      <c r="B73" s="49">
        <v>220000</v>
      </c>
      <c r="C73" s="49">
        <v>2354999.86</v>
      </c>
    </row>
    <row r="74" spans="1:3" ht="12.75">
      <c r="A74" s="22" t="s">
        <v>15</v>
      </c>
      <c r="B74" s="49">
        <v>92394</v>
      </c>
      <c r="C74" s="49">
        <v>266613.42</v>
      </c>
    </row>
    <row r="75" spans="1:3" ht="12.75" customHeight="1">
      <c r="A75" s="22" t="s">
        <v>31</v>
      </c>
      <c r="B75" s="49">
        <v>1229776</v>
      </c>
      <c r="C75" s="49">
        <v>18060097.24</v>
      </c>
    </row>
    <row r="76" spans="1:3" ht="12.75" customHeight="1">
      <c r="A76" s="22" t="s">
        <v>26</v>
      </c>
      <c r="B76" s="49">
        <v>1190456.82</v>
      </c>
      <c r="C76" s="49">
        <v>12523585.120000001</v>
      </c>
    </row>
    <row r="77" spans="1:3" ht="12.75" customHeight="1">
      <c r="A77" s="22" t="s">
        <v>17</v>
      </c>
      <c r="B77" s="49">
        <v>403701.70999999996</v>
      </c>
      <c r="C77" s="49">
        <v>4454265.43</v>
      </c>
    </row>
    <row r="78" spans="1:3" ht="12.75" customHeight="1">
      <c r="A78" s="22" t="s">
        <v>50</v>
      </c>
      <c r="B78" s="49">
        <v>951000</v>
      </c>
      <c r="C78" s="49">
        <v>25241976.16</v>
      </c>
    </row>
    <row r="79" spans="1:3" ht="12.75" customHeight="1">
      <c r="A79" s="22" t="s">
        <v>73</v>
      </c>
      <c r="B79" s="49">
        <v>1891347.4</v>
      </c>
      <c r="C79" s="49">
        <v>6901237.98</v>
      </c>
    </row>
    <row r="80" spans="1:3" ht="12.75" customHeight="1">
      <c r="A80" s="22" t="s">
        <v>11</v>
      </c>
      <c r="B80" s="49">
        <v>499387.5</v>
      </c>
      <c r="C80" s="49">
        <v>5044120</v>
      </c>
    </row>
    <row r="81" spans="1:3" ht="12.75" customHeight="1">
      <c r="A81" s="22" t="s">
        <v>27</v>
      </c>
      <c r="B81" s="49">
        <v>72023</v>
      </c>
      <c r="C81" s="49">
        <v>787054.79</v>
      </c>
    </row>
    <row r="82" spans="1:3" ht="12.75" customHeight="1">
      <c r="A82" s="22" t="s">
        <v>74</v>
      </c>
      <c r="B82" s="49">
        <v>0</v>
      </c>
      <c r="C82" s="49">
        <v>10310562.7</v>
      </c>
    </row>
    <row r="83" spans="1:3" ht="12.75" customHeight="1">
      <c r="A83" s="22" t="s">
        <v>14</v>
      </c>
      <c r="B83" s="49">
        <v>0</v>
      </c>
      <c r="C83" s="49">
        <v>732657.77</v>
      </c>
    </row>
    <row r="84" spans="1:3" ht="12.75" customHeight="1">
      <c r="A84" s="22" t="s">
        <v>28</v>
      </c>
      <c r="B84" s="49">
        <v>50000</v>
      </c>
      <c r="C84" s="49">
        <v>1959840</v>
      </c>
    </row>
    <row r="85" spans="1:3" ht="12.75" hidden="1">
      <c r="A85" s="22" t="s">
        <v>75</v>
      </c>
      <c r="B85" s="49"/>
      <c r="C85" s="49"/>
    </row>
    <row r="86" spans="1:3" ht="12.75" customHeight="1">
      <c r="A86" s="22" t="s">
        <v>51</v>
      </c>
      <c r="B86" s="49">
        <v>343589.77</v>
      </c>
      <c r="C86" s="49">
        <v>1231940.78</v>
      </c>
    </row>
    <row r="87" spans="1:3" ht="12.75" customHeight="1">
      <c r="A87" s="22" t="s">
        <v>52</v>
      </c>
      <c r="B87" s="49">
        <v>16607.54</v>
      </c>
      <c r="C87" s="49">
        <v>462802.75</v>
      </c>
    </row>
    <row r="88" spans="1:3" ht="12.75" hidden="1">
      <c r="A88" s="22" t="s">
        <v>76</v>
      </c>
      <c r="B88" s="49"/>
      <c r="C88" s="49"/>
    </row>
    <row r="89" spans="1:3" ht="12.75" customHeight="1">
      <c r="A89" s="22" t="s">
        <v>53</v>
      </c>
      <c r="B89" s="49">
        <v>263949.48</v>
      </c>
      <c r="C89" s="49">
        <v>2650580.07</v>
      </c>
    </row>
    <row r="90" spans="1:3" ht="12.75" customHeight="1">
      <c r="A90" s="22" t="s">
        <v>54</v>
      </c>
      <c r="B90" s="49">
        <v>337980.18</v>
      </c>
      <c r="C90" s="49">
        <v>3417288.22</v>
      </c>
    </row>
    <row r="91" spans="1:3" ht="12.75">
      <c r="A91" s="22" t="s">
        <v>29</v>
      </c>
      <c r="B91" s="49">
        <v>229134.64999999997</v>
      </c>
      <c r="C91" s="49">
        <v>2402922.27</v>
      </c>
    </row>
    <row r="92" spans="1:3" ht="12.75" hidden="1">
      <c r="A92" s="22" t="s">
        <v>77</v>
      </c>
      <c r="B92" s="49"/>
      <c r="C92" s="49"/>
    </row>
    <row r="93" spans="1:3" ht="12.75">
      <c r="A93" s="22" t="s">
        <v>87</v>
      </c>
      <c r="B93" s="49">
        <v>0</v>
      </c>
      <c r="C93" s="49">
        <v>31000</v>
      </c>
    </row>
    <row r="94" spans="1:3" ht="12.75">
      <c r="A94" s="22" t="s">
        <v>78</v>
      </c>
      <c r="B94" s="49">
        <v>20405090.58</v>
      </c>
      <c r="C94" s="49">
        <v>134647102.66</v>
      </c>
    </row>
    <row r="95" spans="1:3" ht="12.75" hidden="1">
      <c r="A95" s="22" t="s">
        <v>97</v>
      </c>
      <c r="B95" s="49"/>
      <c r="C95" s="49"/>
    </row>
    <row r="96" spans="1:3" ht="12.75" customHeight="1">
      <c r="A96" s="22" t="s">
        <v>16</v>
      </c>
      <c r="B96" s="49">
        <v>3555.78</v>
      </c>
      <c r="C96" s="49">
        <v>843334.88</v>
      </c>
    </row>
    <row r="97" spans="1:3" ht="12.75" customHeight="1" hidden="1">
      <c r="A97" s="22" t="s">
        <v>79</v>
      </c>
      <c r="B97" s="49">
        <v>0</v>
      </c>
      <c r="C97" s="49">
        <v>4720</v>
      </c>
    </row>
    <row r="98" spans="1:3" ht="12.75" customHeight="1">
      <c r="A98" s="22" t="s">
        <v>55</v>
      </c>
      <c r="B98" s="49">
        <v>43844574.84</v>
      </c>
      <c r="C98" s="49">
        <v>343144539.3</v>
      </c>
    </row>
    <row r="99" spans="1:3" ht="12.75" customHeight="1">
      <c r="A99" s="22" t="s">
        <v>80</v>
      </c>
      <c r="B99" s="49">
        <v>52754.26</v>
      </c>
      <c r="C99" s="49">
        <v>2203442.3200000003</v>
      </c>
    </row>
    <row r="100" spans="1:3" ht="12.75" customHeight="1">
      <c r="A100" s="22" t="s">
        <v>81</v>
      </c>
      <c r="B100" s="49">
        <v>154078.5</v>
      </c>
      <c r="C100" s="49">
        <v>1540785</v>
      </c>
    </row>
    <row r="101" spans="1:3" ht="12.75" customHeight="1" hidden="1">
      <c r="A101" s="22" t="s">
        <v>82</v>
      </c>
      <c r="B101" s="49"/>
      <c r="C101" s="49"/>
    </row>
    <row r="102" spans="1:3" ht="12.75" customHeight="1">
      <c r="A102" s="22" t="s">
        <v>56</v>
      </c>
      <c r="B102" s="49">
        <v>1485642.65</v>
      </c>
      <c r="C102" s="49">
        <v>14987328.079999996</v>
      </c>
    </row>
    <row r="103" spans="1:3" ht="12.75">
      <c r="A103" s="22" t="s">
        <v>83</v>
      </c>
      <c r="B103" s="49">
        <v>50000</v>
      </c>
      <c r="C103" s="49">
        <v>119000</v>
      </c>
    </row>
    <row r="104" spans="1:3" ht="12.75" customHeight="1">
      <c r="A104" s="22" t="s">
        <v>19</v>
      </c>
      <c r="B104" s="52">
        <v>32893.240000000005</v>
      </c>
      <c r="C104" s="52">
        <v>854132.49</v>
      </c>
    </row>
    <row r="105" spans="1:3" ht="23.25" customHeight="1" thickBot="1">
      <c r="A105" s="19" t="s">
        <v>94</v>
      </c>
      <c r="B105" s="62">
        <f>SUM(B55:B104)</f>
        <v>117624009.87</v>
      </c>
      <c r="C105" s="62">
        <f>SUM(C55:C104)</f>
        <v>1020503088</v>
      </c>
    </row>
    <row r="106" spans="1:3" ht="9.75" customHeight="1" thickTop="1">
      <c r="A106" s="23"/>
      <c r="B106" s="18"/>
      <c r="C106" s="63"/>
    </row>
    <row r="107" spans="1:3" ht="15" customHeight="1">
      <c r="A107" s="82" t="s">
        <v>95</v>
      </c>
      <c r="B107" s="18"/>
      <c r="C107" s="61"/>
    </row>
    <row r="108" spans="1:3" ht="15" customHeight="1">
      <c r="A108" s="12"/>
      <c r="B108" s="18"/>
      <c r="C108" s="61"/>
    </row>
    <row r="109" spans="1:3" ht="12.75" customHeight="1">
      <c r="A109" s="15" t="s">
        <v>84</v>
      </c>
      <c r="B109" s="18">
        <v>304559.39</v>
      </c>
      <c r="C109" s="18">
        <v>2766717.78</v>
      </c>
    </row>
    <row r="110" spans="1:3" ht="12.75" customHeight="1">
      <c r="A110" s="15" t="s">
        <v>30</v>
      </c>
      <c r="B110" s="18">
        <v>20000</v>
      </c>
      <c r="C110" s="18">
        <v>758078.54</v>
      </c>
    </row>
    <row r="111" spans="1:3" ht="12.75" customHeight="1">
      <c r="A111" s="15" t="s">
        <v>57</v>
      </c>
      <c r="B111" s="18">
        <v>7563.02</v>
      </c>
      <c r="C111" s="18">
        <v>82382.18</v>
      </c>
    </row>
    <row r="112" spans="1:3" ht="12.75" customHeight="1">
      <c r="A112" s="15" t="s">
        <v>58</v>
      </c>
      <c r="B112" s="24">
        <v>87505.99</v>
      </c>
      <c r="C112" s="24">
        <v>984562.66</v>
      </c>
    </row>
    <row r="113" spans="1:3" ht="12.75" customHeight="1">
      <c r="A113" s="15"/>
      <c r="B113" s="18"/>
      <c r="C113" s="61"/>
    </row>
    <row r="114" spans="1:3" ht="15.75" thickBot="1">
      <c r="A114" s="19" t="s">
        <v>96</v>
      </c>
      <c r="B114" s="25">
        <f>SUM(B109:B112)</f>
        <v>419628.4</v>
      </c>
      <c r="C114" s="25">
        <f>SUM(C109:C112)</f>
        <v>4591741.16</v>
      </c>
    </row>
    <row r="115" spans="1:3" ht="12.75" customHeight="1" thickTop="1">
      <c r="A115" s="15"/>
      <c r="B115" s="18"/>
      <c r="C115" s="61"/>
    </row>
    <row r="116" spans="1:3" ht="12.75" customHeight="1">
      <c r="A116" s="15"/>
      <c r="B116" s="18"/>
      <c r="C116" s="61"/>
    </row>
    <row r="117" spans="1:3" ht="12.75" customHeight="1">
      <c r="A117" s="26"/>
      <c r="B117" s="18"/>
      <c r="C117" s="61"/>
    </row>
    <row r="118" spans="1:3" ht="12.75" customHeight="1">
      <c r="A118" s="15"/>
      <c r="B118" s="18"/>
      <c r="C118" s="61"/>
    </row>
    <row r="119" spans="1:3" ht="12.75" customHeight="1">
      <c r="A119" s="15"/>
      <c r="B119" s="18"/>
      <c r="C119" s="61"/>
    </row>
    <row r="120" ht="15" customHeight="1">
      <c r="B120" s="64"/>
    </row>
    <row r="121" ht="15" customHeight="1">
      <c r="B121" s="64"/>
    </row>
    <row r="122" ht="15" customHeight="1">
      <c r="B122" s="64"/>
    </row>
    <row r="123" ht="15" customHeight="1">
      <c r="B123" s="64"/>
    </row>
    <row r="124" ht="15" customHeight="1">
      <c r="B124" s="64"/>
    </row>
    <row r="125" ht="15" customHeight="1">
      <c r="B125" s="64"/>
    </row>
    <row r="126" ht="15" customHeight="1">
      <c r="B126" s="64"/>
    </row>
    <row r="127" ht="15" customHeight="1">
      <c r="B127" s="64"/>
    </row>
    <row r="128" ht="15" customHeight="1">
      <c r="B128" s="64"/>
    </row>
    <row r="129" ht="15" customHeight="1">
      <c r="B129" s="64"/>
    </row>
    <row r="130" ht="12.75">
      <c r="B130" s="64"/>
    </row>
    <row r="131" spans="1:3" ht="12.75">
      <c r="A131" s="27"/>
      <c r="C131" s="53"/>
    </row>
    <row r="132" spans="1:3" ht="12.75">
      <c r="A132" s="27"/>
      <c r="C132" s="53"/>
    </row>
    <row r="133" spans="1:3" ht="12.75">
      <c r="A133" s="27"/>
      <c r="C133" s="53"/>
    </row>
    <row r="134" spans="1:3" ht="12.75">
      <c r="A134" s="27"/>
      <c r="C134" s="53"/>
    </row>
    <row r="135" spans="1:3" ht="12.75">
      <c r="A135" s="27"/>
      <c r="C135" s="53"/>
    </row>
    <row r="136" spans="1:3" ht="12.75">
      <c r="A136" s="27"/>
      <c r="C136" s="53"/>
    </row>
    <row r="137" spans="1:3" ht="12.75">
      <c r="A137" s="27"/>
      <c r="C137" s="53"/>
    </row>
    <row r="138" spans="1:3" ht="12.75">
      <c r="A138" s="27"/>
      <c r="C138" s="53"/>
    </row>
    <row r="139" spans="1:3" ht="12.75">
      <c r="A139" s="27"/>
      <c r="C139" s="53"/>
    </row>
    <row r="140" spans="1:3" ht="12.75">
      <c r="A140" s="27"/>
      <c r="C140" s="53"/>
    </row>
    <row r="141" spans="1:3" ht="12.75">
      <c r="A141" s="27"/>
      <c r="C141" s="53"/>
    </row>
    <row r="142" spans="1:3" ht="12.75">
      <c r="A142" s="27"/>
      <c r="C142" s="53"/>
    </row>
    <row r="143" spans="1:3" ht="12.75">
      <c r="A143" s="27"/>
      <c r="C143" s="53"/>
    </row>
    <row r="144" spans="1:3" ht="12.75">
      <c r="A144" s="27"/>
      <c r="C144" s="53"/>
    </row>
    <row r="145" spans="1:3" ht="12.75">
      <c r="A145" s="27"/>
      <c r="C145" s="53"/>
    </row>
    <row r="146" spans="1:3" ht="12.75">
      <c r="A146" s="27"/>
      <c r="C146" s="53"/>
    </row>
    <row r="147" spans="1:3" ht="12.75">
      <c r="A147" s="27"/>
      <c r="C147" s="53"/>
    </row>
    <row r="148" spans="1:3" ht="12.75">
      <c r="A148" s="27"/>
      <c r="C148" s="53"/>
    </row>
    <row r="149" spans="1:3" ht="12.75">
      <c r="A149" s="27"/>
      <c r="C149" s="53"/>
    </row>
    <row r="150" spans="1:3" ht="12.75">
      <c r="A150" s="27"/>
      <c r="C150" s="53"/>
    </row>
    <row r="151" spans="1:3" ht="12.75">
      <c r="A151" s="27"/>
      <c r="C151" s="53"/>
    </row>
    <row r="152" spans="1:3" ht="12.75">
      <c r="A152" s="27"/>
      <c r="C152" s="53"/>
    </row>
    <row r="153" spans="1:3" ht="12.75">
      <c r="A153" s="27"/>
      <c r="C153" s="53"/>
    </row>
    <row r="154" spans="1:3" ht="12.75">
      <c r="A154" s="27"/>
      <c r="C154" s="53"/>
    </row>
    <row r="155" spans="1:3" ht="12.75">
      <c r="A155" s="27"/>
      <c r="C155" s="53"/>
    </row>
    <row r="156" spans="1:3" ht="12.75">
      <c r="A156" s="27"/>
      <c r="C156" s="53"/>
    </row>
    <row r="157" spans="1:3" ht="12.75">
      <c r="A157" s="27"/>
      <c r="C157" s="53"/>
    </row>
    <row r="158" spans="1:3" ht="12.75">
      <c r="A158" s="27"/>
      <c r="C158" s="53"/>
    </row>
    <row r="159" spans="1:3" ht="12.75">
      <c r="A159" s="27"/>
      <c r="C159" s="53"/>
    </row>
    <row r="160" spans="1:3" ht="12.75">
      <c r="A160" s="27"/>
      <c r="C160" s="53"/>
    </row>
    <row r="161" spans="1:3" ht="12.75">
      <c r="A161" s="27"/>
      <c r="C161" s="53"/>
    </row>
    <row r="162" spans="1:3" ht="12.75">
      <c r="A162" s="27"/>
      <c r="C162" s="53"/>
    </row>
    <row r="163" spans="1:3" ht="12.75">
      <c r="A163" s="27"/>
      <c r="C163" s="53"/>
    </row>
    <row r="164" spans="1:3" ht="12.75">
      <c r="A164" s="27"/>
      <c r="C164" s="53"/>
    </row>
    <row r="165" spans="1:3" ht="12.75">
      <c r="A165" s="27"/>
      <c r="C165" s="53"/>
    </row>
  </sheetData>
  <sheetProtection/>
  <printOptions horizontalCentered="1"/>
  <pageMargins left="0.7086614173228347" right="0.7086614173228347" top="1.7322834645669292" bottom="0.5511811023622047" header="0.31496062992125984" footer="0.31496062992125984"/>
  <pageSetup horizontalDpi="600" verticalDpi="600" orientation="portrait" scale="95" r:id="rId1"/>
  <headerFooter>
    <oddHeader>&amp;C&amp;"Arrus BT,Negrita"&amp;14
Anexos al Estado de Resultados
Del 1 de enero al 31 de octubre de 2014
Valores en RD$
</oddHeader>
  </headerFooter>
  <rowBreaks count="3" manualBreakCount="3">
    <brk id="25" max="255" man="1"/>
    <brk id="52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Usuario de Windows</cp:lastModifiedBy>
  <cp:lastPrinted>2015-02-03T14:17:26Z</cp:lastPrinted>
  <dcterms:created xsi:type="dcterms:W3CDTF">1999-04-24T14:30:54Z</dcterms:created>
  <dcterms:modified xsi:type="dcterms:W3CDTF">2015-02-11T18:10:55Z</dcterms:modified>
  <cp:category/>
  <cp:version/>
  <cp:contentType/>
  <cp:contentStatus/>
</cp:coreProperties>
</file>